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1700" windowHeight="6480" tabRatio="727" firstSheet="2" activeTab="6"/>
  </bookViews>
  <sheets>
    <sheet name="1.sz.mell." sheetId="132" r:id="rId1"/>
    <sheet name="2.sz.mell." sheetId="1" r:id="rId2"/>
    <sheet name="3.sz.mell." sheetId="133" r:id="rId3"/>
    <sheet name="4.sz.mell." sheetId="63" r:id="rId4"/>
    <sheet name="5.sz.mell." sheetId="134" r:id="rId5"/>
    <sheet name="6.sz.mell." sheetId="135" r:id="rId6"/>
    <sheet name="7.sz.mell." sheetId="136" r:id="rId7"/>
    <sheet name="8.sz.mell." sheetId="137" r:id="rId8"/>
    <sheet name="9.sz.mell." sheetId="138" r:id="rId9"/>
    <sheet name="10.sz.mell." sheetId="139" r:id="rId10"/>
    <sheet name="11.sz.mell." sheetId="140" r:id="rId11"/>
    <sheet name="12.sz.mell." sheetId="141" r:id="rId12"/>
    <sheet name="13.sz.melléklet" sheetId="105" r:id="rId13"/>
    <sheet name="Munka1" sheetId="94" r:id="rId14"/>
  </sheets>
  <externalReferences>
    <externalReference r:id="rId15"/>
  </externalReferences>
  <definedNames>
    <definedName name="_xlnm.Print_Area" localSheetId="9">'10.sz.mell.'!$A$1:$U$50</definedName>
    <definedName name="_xlnm.Print_Area" localSheetId="11">'12.sz.mell.'!$A$1:$L$564</definedName>
    <definedName name="_xlnm.Print_Area" localSheetId="1">'2.sz.mell.'!$A$1:$E$152</definedName>
    <definedName name="_xlnm.Print_Area" localSheetId="3">'4.sz.mell.'!$A$1:$L$18</definedName>
    <definedName name="_xlnm.Print_Area" localSheetId="7">'8.sz.mell.'!$A$1:$BC$68</definedName>
    <definedName name="_xlnm.Print_Area" localSheetId="8">'9.sz.mell.'!$A$1:$L$23</definedName>
  </definedNames>
  <calcPr calcId="145621"/>
</workbook>
</file>

<file path=xl/calcChain.xml><?xml version="1.0" encoding="utf-8"?>
<calcChain xmlns="http://schemas.openxmlformats.org/spreadsheetml/2006/main">
  <c r="S48" i="139" l="1"/>
  <c r="T48" i="139"/>
  <c r="T49" i="139" s="1"/>
  <c r="T50" i="139" s="1"/>
  <c r="S49" i="139"/>
  <c r="S38" i="139"/>
  <c r="T38" i="139"/>
  <c r="T30" i="139"/>
  <c r="S27" i="139"/>
  <c r="T27" i="139"/>
  <c r="S23" i="139"/>
  <c r="T23" i="139"/>
  <c r="S18" i="139"/>
  <c r="S30" i="139" s="1"/>
  <c r="T18" i="139"/>
  <c r="S10" i="139"/>
  <c r="T10" i="139"/>
  <c r="S50" i="139" l="1"/>
  <c r="J486" i="141"/>
  <c r="K486" i="141"/>
  <c r="L486" i="141"/>
  <c r="I486" i="141"/>
  <c r="J564" i="141"/>
  <c r="K564" i="141"/>
  <c r="L564" i="141"/>
  <c r="I564" i="141"/>
  <c r="I277" i="141"/>
  <c r="J276" i="141"/>
  <c r="K276" i="141"/>
  <c r="L276" i="141"/>
  <c r="I276" i="141"/>
  <c r="I273" i="141"/>
  <c r="I185" i="141"/>
  <c r="J171" i="141"/>
  <c r="J185" i="141" s="1"/>
  <c r="J273" i="141" s="1"/>
  <c r="J277" i="141" s="1"/>
  <c r="K171" i="141"/>
  <c r="K185" i="141" s="1"/>
  <c r="K273" i="141" s="1"/>
  <c r="L171" i="141"/>
  <c r="L185" i="141" s="1"/>
  <c r="L273" i="141" s="1"/>
  <c r="I171" i="141"/>
  <c r="K277" i="141" l="1"/>
  <c r="L277" i="141"/>
  <c r="U30" i="139"/>
  <c r="U50" i="139" s="1"/>
  <c r="U48" i="139"/>
  <c r="U38" i="139"/>
  <c r="U49" i="139" s="1"/>
  <c r="U23" i="139"/>
  <c r="U27" i="139"/>
  <c r="U18" i="139"/>
  <c r="U10" i="139"/>
  <c r="K23" i="138"/>
  <c r="K21" i="138"/>
  <c r="K13" i="138"/>
  <c r="K12" i="138"/>
  <c r="K9" i="138"/>
  <c r="AK48" i="137"/>
  <c r="AZ48" i="137" s="1"/>
  <c r="AK51" i="137"/>
  <c r="AK37" i="137"/>
  <c r="AK41" i="137" s="1"/>
  <c r="AZ41" i="137" s="1"/>
  <c r="AK31" i="137"/>
  <c r="AK22" i="137"/>
  <c r="AK16" i="137"/>
  <c r="AZ16" i="137" s="1"/>
  <c r="AK12" i="137"/>
  <c r="AZ12" i="137" s="1"/>
  <c r="AF67" i="137"/>
  <c r="AU67" i="137" s="1"/>
  <c r="AK67" i="137"/>
  <c r="AA67" i="137"/>
  <c r="AP67" i="137" s="1"/>
  <c r="AF62" i="137"/>
  <c r="AU62" i="137" s="1"/>
  <c r="AA62" i="137"/>
  <c r="AP62" i="137" s="1"/>
  <c r="AF61" i="137"/>
  <c r="AU61" i="137" s="1"/>
  <c r="AK61" i="137"/>
  <c r="AA61" i="137"/>
  <c r="AP8" i="137"/>
  <c r="AU8" i="137"/>
  <c r="AZ8" i="137"/>
  <c r="AP9" i="137"/>
  <c r="AU9" i="137"/>
  <c r="AZ9" i="137"/>
  <c r="AP10" i="137"/>
  <c r="AU10" i="137"/>
  <c r="AZ10" i="137"/>
  <c r="AP11" i="137"/>
  <c r="AU11" i="137"/>
  <c r="AZ11" i="137"/>
  <c r="AP12" i="137"/>
  <c r="AU12" i="137"/>
  <c r="AP13" i="137"/>
  <c r="AU13" i="137"/>
  <c r="AZ13" i="137"/>
  <c r="AP14" i="137"/>
  <c r="AU14" i="137"/>
  <c r="AZ14" i="137"/>
  <c r="AP15" i="137"/>
  <c r="AU15" i="137"/>
  <c r="AZ15" i="137"/>
  <c r="AP16" i="137"/>
  <c r="AU16" i="137"/>
  <c r="AP17" i="137"/>
  <c r="AU17" i="137"/>
  <c r="AZ17" i="137"/>
  <c r="AP18" i="137"/>
  <c r="AU18" i="137"/>
  <c r="AZ18" i="137"/>
  <c r="AP19" i="137"/>
  <c r="AU19" i="137"/>
  <c r="AZ19" i="137"/>
  <c r="AP20" i="137"/>
  <c r="AU20" i="137"/>
  <c r="AZ20" i="137"/>
  <c r="AP21" i="137"/>
  <c r="AU21" i="137"/>
  <c r="AZ21" i="137"/>
  <c r="AP22" i="137"/>
  <c r="AU22" i="137"/>
  <c r="AZ22" i="137"/>
  <c r="AP23" i="137"/>
  <c r="AU23" i="137"/>
  <c r="AZ23" i="137"/>
  <c r="AP24" i="137"/>
  <c r="AU24" i="137"/>
  <c r="AZ24" i="137"/>
  <c r="AP25" i="137"/>
  <c r="AU25" i="137"/>
  <c r="AZ25" i="137"/>
  <c r="AP26" i="137"/>
  <c r="AU26" i="137"/>
  <c r="AZ26" i="137"/>
  <c r="AP27" i="137"/>
  <c r="AU27" i="137"/>
  <c r="AZ27" i="137"/>
  <c r="AP28" i="137"/>
  <c r="AU28" i="137"/>
  <c r="AZ28" i="137"/>
  <c r="AP29" i="137"/>
  <c r="AU29" i="137"/>
  <c r="AZ29" i="137"/>
  <c r="AP30" i="137"/>
  <c r="AU30" i="137"/>
  <c r="AZ30" i="137"/>
  <c r="AP31" i="137"/>
  <c r="AU31" i="137"/>
  <c r="AZ31" i="137"/>
  <c r="AP32" i="137"/>
  <c r="AU32" i="137"/>
  <c r="AZ32" i="137"/>
  <c r="AP33" i="137"/>
  <c r="AU33" i="137"/>
  <c r="AZ33" i="137"/>
  <c r="AP34" i="137"/>
  <c r="AU34" i="137"/>
  <c r="AZ34" i="137"/>
  <c r="AP35" i="137"/>
  <c r="AU35" i="137"/>
  <c r="AZ35" i="137"/>
  <c r="AP36" i="137"/>
  <c r="AU36" i="137"/>
  <c r="AZ36" i="137"/>
  <c r="AP37" i="137"/>
  <c r="AU37" i="137"/>
  <c r="AP38" i="137"/>
  <c r="AU38" i="137"/>
  <c r="AZ38" i="137"/>
  <c r="AP39" i="137"/>
  <c r="AU39" i="137"/>
  <c r="AZ39" i="137"/>
  <c r="AP40" i="137"/>
  <c r="AU40" i="137"/>
  <c r="AZ40" i="137"/>
  <c r="AP41" i="137"/>
  <c r="AU41" i="137"/>
  <c r="AP42" i="137"/>
  <c r="AU42" i="137"/>
  <c r="AZ42" i="137"/>
  <c r="AP43" i="137"/>
  <c r="AU43" i="137"/>
  <c r="AZ43" i="137"/>
  <c r="AP44" i="137"/>
  <c r="AU44" i="137"/>
  <c r="AZ44" i="137"/>
  <c r="AP45" i="137"/>
  <c r="AU45" i="137"/>
  <c r="AZ45" i="137"/>
  <c r="AP46" i="137"/>
  <c r="AU46" i="137"/>
  <c r="AZ46" i="137"/>
  <c r="AP47" i="137"/>
  <c r="AU47" i="137"/>
  <c r="AZ47" i="137"/>
  <c r="AP48" i="137"/>
  <c r="AU48" i="137"/>
  <c r="AP49" i="137"/>
  <c r="AU49" i="137"/>
  <c r="AZ49" i="137"/>
  <c r="AP50" i="137"/>
  <c r="AU50" i="137"/>
  <c r="AZ50" i="137"/>
  <c r="AP51" i="137"/>
  <c r="AU51" i="137"/>
  <c r="AP52" i="137"/>
  <c r="AU52" i="137"/>
  <c r="AZ52" i="137"/>
  <c r="AP53" i="137"/>
  <c r="AU53" i="137"/>
  <c r="AZ53" i="137"/>
  <c r="AP54" i="137"/>
  <c r="AU54" i="137"/>
  <c r="AZ54" i="137"/>
  <c r="AP55" i="137"/>
  <c r="AU55" i="137"/>
  <c r="AZ55" i="137"/>
  <c r="AP56" i="137"/>
  <c r="AU56" i="137"/>
  <c r="AZ56" i="137"/>
  <c r="AP57" i="137"/>
  <c r="AU57" i="137"/>
  <c r="AZ57" i="137"/>
  <c r="AP58" i="137"/>
  <c r="AU58" i="137"/>
  <c r="AZ58" i="137"/>
  <c r="AP59" i="137"/>
  <c r="AU59" i="137"/>
  <c r="AZ59" i="137"/>
  <c r="AP60" i="137"/>
  <c r="AU60" i="137"/>
  <c r="AZ60" i="137"/>
  <c r="AP61" i="137"/>
  <c r="AZ61" i="137"/>
  <c r="AP63" i="137"/>
  <c r="AU63" i="137"/>
  <c r="AZ63" i="137"/>
  <c r="AP64" i="137"/>
  <c r="AU64" i="137"/>
  <c r="AZ64" i="137"/>
  <c r="AP65" i="137"/>
  <c r="AU65" i="137"/>
  <c r="AZ65" i="137"/>
  <c r="AP66" i="137"/>
  <c r="AU66" i="137"/>
  <c r="AZ66" i="137"/>
  <c r="AZ67" i="137"/>
  <c r="AU7" i="137"/>
  <c r="AZ7" i="137"/>
  <c r="AP7" i="137"/>
  <c r="H14" i="135"/>
  <c r="I14" i="135"/>
  <c r="G14" i="135"/>
  <c r="C27" i="134"/>
  <c r="H27" i="134"/>
  <c r="J8" i="63"/>
  <c r="H8" i="63"/>
  <c r="AK62" i="137" l="1"/>
  <c r="AZ62" i="137" s="1"/>
  <c r="AZ51" i="137"/>
  <c r="AZ37" i="137"/>
  <c r="AF68" i="137"/>
  <c r="AU68" i="137" s="1"/>
  <c r="AA68" i="137"/>
  <c r="AP68" i="137" s="1"/>
  <c r="D9" i="63"/>
  <c r="D10" i="63"/>
  <c r="D11" i="63"/>
  <c r="D12" i="63"/>
  <c r="D13" i="63"/>
  <c r="D14" i="63"/>
  <c r="D15" i="63"/>
  <c r="D8" i="63"/>
  <c r="D16" i="63"/>
  <c r="D17" i="63"/>
  <c r="AK68" i="137" l="1"/>
  <c r="AZ68" i="137" s="1"/>
  <c r="D25" i="133"/>
  <c r="E25" i="133"/>
  <c r="F25" i="133"/>
  <c r="G25" i="133"/>
  <c r="H25" i="133"/>
  <c r="I25" i="133"/>
  <c r="J25" i="133"/>
  <c r="K25" i="133"/>
  <c r="L25" i="133"/>
  <c r="M25" i="133"/>
  <c r="N25" i="133"/>
  <c r="O25" i="133"/>
  <c r="P25" i="133"/>
  <c r="Q25" i="133"/>
  <c r="R25" i="133"/>
  <c r="S25" i="133"/>
  <c r="T25" i="133"/>
  <c r="U25" i="133"/>
  <c r="V25" i="133"/>
  <c r="W25" i="133"/>
  <c r="X25" i="133"/>
  <c r="C25" i="133"/>
  <c r="P23" i="133"/>
  <c r="Q23" i="133"/>
  <c r="R23" i="133"/>
  <c r="S23" i="133"/>
  <c r="T23" i="133"/>
  <c r="U23" i="133"/>
  <c r="V23" i="133"/>
  <c r="W23" i="133"/>
  <c r="X23" i="133"/>
  <c r="C9" i="133"/>
  <c r="D9" i="133"/>
  <c r="C10" i="133"/>
  <c r="D10" i="133"/>
  <c r="C11" i="133"/>
  <c r="D11" i="133"/>
  <c r="C12" i="133"/>
  <c r="D12" i="133"/>
  <c r="C13" i="133"/>
  <c r="D13" i="133"/>
  <c r="C14" i="133"/>
  <c r="D14" i="133"/>
  <c r="C15" i="133"/>
  <c r="D15" i="133"/>
  <c r="C16" i="133"/>
  <c r="D16" i="133"/>
  <c r="C17" i="133"/>
  <c r="D17" i="133"/>
  <c r="C18" i="133"/>
  <c r="D18" i="133"/>
  <c r="C19" i="133"/>
  <c r="D19" i="133"/>
  <c r="C20" i="133"/>
  <c r="D20" i="133"/>
  <c r="C21" i="133"/>
  <c r="D21" i="133"/>
  <c r="C22" i="133"/>
  <c r="D22" i="133"/>
  <c r="C24" i="133"/>
  <c r="D24" i="133"/>
  <c r="D8" i="133"/>
  <c r="C8" i="133"/>
  <c r="I12" i="133"/>
  <c r="E11" i="1"/>
  <c r="C11" i="1"/>
  <c r="D11" i="1"/>
  <c r="D8" i="105" l="1"/>
  <c r="C8" i="105"/>
  <c r="C12" i="140"/>
  <c r="R50" i="139"/>
  <c r="Q50" i="139"/>
  <c r="P50" i="139"/>
  <c r="R49" i="139"/>
  <c r="Q49" i="139"/>
  <c r="P49" i="139"/>
  <c r="R48" i="139"/>
  <c r="Q48" i="139"/>
  <c r="P48" i="139"/>
  <c r="U47" i="139"/>
  <c r="T47" i="139"/>
  <c r="S47" i="139"/>
  <c r="R47" i="139"/>
  <c r="Q47" i="139"/>
  <c r="P47" i="139"/>
  <c r="U46" i="139"/>
  <c r="T46" i="139"/>
  <c r="S46" i="139"/>
  <c r="R46" i="139"/>
  <c r="Q46" i="139"/>
  <c r="P46" i="139"/>
  <c r="U45" i="139"/>
  <c r="T45" i="139"/>
  <c r="S45" i="139"/>
  <c r="R45" i="139"/>
  <c r="Q45" i="139"/>
  <c r="P45" i="139"/>
  <c r="U44" i="139"/>
  <c r="T44" i="139"/>
  <c r="S44" i="139"/>
  <c r="R44" i="139"/>
  <c r="Q44" i="139"/>
  <c r="P44" i="139"/>
  <c r="U43" i="139"/>
  <c r="T43" i="139"/>
  <c r="S43" i="139"/>
  <c r="R43" i="139"/>
  <c r="Q43" i="139"/>
  <c r="P43" i="139"/>
  <c r="U42" i="139"/>
  <c r="T42" i="139"/>
  <c r="S42" i="139"/>
  <c r="R42" i="139"/>
  <c r="Q42" i="139"/>
  <c r="P42" i="139"/>
  <c r="T41" i="139"/>
  <c r="R41" i="139"/>
  <c r="Q41" i="139"/>
  <c r="P41" i="139"/>
  <c r="U40" i="139"/>
  <c r="T40" i="139"/>
  <c r="S40" i="139"/>
  <c r="R40" i="139"/>
  <c r="Q40" i="139"/>
  <c r="P40" i="139"/>
  <c r="U39" i="139"/>
  <c r="T39" i="139"/>
  <c r="S39" i="139"/>
  <c r="R39" i="139"/>
  <c r="Q39" i="139"/>
  <c r="P39" i="139"/>
  <c r="R38" i="139"/>
  <c r="Q38" i="139"/>
  <c r="P38" i="139"/>
  <c r="U37" i="139"/>
  <c r="T37" i="139"/>
  <c r="S37" i="139"/>
  <c r="R37" i="139"/>
  <c r="Q37" i="139"/>
  <c r="P37" i="139"/>
  <c r="U36" i="139"/>
  <c r="T36" i="139"/>
  <c r="S36" i="139"/>
  <c r="R36" i="139"/>
  <c r="Q36" i="139"/>
  <c r="P36" i="139"/>
  <c r="U35" i="139"/>
  <c r="T35" i="139"/>
  <c r="S35" i="139"/>
  <c r="R35" i="139"/>
  <c r="Q35" i="139"/>
  <c r="P35" i="139"/>
  <c r="T34" i="139"/>
  <c r="R34" i="139"/>
  <c r="Q34" i="139"/>
  <c r="P34" i="139"/>
  <c r="U33" i="139"/>
  <c r="T33" i="139"/>
  <c r="S33" i="139"/>
  <c r="R33" i="139"/>
  <c r="Q33" i="139"/>
  <c r="P33" i="139"/>
  <c r="U32" i="139"/>
  <c r="T32" i="139"/>
  <c r="S32" i="139"/>
  <c r="R32" i="139"/>
  <c r="Q32" i="139"/>
  <c r="P32" i="139"/>
  <c r="U31" i="139"/>
  <c r="T31" i="139"/>
  <c r="S31" i="139"/>
  <c r="R31" i="139"/>
  <c r="Q31" i="139"/>
  <c r="P31" i="139"/>
  <c r="R30" i="139"/>
  <c r="Q30" i="139"/>
  <c r="P30" i="139"/>
  <c r="T29" i="139"/>
  <c r="R29" i="139"/>
  <c r="Q29" i="139"/>
  <c r="P29" i="139"/>
  <c r="T28" i="139"/>
  <c r="R28" i="139"/>
  <c r="Q28" i="139"/>
  <c r="P28" i="139"/>
  <c r="R27" i="139"/>
  <c r="Q27" i="139"/>
  <c r="P27" i="139"/>
  <c r="T26" i="139"/>
  <c r="R26" i="139"/>
  <c r="Q26" i="139"/>
  <c r="P26" i="139"/>
  <c r="T25" i="139"/>
  <c r="R25" i="139"/>
  <c r="Q25" i="139"/>
  <c r="P25" i="139"/>
  <c r="T24" i="139"/>
  <c r="R24" i="139"/>
  <c r="Q24" i="139"/>
  <c r="P24" i="139"/>
  <c r="R23" i="139"/>
  <c r="Q23" i="139"/>
  <c r="P23" i="139"/>
  <c r="T22" i="139"/>
  <c r="R22" i="139"/>
  <c r="Q22" i="139"/>
  <c r="P22" i="139"/>
  <c r="T21" i="139"/>
  <c r="S21" i="139"/>
  <c r="R21" i="139"/>
  <c r="Q21" i="139"/>
  <c r="P21" i="139"/>
  <c r="T20" i="139"/>
  <c r="R20" i="139"/>
  <c r="Q20" i="139"/>
  <c r="P20" i="139"/>
  <c r="T19" i="139"/>
  <c r="R19" i="139"/>
  <c r="Q19" i="139"/>
  <c r="P19" i="139"/>
  <c r="R18" i="139"/>
  <c r="Q18" i="139"/>
  <c r="P18" i="139"/>
  <c r="T17" i="139"/>
  <c r="R17" i="139"/>
  <c r="Q17" i="139"/>
  <c r="P17" i="139"/>
  <c r="U16" i="139"/>
  <c r="T16" i="139"/>
  <c r="R16" i="139"/>
  <c r="Q16" i="139"/>
  <c r="P16" i="139"/>
  <c r="T15" i="139"/>
  <c r="R15" i="139"/>
  <c r="Q15" i="139"/>
  <c r="P15" i="139"/>
  <c r="T14" i="139"/>
  <c r="R14" i="139"/>
  <c r="Q14" i="139"/>
  <c r="P14" i="139"/>
  <c r="U13" i="139"/>
  <c r="T13" i="139"/>
  <c r="S13" i="139"/>
  <c r="R13" i="139"/>
  <c r="Q13" i="139"/>
  <c r="P13" i="139"/>
  <c r="U12" i="139"/>
  <c r="T12" i="139"/>
  <c r="S12" i="139"/>
  <c r="R12" i="139"/>
  <c r="Q12" i="139"/>
  <c r="P12" i="139"/>
  <c r="U11" i="139"/>
  <c r="T11" i="139"/>
  <c r="S11" i="139"/>
  <c r="R11" i="139"/>
  <c r="Q11" i="139"/>
  <c r="P11" i="139"/>
  <c r="R10" i="139"/>
  <c r="Q10" i="139"/>
  <c r="P10" i="139"/>
  <c r="T9" i="139"/>
  <c r="R9" i="139"/>
  <c r="Q9" i="139"/>
  <c r="P9" i="139"/>
  <c r="T8" i="139"/>
  <c r="R8" i="139"/>
  <c r="Q8" i="139"/>
  <c r="P8" i="139"/>
  <c r="T7" i="139"/>
  <c r="R7" i="139"/>
  <c r="Q7" i="139"/>
  <c r="P7" i="139"/>
  <c r="L23" i="138"/>
  <c r="H23" i="138"/>
  <c r="D23" i="138"/>
  <c r="L22" i="138"/>
  <c r="H22" i="138"/>
  <c r="D22" i="138"/>
  <c r="L21" i="138"/>
  <c r="H21" i="138"/>
  <c r="D21" i="138"/>
  <c r="L20" i="138"/>
  <c r="H20" i="138"/>
  <c r="D20" i="138"/>
  <c r="L19" i="138"/>
  <c r="H19" i="138"/>
  <c r="D19" i="138"/>
  <c r="L18" i="138"/>
  <c r="H18" i="138"/>
  <c r="D18" i="138"/>
  <c r="L17" i="138"/>
  <c r="H17" i="138"/>
  <c r="D17" i="138"/>
  <c r="L16" i="138"/>
  <c r="H16" i="138"/>
  <c r="D16" i="138"/>
  <c r="L15" i="138"/>
  <c r="H15" i="138"/>
  <c r="D15" i="138"/>
  <c r="L14" i="138"/>
  <c r="H14" i="138"/>
  <c r="D14" i="138"/>
  <c r="L13" i="138"/>
  <c r="H13" i="138"/>
  <c r="D13" i="138"/>
  <c r="L12" i="138"/>
  <c r="H12" i="138"/>
  <c r="D12" i="138"/>
  <c r="L11" i="138"/>
  <c r="H11" i="138"/>
  <c r="D11" i="138"/>
  <c r="L10" i="138"/>
  <c r="H10" i="138"/>
  <c r="D10" i="138"/>
  <c r="L9" i="138"/>
  <c r="H9" i="138"/>
  <c r="D9" i="138"/>
  <c r="L8" i="138"/>
  <c r="H8" i="138"/>
  <c r="D8" i="138"/>
  <c r="L7" i="138"/>
  <c r="H7" i="138"/>
  <c r="D7" i="138"/>
  <c r="I26" i="135"/>
  <c r="H26" i="135"/>
  <c r="G26" i="135"/>
  <c r="E21" i="135"/>
  <c r="E26" i="135" s="1"/>
  <c r="D21" i="135"/>
  <c r="D26" i="135" s="1"/>
  <c r="C21" i="135"/>
  <c r="C26" i="135" s="1"/>
  <c r="H17" i="135"/>
  <c r="G17" i="135"/>
  <c r="I13" i="135"/>
  <c r="H13" i="135"/>
  <c r="C13" i="135"/>
  <c r="I12" i="135"/>
  <c r="H12" i="135"/>
  <c r="G12" i="135"/>
  <c r="E12" i="135"/>
  <c r="E19" i="135" s="1"/>
  <c r="D12" i="135"/>
  <c r="D19" i="135" s="1"/>
  <c r="C12" i="135"/>
  <c r="I10" i="135"/>
  <c r="H10" i="135"/>
  <c r="G10" i="135"/>
  <c r="E10" i="135"/>
  <c r="D10" i="135"/>
  <c r="C10" i="135"/>
  <c r="I24" i="134"/>
  <c r="H24" i="134"/>
  <c r="G24" i="134"/>
  <c r="I23" i="134"/>
  <c r="H23" i="134"/>
  <c r="G23" i="134"/>
  <c r="E23" i="134"/>
  <c r="D23" i="134"/>
  <c r="C23" i="134"/>
  <c r="E19" i="134"/>
  <c r="D19" i="134"/>
  <c r="C19" i="134"/>
  <c r="C25" i="134" s="1"/>
  <c r="I14" i="134"/>
  <c r="H14" i="134"/>
  <c r="G14" i="134"/>
  <c r="I13" i="134"/>
  <c r="H13" i="134"/>
  <c r="G13" i="134"/>
  <c r="E13" i="134"/>
  <c r="D13" i="134"/>
  <c r="C13" i="134"/>
  <c r="I12" i="134"/>
  <c r="H12" i="134"/>
  <c r="G12" i="134"/>
  <c r="E12" i="134"/>
  <c r="D12" i="134"/>
  <c r="C12" i="134"/>
  <c r="I11" i="134"/>
  <c r="H11" i="134"/>
  <c r="G11" i="134"/>
  <c r="E11" i="134"/>
  <c r="D11" i="134"/>
  <c r="C11" i="134"/>
  <c r="I10" i="134"/>
  <c r="H10" i="134"/>
  <c r="G10" i="134"/>
  <c r="E10" i="134"/>
  <c r="D10" i="134"/>
  <c r="C10" i="134"/>
  <c r="F18" i="63"/>
  <c r="K17" i="63"/>
  <c r="L17" i="63" s="1"/>
  <c r="J17" i="63"/>
  <c r="H17" i="63"/>
  <c r="K16" i="63"/>
  <c r="L16" i="63" s="1"/>
  <c r="J16" i="63"/>
  <c r="H16" i="63"/>
  <c r="K15" i="63"/>
  <c r="L15" i="63" s="1"/>
  <c r="H15" i="63"/>
  <c r="K14" i="63"/>
  <c r="L14" i="63" s="1"/>
  <c r="J14" i="63"/>
  <c r="H14" i="63"/>
  <c r="K13" i="63"/>
  <c r="L13" i="63" s="1"/>
  <c r="H13" i="63"/>
  <c r="G18" i="63"/>
  <c r="H18" i="63" s="1"/>
  <c r="C18" i="63"/>
  <c r="D18" i="63" s="1"/>
  <c r="L12" i="63"/>
  <c r="K12" i="63"/>
  <c r="J12" i="63"/>
  <c r="H12" i="63"/>
  <c r="K11" i="63"/>
  <c r="L11" i="63" s="1"/>
  <c r="J11" i="63"/>
  <c r="H11" i="63"/>
  <c r="L10" i="63"/>
  <c r="K10" i="63"/>
  <c r="J10" i="63"/>
  <c r="H10" i="63"/>
  <c r="L9" i="63"/>
  <c r="K9" i="63"/>
  <c r="J9" i="63"/>
  <c r="H9" i="63"/>
  <c r="K8" i="63"/>
  <c r="L8" i="63" s="1"/>
  <c r="K7" i="63"/>
  <c r="K4" i="63"/>
  <c r="J24" i="133"/>
  <c r="I24" i="133"/>
  <c r="O23" i="133"/>
  <c r="N23" i="133"/>
  <c r="M23" i="133"/>
  <c r="L23" i="133"/>
  <c r="K23" i="133"/>
  <c r="H23" i="133"/>
  <c r="G23" i="133"/>
  <c r="F23" i="133"/>
  <c r="E23" i="133"/>
  <c r="J22" i="133"/>
  <c r="I22" i="133"/>
  <c r="J20" i="133"/>
  <c r="I20" i="133"/>
  <c r="J19" i="133"/>
  <c r="I19" i="133"/>
  <c r="J18" i="133"/>
  <c r="I18" i="133"/>
  <c r="J17" i="133"/>
  <c r="I17" i="133"/>
  <c r="J16" i="133"/>
  <c r="I16" i="133"/>
  <c r="J15" i="133"/>
  <c r="I15" i="133"/>
  <c r="J14" i="133"/>
  <c r="I14" i="133"/>
  <c r="J13" i="133"/>
  <c r="I13" i="133"/>
  <c r="J12" i="133"/>
  <c r="J11" i="133"/>
  <c r="I11" i="133"/>
  <c r="J10" i="133"/>
  <c r="I10" i="133"/>
  <c r="J9" i="133"/>
  <c r="I9" i="133"/>
  <c r="J8" i="133"/>
  <c r="I8" i="133"/>
  <c r="E155" i="1"/>
  <c r="E146" i="1"/>
  <c r="D146" i="1"/>
  <c r="C146" i="1"/>
  <c r="E141" i="1"/>
  <c r="E151" i="1" s="1"/>
  <c r="D141" i="1"/>
  <c r="D151" i="1" s="1"/>
  <c r="C141" i="1"/>
  <c r="C151" i="1" s="1"/>
  <c r="E136" i="1"/>
  <c r="D136" i="1"/>
  <c r="C136" i="1"/>
  <c r="E132" i="1"/>
  <c r="D132" i="1"/>
  <c r="C132" i="1"/>
  <c r="E128" i="1"/>
  <c r="D128" i="1"/>
  <c r="C128" i="1"/>
  <c r="E114" i="1"/>
  <c r="D114" i="1"/>
  <c r="C114" i="1"/>
  <c r="E98" i="1"/>
  <c r="D98" i="1"/>
  <c r="C98" i="1"/>
  <c r="C95" i="1"/>
  <c r="E94" i="1"/>
  <c r="E84" i="1"/>
  <c r="D84" i="1"/>
  <c r="C84" i="1"/>
  <c r="E80" i="1"/>
  <c r="D80" i="1"/>
  <c r="C80" i="1"/>
  <c r="E76" i="1"/>
  <c r="D76" i="1"/>
  <c r="C76" i="1"/>
  <c r="C90" i="1" s="1"/>
  <c r="E71" i="1"/>
  <c r="D71" i="1"/>
  <c r="C71" i="1"/>
  <c r="E67" i="1"/>
  <c r="D67" i="1"/>
  <c r="C67" i="1"/>
  <c r="E61" i="1"/>
  <c r="D61" i="1"/>
  <c r="C61" i="1"/>
  <c r="E56" i="1"/>
  <c r="D56" i="1"/>
  <c r="C56" i="1"/>
  <c r="E50" i="1"/>
  <c r="D50" i="1"/>
  <c r="C50" i="1"/>
  <c r="E39" i="1"/>
  <c r="D39" i="1"/>
  <c r="C39" i="1"/>
  <c r="E31" i="1"/>
  <c r="D31" i="1"/>
  <c r="C31" i="1"/>
  <c r="E24" i="1"/>
  <c r="D24" i="1"/>
  <c r="C24" i="1"/>
  <c r="E17" i="1"/>
  <c r="D17" i="1"/>
  <c r="C17" i="1"/>
  <c r="E10" i="1"/>
  <c r="D10" i="1"/>
  <c r="C10" i="1"/>
  <c r="E36" i="132"/>
  <c r="D36" i="132"/>
  <c r="C36" i="132"/>
  <c r="E33" i="132"/>
  <c r="E39" i="132" s="1"/>
  <c r="D33" i="132"/>
  <c r="D39" i="132" s="1"/>
  <c r="C33" i="132"/>
  <c r="C39" i="132" s="1"/>
  <c r="E20" i="132"/>
  <c r="D20" i="132"/>
  <c r="C20" i="132"/>
  <c r="E16" i="132"/>
  <c r="E22" i="132" s="1"/>
  <c r="D16" i="132"/>
  <c r="C16" i="132"/>
  <c r="C157" i="1" l="1"/>
  <c r="E131" i="1"/>
  <c r="E152" i="1" s="1"/>
  <c r="D131" i="1"/>
  <c r="D152" i="1" s="1"/>
  <c r="C131" i="1"/>
  <c r="C152" i="1" s="1"/>
  <c r="J13" i="63"/>
  <c r="I18" i="63"/>
  <c r="J18" i="63" s="1"/>
  <c r="J15" i="63"/>
  <c r="K18" i="63"/>
  <c r="L18" i="63" s="1"/>
  <c r="C23" i="133"/>
  <c r="D23" i="133"/>
  <c r="I23" i="133"/>
  <c r="J23" i="133"/>
  <c r="E90" i="1"/>
  <c r="E157" i="1" s="1"/>
  <c r="D90" i="1"/>
  <c r="D157" i="1" s="1"/>
  <c r="E66" i="1"/>
  <c r="D66" i="1"/>
  <c r="C66" i="1"/>
  <c r="C91" i="1" s="1"/>
  <c r="I25" i="134"/>
  <c r="H25" i="134"/>
  <c r="G25" i="134"/>
  <c r="I19" i="135"/>
  <c r="I27" i="135" s="1"/>
  <c r="H19" i="135"/>
  <c r="H27" i="135" s="1"/>
  <c r="D29" i="135" s="1"/>
  <c r="G19" i="135"/>
  <c r="I18" i="134"/>
  <c r="H18" i="134"/>
  <c r="H26" i="134" s="1"/>
  <c r="G18" i="134"/>
  <c r="G26" i="134" s="1"/>
  <c r="E25" i="134"/>
  <c r="D25" i="134"/>
  <c r="D22" i="132"/>
  <c r="C22" i="132"/>
  <c r="D18" i="134"/>
  <c r="D26" i="134" s="1"/>
  <c r="C18" i="134"/>
  <c r="C26" i="134" s="1"/>
  <c r="C19" i="135"/>
  <c r="C27" i="135" s="1"/>
  <c r="E18" i="134"/>
  <c r="E27" i="135"/>
  <c r="D27" i="135"/>
  <c r="D156" i="1" l="1"/>
  <c r="D28" i="135"/>
  <c r="G27" i="135"/>
  <c r="G29" i="135" s="1"/>
  <c r="C28" i="135"/>
  <c r="E91" i="1"/>
  <c r="E156" i="1"/>
  <c r="C156" i="1"/>
  <c r="D91" i="1"/>
  <c r="I26" i="134"/>
  <c r="I29" i="135"/>
  <c r="I28" i="135"/>
  <c r="I27" i="134"/>
  <c r="E26" i="134"/>
  <c r="I28" i="134" s="1"/>
  <c r="H28" i="134"/>
  <c r="C28" i="134"/>
</calcChain>
</file>

<file path=xl/sharedStrings.xml><?xml version="1.0" encoding="utf-8"?>
<sst xmlns="http://schemas.openxmlformats.org/spreadsheetml/2006/main" count="2820" uniqueCount="1371">
  <si>
    <t>Beruházási (felhalmozási) kiadások előirányzata beruházásonként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</si>
  <si>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</si>
  <si>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</si>
  <si>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</si>
  <si>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</si>
  <si>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</si>
  <si>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</si>
  <si>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</si>
  <si>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</si>
  <si>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</si>
  <si>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</si>
  <si>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</si>
  <si>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</si>
  <si>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</si>
  <si>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</si>
  <si>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K I A D Á S O K</t>
  </si>
  <si>
    <t>Személyi  juttatások</t>
  </si>
  <si>
    <t>Tartalékok</t>
  </si>
  <si>
    <t>01</t>
  </si>
  <si>
    <t>Bevételek</t>
  </si>
  <si>
    <t>Kiadások</t>
  </si>
  <si>
    <t>Általános tartalék</t>
  </si>
  <si>
    <t>Céltartalék</t>
  </si>
  <si>
    <t>02</t>
  </si>
  <si>
    <t>03</t>
  </si>
  <si>
    <t>04</t>
  </si>
  <si>
    <t>05</t>
  </si>
  <si>
    <t>Megnevezés</t>
  </si>
  <si>
    <t>Személyi juttatások</t>
  </si>
  <si>
    <t>ÖSSZESEN:</t>
  </si>
  <si>
    <t>Teljes költség</t>
  </si>
  <si>
    <t>Kivitelezés kezdési és befejezési éve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</si>
  <si>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</si>
  <si>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</si>
  <si>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</si>
  <si>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</si>
  <si>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</si>
  <si>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</si>
  <si>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</si>
  <si>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</si>
  <si>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</si>
  <si>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</si>
  <si>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</si>
  <si>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</si>
  <si>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</si>
  <si>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</si>
  <si>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</si>
  <si>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</si>
  <si>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</si>
  <si>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</si>
  <si>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</si>
  <si>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</si>
  <si>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</si>
  <si>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</si>
  <si>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</si>
  <si>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</si>
  <si>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</si>
  <si>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</si>
  <si>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</si>
  <si>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</si>
  <si>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</si>
  <si>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</si>
  <si>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</si>
  <si>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</si>
  <si>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</si>
  <si>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</si>
  <si>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</si>
  <si>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</si>
  <si>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</si>
  <si>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</si>
  <si>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</si>
  <si>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</si>
  <si>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</si>
  <si>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</si>
  <si>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</si>
  <si>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</si>
  <si>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</si>
  <si>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</si>
  <si>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</si>
  <si>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</si>
  <si>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</si>
  <si>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</si>
  <si>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</si>
  <si>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</si>
  <si>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</si>
  <si>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</si>
  <si>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</si>
  <si>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</si>
  <si>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</si>
  <si>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</si>
  <si>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Betét elhelyezése</t>
  </si>
  <si>
    <t>Hitelek törlesztése</t>
  </si>
  <si>
    <t>Befektetési célú belföldi, külföldi értékpapírok vásárlása</t>
  </si>
  <si>
    <t>Beruházások</t>
  </si>
  <si>
    <t>8.3.</t>
  </si>
  <si>
    <t>Egyéb felhalmozási kiadások</t>
  </si>
  <si>
    <t>Kölcsön törlesztése</t>
  </si>
  <si>
    <t>Költségvetési maradvány igénybevétele</t>
  </si>
  <si>
    <t>Értékpapír értékesítése</t>
  </si>
  <si>
    <t>Egyéb belső finanszírozási bevételek</t>
  </si>
  <si>
    <t>Egyéb külső finanszírozási bevételek</t>
  </si>
  <si>
    <t>Kiadási jogcím</t>
  </si>
  <si>
    <t>Eredeti előirányzat</t>
  </si>
  <si>
    <t>Módosított előirányzat</t>
  </si>
  <si>
    <t>Teljesítés</t>
  </si>
  <si>
    <t>Sorszám</t>
  </si>
  <si>
    <t>Gazdálkodó szervezet megnevezése</t>
  </si>
  <si>
    <t xml:space="preserve">       ÖSSZESEN: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</si>
  <si>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</si>
  <si>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</si>
  <si>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</si>
  <si>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</si>
  <si>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</si>
  <si>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</si>
  <si>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</si>
  <si>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</si>
  <si>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</si>
  <si>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</si>
  <si>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</si>
  <si>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</si>
  <si>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</si>
  <si>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</si>
  <si>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</si>
  <si>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</si>
  <si>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</si>
  <si>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</si>
  <si>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</si>
  <si>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</si>
  <si>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</si>
  <si>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4.1.</t>
  </si>
  <si>
    <t>4.2.</t>
  </si>
  <si>
    <t>4.3.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</si>
  <si>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</si>
  <si>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</si>
  <si>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</si>
  <si>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</si>
  <si>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</si>
  <si>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</si>
  <si>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</si>
  <si>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</si>
  <si>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</si>
  <si>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</si>
  <si>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</si>
  <si>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</si>
  <si>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</si>
  <si>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</si>
  <si>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</si>
  <si>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</si>
  <si>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</si>
  <si>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</si>
  <si>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</si>
  <si>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</si>
  <si>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</si>
  <si>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</si>
  <si>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</si>
  <si>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</si>
  <si>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</si>
  <si>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</si>
  <si>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</si>
  <si>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</si>
  <si>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</si>
  <si>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</si>
  <si>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</si>
  <si>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</si>
  <si>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</si>
  <si>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</si>
  <si>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</si>
  <si>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</si>
  <si>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</si>
  <si>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</si>
  <si>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</si>
  <si>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</si>
  <si>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</si>
  <si>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</si>
  <si>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</si>
  <si>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</si>
  <si>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</si>
  <si>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</si>
  <si>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</si>
  <si>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</si>
  <si>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</si>
  <si>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</si>
  <si>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</si>
  <si>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</si>
  <si>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</si>
  <si>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</si>
  <si>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</si>
  <si>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</si>
  <si>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</si>
  <si>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</si>
  <si>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</si>
  <si>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</si>
  <si>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</si>
  <si>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</si>
  <si>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</si>
  <si>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</si>
  <si>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</si>
  <si>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</si>
  <si>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</si>
  <si>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</si>
  <si>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</si>
  <si>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</si>
  <si>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</si>
  <si>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</si>
  <si>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</si>
  <si>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</si>
  <si>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</si>
  <si>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</si>
  <si>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</si>
  <si>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</si>
  <si>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</si>
  <si>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</si>
  <si>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</si>
  <si>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</si>
  <si>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</si>
  <si>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</si>
  <si>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</si>
  <si>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</si>
  <si>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</si>
  <si>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</si>
  <si>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</si>
  <si>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</si>
  <si>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</si>
  <si>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</si>
  <si>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</si>
  <si>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</si>
  <si>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</si>
  <si>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</si>
  <si>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</si>
  <si>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</si>
  <si>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</si>
  <si>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</si>
  <si>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</si>
  <si>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</si>
  <si>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</si>
  <si>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</si>
  <si>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</si>
  <si>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</si>
  <si>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</si>
  <si>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</si>
  <si>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</si>
  <si>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</si>
  <si>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</si>
  <si>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</si>
  <si>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</si>
  <si>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</si>
  <si>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</si>
  <si>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</si>
  <si>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</si>
  <si>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</si>
  <si>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</si>
  <si>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</si>
  <si>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</si>
  <si>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</si>
  <si>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</si>
  <si>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</si>
  <si>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</si>
  <si>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</si>
  <si>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</si>
  <si>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</si>
  <si>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</si>
  <si>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</si>
  <si>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</si>
  <si>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</si>
  <si>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</si>
  <si>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</si>
  <si>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</si>
  <si>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</si>
  <si>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</si>
  <si>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</si>
  <si>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</si>
  <si>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átvett pénzeszközök</t>
  </si>
  <si>
    <t>Likviditási célú hitelek törlesztése</t>
  </si>
  <si>
    <t>Felhalmozási bevételek</t>
  </si>
  <si>
    <t>Egyéb felhalmozási célú bevételek</t>
  </si>
  <si>
    <t>G=(D+F)</t>
  </si>
  <si>
    <t>Kiszámlázott általános forgalmi adó</t>
  </si>
  <si>
    <t>Felhalmozási célú átvett pénzeszközök</t>
  </si>
  <si>
    <t>Módosított ei.</t>
  </si>
  <si>
    <t>Közhatalmi bevételek (4.1.+...+4.7.)</t>
  </si>
  <si>
    <t>4.5.</t>
  </si>
  <si>
    <t>4.6.</t>
  </si>
  <si>
    <t>4.7.</t>
  </si>
  <si>
    <t>Iparűzési adó</t>
  </si>
  <si>
    <t>Talajterhelési díj</t>
  </si>
  <si>
    <t>1. sz. melléklet</t>
  </si>
  <si>
    <t xml:space="preserve">2016. ÉVI KÖLTSÉGVETÉS </t>
  </si>
  <si>
    <t>PÉNZÜGYI MÉRLEGE (ezer forintban)</t>
  </si>
  <si>
    <t>Cím</t>
  </si>
  <si>
    <t>Jogcímek</t>
  </si>
  <si>
    <t>Teljesítés 2016.12.31.</t>
  </si>
  <si>
    <t>I.</t>
  </si>
  <si>
    <t>Önkormányzatok felhalmozási támogatásai</t>
  </si>
  <si>
    <t>BEVÉTELEK</t>
  </si>
  <si>
    <t>Működési bevételek</t>
  </si>
  <si>
    <t>Felhalmozási célú átvett péneszközök</t>
  </si>
  <si>
    <t>Költségvetési bevételek összesen</t>
  </si>
  <si>
    <t>Előző évi pénzmaradvány igénybevétele</t>
  </si>
  <si>
    <t>Államháztartási megelőlegezések</t>
  </si>
  <si>
    <t>Finanszírozási bevételek összesen</t>
  </si>
  <si>
    <t>Bevételek mindösszesen</t>
  </si>
  <si>
    <t>II.</t>
  </si>
  <si>
    <t>KIADÁSOK</t>
  </si>
  <si>
    <t>Munkaadókat terhelő járulékok</t>
  </si>
  <si>
    <t>Dologi kiadások</t>
  </si>
  <si>
    <t>Egyéb felhalmozási célú kiadások</t>
  </si>
  <si>
    <t>Költségvetési kiadások összesen</t>
  </si>
  <si>
    <t>Központi, irányító sezrvi támogatás folyósítása</t>
  </si>
  <si>
    <t>Finanszírozási kiadások összesen</t>
  </si>
  <si>
    <t>Kiadások mindösszesen</t>
  </si>
  <si>
    <t>2016. ÉVI KÖLTSÉGVETÉS</t>
  </si>
  <si>
    <t>ezer Forintban</t>
  </si>
  <si>
    <t>2. sz. melléklet</t>
  </si>
  <si>
    <t>Magánszemélyek kommunális adója</t>
  </si>
  <si>
    <t>Gépjárműadó</t>
  </si>
  <si>
    <t>Központi, irányító szervi támogatás folyósítása</t>
  </si>
  <si>
    <t>3.sz. melléklet</t>
  </si>
  <si>
    <t>Kormányzati funkció száma és megnevezése</t>
  </si>
  <si>
    <t>011130</t>
  </si>
  <si>
    <t>Önkormányzatok és önkormányzati hivatalok jogalkotó és általános igazgatási tevékenysége</t>
  </si>
  <si>
    <t>011220</t>
  </si>
  <si>
    <t>Adó-, vám- és jövedéki igazgatás</t>
  </si>
  <si>
    <t>013320</t>
  </si>
  <si>
    <t>Köztemető-fenntartás és -működtetés</t>
  </si>
  <si>
    <t>016080</t>
  </si>
  <si>
    <t>Kiemelt állami és önkormányzati rendezvények</t>
  </si>
  <si>
    <t>041233</t>
  </si>
  <si>
    <t>Hosszabb időtartalmú közfoglalkoztatás</t>
  </si>
  <si>
    <t>045160</t>
  </si>
  <si>
    <t>Közutak, hidak, alagutak üzemeltetése, fenntartása</t>
  </si>
  <si>
    <t>064010</t>
  </si>
  <si>
    <t>Közvilágítás</t>
  </si>
  <si>
    <t>066010</t>
  </si>
  <si>
    <t>Zöldterület-kezelés</t>
  </si>
  <si>
    <t>066020</t>
  </si>
  <si>
    <t>Város-, községgazdálkodási egyéb szolgáltatások</t>
  </si>
  <si>
    <t>082044</t>
  </si>
  <si>
    <t>Könyvtári szolgáltatások</t>
  </si>
  <si>
    <t>082092</t>
  </si>
  <si>
    <t>Közművelődés - hagyományos közösségi kulturális értékek gondozása</t>
  </si>
  <si>
    <t>Gyermekjóléti szolgáltatások</t>
  </si>
  <si>
    <t>Családtámogatások</t>
  </si>
  <si>
    <t>Működési kiadások</t>
  </si>
  <si>
    <t>Összes módosított előirányzat</t>
  </si>
  <si>
    <t>Összes teljesítés</t>
  </si>
  <si>
    <t>Munkaadókat terh.jár.</t>
  </si>
  <si>
    <t>Ellátottak pénzbeli jutt.</t>
  </si>
  <si>
    <t>Egyéb műk.c.kiadások</t>
  </si>
  <si>
    <t>Felhalmozási kiadások</t>
  </si>
  <si>
    <t>Önkormányzat összesen</t>
  </si>
  <si>
    <t>Államháztartási megelőlegezések visszafizetése</t>
  </si>
  <si>
    <t>Hajmáskér Közös Önkormányzati Hivatal</t>
  </si>
  <si>
    <t>Lurkó Óvoda</t>
  </si>
  <si>
    <t>KIADÁSOK MINDÖSSZESEN</t>
  </si>
  <si>
    <t>Támogatások</t>
  </si>
  <si>
    <t>Dologi és egyéb működési kiadások</t>
  </si>
  <si>
    <t>Intézményfinanszírozás irányítószervi működési célú támogatás</t>
  </si>
  <si>
    <t>12.3.</t>
  </si>
  <si>
    <t>Beruházás  megnevezése kormányzati funkciónként</t>
  </si>
  <si>
    <t>4. sz. melléklet</t>
  </si>
  <si>
    <t>Működési célú bevételek és kiadások mérlege</t>
  </si>
  <si>
    <t>(Önkormányzati szinten)</t>
  </si>
  <si>
    <t>Önkormányzatok működési célú állami támogatásai</t>
  </si>
  <si>
    <t>Munkaadókat terhelő járulékok és szociális hj.adó</t>
  </si>
  <si>
    <t>Működési célú saját bevételek</t>
  </si>
  <si>
    <t>céltartalék</t>
  </si>
  <si>
    <t>általános tartalék</t>
  </si>
  <si>
    <t>Hiány belső finanszírozásának bevételei</t>
  </si>
  <si>
    <t>Hiány külső finanszírozásának bevételei</t>
  </si>
  <si>
    <t>Forgatási célú belföldi, külföldi értékpapírok</t>
  </si>
  <si>
    <t>Államháztartási megelőlegezések bevétele</t>
  </si>
  <si>
    <t>Értékpapírok bevételek</t>
  </si>
  <si>
    <t>Működési célú finanszírozási bevételek összesen</t>
  </si>
  <si>
    <t>Működési célú finanszírozási kiadások összesen</t>
  </si>
  <si>
    <t>BEVÉTEL ÖSSZESEN</t>
  </si>
  <si>
    <t>KIADÁSOK ÖSSZESEN</t>
  </si>
  <si>
    <t>Tárgyévi hiány:</t>
  </si>
  <si>
    <t>Tárgyévi többlet:</t>
  </si>
  <si>
    <t>5. sz. melléklet</t>
  </si>
  <si>
    <t>Felhalmozási célú bevételek és kiadások mérlege</t>
  </si>
  <si>
    <t>Felhalmozási célú támgatások államháztartáson belülről</t>
  </si>
  <si>
    <t>ebből EU-s támogatás</t>
  </si>
  <si>
    <t>ebből EU-s forrásból megvalósuló beruházás</t>
  </si>
  <si>
    <t>Felhalmozási célú pénzeszköz átadás</t>
  </si>
  <si>
    <t>Helyi adóból felhalmozási célra felhasználható</t>
  </si>
  <si>
    <t>részesedések vásárlása</t>
  </si>
  <si>
    <t>Hiány belső finanszírozás bevételei (12+….+16)</t>
  </si>
  <si>
    <t>Hiány külső finanszírozásának bevételei (16)</t>
  </si>
  <si>
    <t>Felhalmozási célú finanszírozási bevételek összesen</t>
  </si>
  <si>
    <t>Felhalmozási célú finanszírozási kiadások összesen</t>
  </si>
  <si>
    <t>6. sz. melléklet</t>
  </si>
  <si>
    <t>2016. évi előirányzat</t>
  </si>
  <si>
    <t>2016. évi módosított előirányzat</t>
  </si>
  <si>
    <t>7.sz. melléklet</t>
  </si>
  <si>
    <t>KÖLTSÉGVETÉSI LÉTSZÁMKERET</t>
  </si>
  <si>
    <t>Helyi önkormányzat képviselő-testület tagjai</t>
  </si>
  <si>
    <t>Teljes munkaidőben foglalkztatott közalkalmazott</t>
  </si>
  <si>
    <t>Közfoglalkoztatottak átlaglétszáma</t>
  </si>
  <si>
    <t>Teljesítés (fő)</t>
  </si>
  <si>
    <t>Egyéb munkaválló MT-szerint</t>
  </si>
  <si>
    <t>Előző időszak</t>
  </si>
  <si>
    <t>Módosítások (+/-)</t>
  </si>
  <si>
    <t>Tárgyi időszak</t>
  </si>
  <si>
    <t>A/I Immateriális javak (=A/I/1+A/I/2+A/I/3)</t>
  </si>
  <si>
    <t>28</t>
  </si>
  <si>
    <t>A) NEMZETI VAGYONBA TARTOZÓ BEFEKTETETT ESZKÖZÖK (=A/I+A/II+A/III+A/IV)</t>
  </si>
  <si>
    <t>47</t>
  </si>
  <si>
    <t>C/II/1 Forintpénztár</t>
  </si>
  <si>
    <t>50</t>
  </si>
  <si>
    <t>C/II Pénztárak, csekkek, betétkönyvek (=C/II/1+C/II/2+C/II/3)</t>
  </si>
  <si>
    <t>51</t>
  </si>
  <si>
    <t>C/III/1 Kincstáron kívüli forintszámlák</t>
  </si>
  <si>
    <t>53</t>
  </si>
  <si>
    <t>C/III Forintszámlák (=C/III/1+C/III/2)</t>
  </si>
  <si>
    <t>57</t>
  </si>
  <si>
    <t>C) PÉNZESZKÖZÖK (=C/I+…+C/IV)</t>
  </si>
  <si>
    <t>168</t>
  </si>
  <si>
    <t>E/III/1 December havi illetmények, munkabérek elszámolása</t>
  </si>
  <si>
    <t>169</t>
  </si>
  <si>
    <t>170</t>
  </si>
  <si>
    <t>E/III Egyéb sajátos eszközoldali elszámolások (=E/III/1+E/III/2)</t>
  </si>
  <si>
    <t>171</t>
  </si>
  <si>
    <t>E) EGYÉB SAJÁTOS ELSZÁMOLÁSOK (=E/I+E/II+E/III)</t>
  </si>
  <si>
    <t>173</t>
  </si>
  <si>
    <t>175</t>
  </si>
  <si>
    <t>176</t>
  </si>
  <si>
    <t>ESZKÖZÖK ÖSSZESEN (=A+B+C+D+E+F)</t>
  </si>
  <si>
    <t>181</t>
  </si>
  <si>
    <t>G/III/3 Pénzeszközön kívüli egyéb eszközök induláskori értéke és változásai</t>
  </si>
  <si>
    <t>182</t>
  </si>
  <si>
    <t>G/III Egyéb eszközök induláskori értéke és változásai (=G/III/1+G/III/2+G/III/3)</t>
  </si>
  <si>
    <t>183</t>
  </si>
  <si>
    <t>G/IV Felhalmozott eredmény</t>
  </si>
  <si>
    <t>185</t>
  </si>
  <si>
    <t>G/VI Mérleg szerinti eredmény</t>
  </si>
  <si>
    <t>186</t>
  </si>
  <si>
    <t>G/ SAJÁT TŐKE  (= G/I+…+G/VI)</t>
  </si>
  <si>
    <t>189</t>
  </si>
  <si>
    <t>H/I/3 Költségvetési évben esedékes kötelezettségek dologi kiadásokra</t>
  </si>
  <si>
    <t>212</t>
  </si>
  <si>
    <t>H/I Költségvetési évben esedékes kötelezettségek (=H/I/1+…+H/I/9)</t>
  </si>
  <si>
    <t>248</t>
  </si>
  <si>
    <t>H) KÖTELEZETTSÉGEK (=H/I+H/II+H/III)</t>
  </si>
  <si>
    <t>251</t>
  </si>
  <si>
    <t>J/2 Költségek, ráfordítások passzív időbeli elhatárolása</t>
  </si>
  <si>
    <t>253</t>
  </si>
  <si>
    <t>J) PASSZÍV IDŐBELI ELHATÁROLÁSOK (=J/1+J/2+J/3)</t>
  </si>
  <si>
    <t>254</t>
  </si>
  <si>
    <t>FORRÁSOK ÖSSZESEN (=G+H+I+J)</t>
  </si>
  <si>
    <t>A/I/2 Szellemi termékek</t>
  </si>
  <si>
    <t>06</t>
  </si>
  <si>
    <t>07</t>
  </si>
  <si>
    <t>08</t>
  </si>
  <si>
    <t>09</t>
  </si>
  <si>
    <t>10</t>
  </si>
  <si>
    <t>A/II Tárgyi eszközök  (=A/II/1+...+A/II/5)</t>
  </si>
  <si>
    <t>11</t>
  </si>
  <si>
    <t>A/III/1 Tartós részesedések (=A/III/1a+…+A/III/1e)</t>
  </si>
  <si>
    <t>12</t>
  </si>
  <si>
    <t>13</t>
  </si>
  <si>
    <t>A/III/1b - ebből: tartós részesedések nem pénzügyi vállalkozásban</t>
  </si>
  <si>
    <t>14</t>
  </si>
  <si>
    <t>15</t>
  </si>
  <si>
    <t>16</t>
  </si>
  <si>
    <t>17</t>
  </si>
  <si>
    <t>18</t>
  </si>
  <si>
    <t>19</t>
  </si>
  <si>
    <t>20</t>
  </si>
  <si>
    <t>21</t>
  </si>
  <si>
    <t>A/III Befektetett pénzügyi eszközök (=A/III/1+A/III/2+A/III/3)</t>
  </si>
  <si>
    <t>22</t>
  </si>
  <si>
    <t>23</t>
  </si>
  <si>
    <t>24</t>
  </si>
  <si>
    <t>25</t>
  </si>
  <si>
    <t>26</t>
  </si>
  <si>
    <t>27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</si>
  <si>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</si>
  <si>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</si>
  <si>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</si>
  <si>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</si>
  <si>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</si>
  <si>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</si>
  <si>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</si>
  <si>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</si>
  <si>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</si>
  <si>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</si>
  <si>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</si>
  <si>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</si>
  <si>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</si>
  <si>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</si>
  <si>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</si>
  <si>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</si>
  <si>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</si>
  <si>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</si>
  <si>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48</t>
  </si>
  <si>
    <t>49</t>
  </si>
  <si>
    <t>52</t>
  </si>
  <si>
    <t>54</t>
  </si>
  <si>
    <t>55</t>
  </si>
  <si>
    <t>56</t>
  </si>
  <si>
    <t>58</t>
  </si>
  <si>
    <t>59</t>
  </si>
  <si>
    <t>60</t>
  </si>
  <si>
    <t>61</t>
  </si>
  <si>
    <t>62</t>
  </si>
  <si>
    <t>D/I/3 Költségvetési évben esedékes követelések közhatalmi bevételre (=D/I/3a+…+D/I/3f)</t>
  </si>
  <si>
    <t>63</t>
  </si>
  <si>
    <t>64</t>
  </si>
  <si>
    <t>65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</si>
  <si>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</si>
  <si>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</si>
  <si>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</si>
  <si>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</si>
  <si>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68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</si>
  <si>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</si>
  <si>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</si>
  <si>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</si>
  <si>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</si>
  <si>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</si>
  <si>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</si>
  <si>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</si>
  <si>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</si>
  <si>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</si>
  <si>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</si>
  <si>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</si>
  <si>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</si>
  <si>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D/I/4i - ebből: költségvetési évben esedékes követelések egyéb működési bevételekre</t>
  </si>
  <si>
    <t>79</t>
  </si>
  <si>
    <t>80</t>
  </si>
  <si>
    <t>81</t>
  </si>
  <si>
    <t>82</t>
  </si>
  <si>
    <t>83</t>
  </si>
  <si>
    <t>84</t>
  </si>
  <si>
    <t>85</t>
  </si>
  <si>
    <t>D/I/6 Költségvetési évben esedékes követelések működési célú átvett pénzeszközre (&gt;=D/I/6a+D/I/6b+D/I/6c)</t>
  </si>
  <si>
    <t>86</t>
  </si>
  <si>
    <t>87</t>
  </si>
  <si>
    <t>D/I/6b - ebből: költségvetési évben esedékes követelések működési célú visszatérítendő támogatások, kölcsönök visszatérülése kormányoktól és más nemzetközi szervezetektől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</si>
  <si>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</si>
  <si>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</si>
  <si>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</si>
  <si>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</si>
  <si>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</si>
  <si>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</si>
  <si>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</si>
  <si>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</si>
  <si>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</si>
  <si>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</si>
  <si>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D/I/8d - ebből: költségvetési évben esedékes követelések hosszú lejáratú tulajdonosi kölcsönök bevételeire</t>
  </si>
  <si>
    <t>98</t>
  </si>
  <si>
    <t>99</t>
  </si>
  <si>
    <t>100</t>
  </si>
  <si>
    <t>101</t>
  </si>
  <si>
    <t>D/I Költségvetési évben esedékes követelések (=D/I/1+…+D/I/8)</t>
  </si>
  <si>
    <t>102</t>
  </si>
  <si>
    <t>103</t>
  </si>
  <si>
    <t>104</t>
  </si>
  <si>
    <t>105</t>
  </si>
  <si>
    <t>106</t>
  </si>
  <si>
    <t>D/II/3 Költségvetési évet követően esedékes követelések közhatalmi bevételre (=D/II/3a+…+D/II/3f)</t>
  </si>
  <si>
    <t>107</t>
  </si>
  <si>
    <t>108</t>
  </si>
  <si>
    <t>109</t>
  </si>
  <si>
    <t>110</t>
  </si>
  <si>
    <t>111</t>
  </si>
  <si>
    <t>112</t>
  </si>
  <si>
    <t>D/II/3f - ebből: költségvetési évet követően esedékes követelések egyéb közhatalmi bevételekre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</si>
  <si>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</si>
  <si>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</si>
  <si>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</si>
  <si>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</si>
  <si>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</si>
  <si>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</si>
  <si>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</si>
  <si>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</si>
  <si>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</si>
  <si>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</si>
  <si>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</si>
  <si>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</si>
  <si>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</si>
  <si>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</si>
  <si>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</si>
  <si>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</si>
  <si>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</si>
  <si>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</si>
  <si>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</si>
  <si>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</si>
  <si>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</si>
  <si>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</si>
  <si>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</si>
  <si>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</si>
  <si>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</si>
  <si>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</si>
  <si>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</si>
  <si>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</si>
  <si>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</si>
  <si>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</si>
  <si>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D/II Költségvetési évet követően esedékes követelések (=D/II/1+…+D/II/8)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</si>
  <si>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</si>
  <si>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</si>
  <si>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</si>
  <si>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</si>
  <si>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</si>
  <si>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</si>
  <si>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</si>
  <si>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</si>
  <si>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</si>
  <si>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</si>
  <si>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D/III/4 Forgótőke elszámolása</t>
  </si>
  <si>
    <t>153</t>
  </si>
  <si>
    <t>154</t>
  </si>
  <si>
    <t>155</t>
  </si>
  <si>
    <t>156</t>
  </si>
  <si>
    <t>157</t>
  </si>
  <si>
    <t>158</t>
  </si>
  <si>
    <t>D/III Követelés jellegű sajátos elszámolások (=D/III/1+…+D/III/9)</t>
  </si>
  <si>
    <t>159</t>
  </si>
  <si>
    <t>D) KÖVETELÉSEK  (=D/I+D/II+D/III)</t>
  </si>
  <si>
    <t>160</t>
  </si>
  <si>
    <t>161</t>
  </si>
  <si>
    <t>162</t>
  </si>
  <si>
    <t>163</t>
  </si>
  <si>
    <t>164</t>
  </si>
  <si>
    <t>165</t>
  </si>
  <si>
    <t>166</t>
  </si>
  <si>
    <t>167</t>
  </si>
  <si>
    <t>172</t>
  </si>
  <si>
    <t>174</t>
  </si>
  <si>
    <t>177</t>
  </si>
  <si>
    <t>G/I  Nemzeti vagyon induláskori értéke</t>
  </si>
  <si>
    <t>178</t>
  </si>
  <si>
    <t>G/II Nemzeti vagyon változásai</t>
  </si>
  <si>
    <t>179</t>
  </si>
  <si>
    <t>180</t>
  </si>
  <si>
    <t>184</t>
  </si>
  <si>
    <t>187</t>
  </si>
  <si>
    <t>188</t>
  </si>
  <si>
    <t>190</t>
  </si>
  <si>
    <t>191</t>
  </si>
  <si>
    <t>H/I/5 Költségvetési évben esedékes kötelezettségek egyéb működési célú kiadásokra (&gt;=H/I/5a+H/I/5b)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</si>
  <si>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</si>
  <si>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</si>
  <si>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</si>
  <si>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</si>
  <si>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</si>
  <si>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</si>
  <si>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</si>
  <si>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</si>
  <si>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</si>
  <si>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</si>
  <si>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</si>
  <si>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</si>
  <si>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</si>
  <si>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</si>
  <si>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</si>
  <si>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</si>
  <si>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</si>
  <si>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</si>
  <si>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</si>
  <si>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</si>
  <si>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</si>
  <si>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</si>
  <si>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</si>
  <si>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</si>
  <si>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</si>
  <si>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</si>
  <si>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</si>
  <si>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</si>
  <si>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</si>
  <si>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</si>
  <si>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</si>
  <si>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</si>
  <si>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</si>
  <si>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H/II/9 Költségvetési évet követően esedékes kötelezettségek finanszírozási kiadásokra (&gt;=H/II/9a+…+H/II/9j)</t>
  </si>
  <si>
    <t>226</t>
  </si>
  <si>
    <t>227</t>
  </si>
  <si>
    <t>228</t>
  </si>
  <si>
    <t>229</t>
  </si>
  <si>
    <t>230</t>
  </si>
  <si>
    <t>H/II/9e - ebből: költségvetési évet követően esedékes kötelezettségek államháztartáson belüli megelőlegezések visszafizetésére</t>
  </si>
  <si>
    <t>231</t>
  </si>
  <si>
    <t>232</t>
  </si>
  <si>
    <t>233</t>
  </si>
  <si>
    <t>234</t>
  </si>
  <si>
    <t>235</t>
  </si>
  <si>
    <t>236</t>
  </si>
  <si>
    <t>H/II Költségvetési évet követően esedékes kötelezettségek (=H/II/1+…+H/II/9)</t>
  </si>
  <si>
    <t>237</t>
  </si>
  <si>
    <t>H/III/1 Kapott előlegek</t>
  </si>
  <si>
    <t>238</t>
  </si>
  <si>
    <t>239</t>
  </si>
  <si>
    <t>H/III/3 Más szervezetet megillető bevételek elszámolása</t>
  </si>
  <si>
    <t>240</t>
  </si>
  <si>
    <t>241</t>
  </si>
  <si>
    <t>242</t>
  </si>
  <si>
    <t>243</t>
  </si>
  <si>
    <t>H/III/7 Munkáltató által korengedményes nyugdíjhoz megfizetett hozzájárulás elszámolása</t>
  </si>
  <si>
    <t>244</t>
  </si>
  <si>
    <t>H/III/8 Letétre, megőrzésre, fedezetkezelésre átvett pénzeszközök, biztosítékok</t>
  </si>
  <si>
    <t>245</t>
  </si>
  <si>
    <t>H/III/9 Nemzetközi támogatási programok pénzeszközei</t>
  </si>
  <si>
    <t>246</t>
  </si>
  <si>
    <t>H/III/10 Államadósság Kezelő Központ Zrt.-nél elhelyezett fedezeti betétek</t>
  </si>
  <si>
    <t>247</t>
  </si>
  <si>
    <t>H/III Kötelezettség jellegű sajátos elszámolások (=H/III/1+…+H/III/10)</t>
  </si>
  <si>
    <t>249</t>
  </si>
  <si>
    <t>250</t>
  </si>
  <si>
    <t>J/1 Eredményszemléletű bevételek passzív időbeli elhatárolása</t>
  </si>
  <si>
    <t>252</t>
  </si>
  <si>
    <t>J/3 Halasztott eredményszemléletű bevételek</t>
  </si>
  <si>
    <t>ESZKÖZÖK/FORRÁSOK</t>
  </si>
  <si>
    <t>Módosítások
( +/- )</t>
  </si>
  <si>
    <t>Tárgyidőszak</t>
  </si>
  <si>
    <t xml:space="preserve">A/II/1 Ingatlanok és a kapcsolódó vagyoni értékű jogok </t>
  </si>
  <si>
    <t xml:space="preserve">A/II/2 Gépek, berendezések, felszerelések, járművek </t>
  </si>
  <si>
    <t xml:space="preserve">A/II/4 Beruházások, felújítások </t>
  </si>
  <si>
    <t xml:space="preserve">I) KINCSTÁRI SZÁMLAVEZETÉSSEL KAPCSOLATOS ELSZÁMOLÁSOK </t>
  </si>
  <si>
    <t>Hivatal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</si>
  <si>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</si>
  <si>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</si>
  <si>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</si>
  <si>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</si>
  <si>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</si>
  <si>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</si>
  <si>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</si>
  <si>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</si>
  <si>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</si>
  <si>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</si>
  <si>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</si>
  <si>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</si>
  <si>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</si>
  <si>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</si>
  <si>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</si>
  <si>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</si>
  <si>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</si>
  <si>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</si>
  <si>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</si>
  <si>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10.sz. melléklet</t>
  </si>
  <si>
    <t>Ovi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</si>
  <si>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</si>
  <si>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</si>
  <si>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</si>
  <si>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</si>
  <si>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04 Saját termelésű készletek állományváltozása</t>
  </si>
  <si>
    <t>05 Saját előállítású eszközök aktivált értéke</t>
  </si>
  <si>
    <t>II Aktivált saját teljesítmények értéke (=±04+05)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</si>
  <si>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</si>
  <si>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</si>
  <si>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</si>
  <si>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</si>
  <si>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</si>
  <si>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</si>
  <si>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</si>
  <si>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12 Eladott áruk beszerzési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</si>
  <si>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</si>
  <si>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</si>
  <si>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</si>
  <si>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</si>
  <si>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</si>
  <si>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</si>
  <si>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</si>
  <si>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</si>
  <si>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</si>
  <si>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17 Kapott (járó) osztalék és részesedés</t>
  </si>
  <si>
    <t>18 Részesedésekből származó eredményszemléletű bevételek, árfolyamnyereségek</t>
  </si>
  <si>
    <t>19 Befektetett pénzügyi eszközökből származó eredményszemléletű bevételek, árfolyamnyereségek</t>
  </si>
  <si>
    <t>20 Egyéb kapott (járó) kamatok és kamatjellegű eredményszemléletű bevételek</t>
  </si>
  <si>
    <t>21 Pénzügyi műveletek egyéb eredményszemléletű bevételei (&gt;=21a+21b)</t>
  </si>
  <si>
    <t>21a - ebből: lekötött bankbetétek mérlegfordulónapi értékelése során megállapított (nem realizált) árfolyamnyeresége</t>
  </si>
  <si>
    <t>21b - ebből: egyéb pénzeszközök mérlegfordulónapi értékelése során megállapított (nem realizált) árfolyamnyeresége</t>
  </si>
  <si>
    <t>VIII Pénzügyi műveletek eredményszemléletű bevételei (=17+18+19+20+21)</t>
  </si>
  <si>
    <t>22 Részesedésekből származó ráfordítások, árfolyamveszteségek</t>
  </si>
  <si>
    <t>23 Befektetett pénzügyi eszközökből (értékpapírokból, kölcsönökből) származó ráfordítások, árfolyamveszteségek</t>
  </si>
  <si>
    <t>24 Fizetendő kamatok és kamatjellegű ráfordítások</t>
  </si>
  <si>
    <t>25 Részesedések, értékpapírok, pénzeszközök értékvesztése (&gt;=25a+25b)</t>
  </si>
  <si>
    <t>25a - ebből: lekötött bankbetétek értékvesztése</t>
  </si>
  <si>
    <t>25b - ebből: Kincstáron kívüli forint- és devizaszámlák értékvesztése</t>
  </si>
  <si>
    <t>26 Pénzügyi műveletek egyéb ráfordításai (&gt;=26a+26b)</t>
  </si>
  <si>
    <t>26a - ebből: lekötött bankbetétek mérlegfordulónapi értékelése során megállapított (nem realizált) árfolyamvesztesége</t>
  </si>
  <si>
    <t>26b - ebből: egyéb pénzeszközök mérlegfordulónapi értékelése során megállapított (nem realizált) árfolyamvesztesége</t>
  </si>
  <si>
    <t>IX Pénzügyi műveletek ráfordításai (=22+23+24+25+26)</t>
  </si>
  <si>
    <t>B)  PÉNZÜGYI MŰVELETEK EREDMÉNYE (=VIII-IX)</t>
  </si>
  <si>
    <t>C)  MÉRLEG SZERINTI EREDMÉNY (=±A±B)</t>
  </si>
  <si>
    <t>Sorsz.</t>
  </si>
  <si>
    <t>Pénzeszközök állományának levezetése</t>
  </si>
  <si>
    <t>Összeg (ezer Ft)</t>
  </si>
  <si>
    <t>ezer Forint</t>
  </si>
  <si>
    <t>Pénzkészlet 2016.01.01-én</t>
  </si>
  <si>
    <t>ebből:</t>
  </si>
  <si>
    <t>* Pénztárak és betétkönyvek egyenlege</t>
  </si>
  <si>
    <t>* Bankszámlák egyenlege</t>
  </si>
  <si>
    <t>Bevétel (+)</t>
  </si>
  <si>
    <t>Kiadások (-)</t>
  </si>
  <si>
    <t>Záró pénzkészlet 2016.12.31-én</t>
  </si>
  <si>
    <t>8.sz. melléklet</t>
  </si>
  <si>
    <t>9.sz. mellléklet</t>
  </si>
  <si>
    <t>11.sz. mellléklet</t>
  </si>
  <si>
    <t>Rovat-szám</t>
  </si>
  <si>
    <t>2015. évi előirányzat</t>
  </si>
  <si>
    <t>módosítás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</si>
  <si>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</si>
  <si>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</si>
  <si>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</si>
  <si>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</si>
  <si>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</si>
  <si>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</si>
  <si>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</si>
  <si>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B115</t>
  </si>
  <si>
    <t>B116</t>
  </si>
  <si>
    <t>Önkormányzatok működési támogatásai (=01+…+06)</t>
  </si>
  <si>
    <t>B11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</si>
  <si>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</si>
  <si>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</si>
  <si>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</si>
  <si>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 (=11+…+20)</t>
  </si>
  <si>
    <t>B14</t>
  </si>
  <si>
    <t>ebből: központi költségvetési szervek</t>
  </si>
  <si>
    <t>ebből: központi kezelésű előirányzatok</t>
  </si>
  <si>
    <t>ebből: fejezeti kezelésű előirányzatok EU-s programokra és azok hazai társfinanszírozása</t>
  </si>
  <si>
    <t>ebből: egyéb fejezeti kezelésű előirányzatok</t>
  </si>
  <si>
    <t>ebből: társadalombiztosítás pénzügyi alapjai</t>
  </si>
  <si>
    <t>ebből: elkülönített állami pénzalapok</t>
  </si>
  <si>
    <t>ebből: helyi önkormányzatok és költségvetési szerveik</t>
  </si>
  <si>
    <t>ebből: társulások és költségvetési szerveik</t>
  </si>
  <si>
    <t>ebből: nemzetiségi önkormányzatok és költségvetési szerveik</t>
  </si>
  <si>
    <t>ebből: térségi fejlesztési tanácsok és költségvetési szerveik</t>
  </si>
  <si>
    <t>Működési célú visszatérítendő támogatások, kölcsönök igénybevétele államháztartáson belülről (=22+…+31)</t>
  </si>
  <si>
    <t>B15</t>
  </si>
  <si>
    <t>Egyéb működési célú támogatások bevételei államháztartáson belülről (=33+…+42)</t>
  </si>
  <si>
    <t>B16</t>
  </si>
  <si>
    <t>Működési célú támogatások államháztartáson belülről (=07+08+09+10+21+32)</t>
  </si>
  <si>
    <t>B1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</si>
  <si>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</si>
  <si>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</si>
  <si>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</si>
  <si>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 (=47+…+56)</t>
  </si>
  <si>
    <t>B23</t>
  </si>
  <si>
    <t>Felhalmozási célú visszatérítendő támogatások, kölcsönök igénybevétele államháztartáson belülről (=58+…+67)</t>
  </si>
  <si>
    <t>B24</t>
  </si>
  <si>
    <t>Egyéb felhalmozási célú támogatások bevételei államháztartáson belülről (=69+…+78)</t>
  </si>
  <si>
    <t>B25</t>
  </si>
  <si>
    <t>Felhalmozási célú támogatások államháztartáson belülről (=44+45+46+57+68)</t>
  </si>
  <si>
    <t>B2</t>
  </si>
  <si>
    <t>Magánszemélyek jövedelemadói (=81+82+83)</t>
  </si>
  <si>
    <t>B311</t>
  </si>
  <si>
    <t>ebből: személyi jövedelemadó</t>
  </si>
  <si>
    <t>ebből: magánszemély jogviszonyának megszűnéséhez kapcsolódó egyes jövedelmek különadója</t>
  </si>
  <si>
    <t>ebből: termőföld bérbeadásából származó jövedelem utáni személyi jövedelemadó</t>
  </si>
  <si>
    <t>Társaságok jövedelemadói (=85+…+92)</t>
  </si>
  <si>
    <t>B312</t>
  </si>
  <si>
    <t>ebből: társasági adó</t>
  </si>
  <si>
    <t>ebből: társas vállalkozások különadója</t>
  </si>
  <si>
    <t>ebből: hitelintézetek és pénzügyi vállalkozások különadója</t>
  </si>
  <si>
    <t>ebből: hiteintézeti járadék</t>
  </si>
  <si>
    <t>ebből: pénzügyi szervezetek különadója</t>
  </si>
  <si>
    <t>ebből: energiaellátók jövedelemadója</t>
  </si>
  <si>
    <t>ebből: kisvállalati adó</t>
  </si>
  <si>
    <t>ebből: kisadózó vállalkozások tételes adója</t>
  </si>
  <si>
    <t>Jövedelemadók (=80+84)</t>
  </si>
  <si>
    <t>B31</t>
  </si>
  <si>
    <t>Szociális hozzájárulási adó és járulékok (=95+…+100)</t>
  </si>
  <si>
    <t>B32</t>
  </si>
  <si>
    <t>ebből: szociális hozzájárulási adó</t>
  </si>
  <si>
    <t>ebből: nyugdíjjárulék, egészségbiztosítási járulék, ide értve a megállapodás alapján fizetők járulékait is</t>
  </si>
  <si>
    <t>ebből: korkedvezmény-biztosítási járulék</t>
  </si>
  <si>
    <t>ebből: egészségbiztosítási és munkaerőpiaci járulék</t>
  </si>
  <si>
    <t>ebből: egészségügyi szolgáltatási járulék</t>
  </si>
  <si>
    <t>ebből: munkáltatói táppénz hozzájárulás</t>
  </si>
  <si>
    <t>Bérhez és foglalkoztatáshoz kapcsolódó adók (=102+…+107)</t>
  </si>
  <si>
    <t>B33</t>
  </si>
  <si>
    <t xml:space="preserve">ebből: szakképzési hozzájárulás </t>
  </si>
  <si>
    <t>ebből: rehabilitációs hozzájárulás</t>
  </si>
  <si>
    <t>ebből: foglalkoztatottak utáni kommunális adó</t>
  </si>
  <si>
    <t>ebből: egészségügyi hozzájárulás</t>
  </si>
  <si>
    <t>ebből: egyszerűsített közteherviselési hozzájárulás</t>
  </si>
  <si>
    <t>ebből: egyszerűsített foglalkoztatás utáni közterhek</t>
  </si>
  <si>
    <t>Vagyoni tipusú adók (=109+…+116)</t>
  </si>
  <si>
    <t>B34</t>
  </si>
  <si>
    <t xml:space="preserve">ebből: építményadó </t>
  </si>
  <si>
    <t xml:space="preserve">ebből: épület után fizetett idegenforgalmi adó </t>
  </si>
  <si>
    <t>ebből: magánszemélyek kommunális adója</t>
  </si>
  <si>
    <t>ebből: telekadó</t>
  </si>
  <si>
    <t>ebből: luxusadó</t>
  </si>
  <si>
    <t>ebből: cégautóadó</t>
  </si>
  <si>
    <t>ebből: közművezetékek adója</t>
  </si>
  <si>
    <t>ebből: öröklési és ajándékozási illeték</t>
  </si>
  <si>
    <t>Értékesítési és forgalmi adók (=118+…+136)</t>
  </si>
  <si>
    <t>B351</t>
  </si>
  <si>
    <t>ebből: általános forgalmi adó</t>
  </si>
  <si>
    <t>ebből: távközlési ágazatot terhelő különadó</t>
  </si>
  <si>
    <t>ebből: kiskereskedői ágazatot terhelő különadó</t>
  </si>
  <si>
    <t>ebből: energia ágazatot terhelő különadó</t>
  </si>
  <si>
    <t>ebből: bank- és biztosítási ágazatot terhelő különadó</t>
  </si>
  <si>
    <t>ebből: visszterhes vagyonátruházási illeték</t>
  </si>
  <si>
    <t>ebből: állandó jeleggel végzett iparűzési tevékenység után fizetett helyi iparűzési adó</t>
  </si>
  <si>
    <t>ebből: ideiglenes jeleggel végzett tevékenység után fizetett helyi iparűzési adó</t>
  </si>
  <si>
    <t>ebből: innovációs járulék</t>
  </si>
  <si>
    <t>ebből: egyszerűsített vállalkozási adó</t>
  </si>
  <si>
    <t>ebből: gyógyszer forgalmazási jogosultak befizetései [2006. évi XCVIII. tv. 36. § (1) bek.]</t>
  </si>
  <si>
    <t>ebből: gyógyszer nagykereskedést végzők befizetései [2006. évi XCVIII. tv. 36. § (2) bek.]</t>
  </si>
  <si>
    <t>ebből: gyógyszertár szolidaritási  díj bevételek [2006. évi XCVIII. tv. 36. § (3) bek.]</t>
  </si>
  <si>
    <t>ebből: gyógyszer és gyógyászati segédeszköz ismertetés utáni befizetések [2006. évi XCVIII. tv. 36. § (4) bek.]</t>
  </si>
  <si>
    <t>ebből:  gyógyszertámogatás többletének sávos kockázatviseléséből származó bevételek[2006. évi XCVIII. tv. 42. § ]</t>
  </si>
  <si>
    <t>ebből: népegészségügyi termékadó</t>
  </si>
  <si>
    <t>ebből: távközlési adó</t>
  </si>
  <si>
    <t>ebből: pénzügyi tranzakciós illeték</t>
  </si>
  <si>
    <t>ebből: biztosítási adó</t>
  </si>
  <si>
    <t>Fogyasztási adók  (=138+139+140)</t>
  </si>
  <si>
    <t>B352</t>
  </si>
  <si>
    <t>ebből: jövedéki adó</t>
  </si>
  <si>
    <t>ebből: regisztrációs adó</t>
  </si>
  <si>
    <t>ebből: energiaadó</t>
  </si>
  <si>
    <t xml:space="preserve">Pénzügyi monopóliumok nyereségét terhelő adók </t>
  </si>
  <si>
    <t>B353</t>
  </si>
  <si>
    <t>Gépjárműadók (=143+…146)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</si>
  <si>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</si>
  <si>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</si>
  <si>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</si>
  <si>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</si>
  <si>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</si>
  <si>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Egyéb áruhasználati és szolgáltatási adók  (=148+…+162)</t>
  </si>
  <si>
    <t>B355</t>
  </si>
  <si>
    <t>ebből: kulturális adó</t>
  </si>
  <si>
    <t>ebből: baleseti adó</t>
  </si>
  <si>
    <t>ebből: nukleáris létesítmények Központi Nukleáris Pénzügyi Alapba történő kötelező befizetései</t>
  </si>
  <si>
    <t>ebből: környezetterhelési díj</t>
  </si>
  <si>
    <t>ebből: környezetvédelmi termékdíj</t>
  </si>
  <si>
    <t>ebből: bérfőzési szeszadó</t>
  </si>
  <si>
    <t>ebből: szerencsjáték szervezési díj</t>
  </si>
  <si>
    <t xml:space="preserve">ebből: tartózkodás után fizetett idegenforgalmi adó </t>
  </si>
  <si>
    <t>ebből: talajterhelési díj</t>
  </si>
  <si>
    <t>ebből: vizkészletjárulék</t>
  </si>
  <si>
    <t>ebből: állami vadászjegyek díja</t>
  </si>
  <si>
    <t>ebből: erdővédelmi járulék</t>
  </si>
  <si>
    <t>ebből: földvédelmi járulék</t>
  </si>
  <si>
    <t>ebből: halászati haszonbérleti díj</t>
  </si>
  <si>
    <t>ebből: korábbi évek megszünt adónemei áthúzódó fizetéseiből befolyt bevételek</t>
  </si>
  <si>
    <t xml:space="preserve">Termékek és szolgáltatások adói (=117+137+141+142+147) </t>
  </si>
  <si>
    <t>B35</t>
  </si>
  <si>
    <t>Egyéb közhatalmi bevételek (&gt;=165+…+176)</t>
  </si>
  <si>
    <t>B36</t>
  </si>
  <si>
    <t>ebből: cégnyílvántartás bevételei</t>
  </si>
  <si>
    <t>ebből: eljárási illetékek</t>
  </si>
  <si>
    <t>ebből: igazgatási szolgáltatási díjak</t>
  </si>
  <si>
    <t>ebből: felügyeleti díjak</t>
  </si>
  <si>
    <t>ebből:ebrendészeti hozzájárulás</t>
  </si>
  <si>
    <t>ebből: mezőgazdasági termelést érintő időjárási és más természeti kockázatok kezeléséről szóló törvény szerinti kárenyhítési hozzájárulás</t>
  </si>
  <si>
    <t>ebből: környezetvédelmi bírság</t>
  </si>
  <si>
    <t>ebből: természetvédelmi bírság</t>
  </si>
  <si>
    <t>ebből: műemlékvédelmi bírság</t>
  </si>
  <si>
    <t>ebből: építésügyi bírság</t>
  </si>
  <si>
    <t>ebből: szabálysértési pénz- és helyszíni mbírság és a közlekedési szabályszegések után kiszabott közigazgatási bírság helyi önkormányzatot megillető része</t>
  </si>
  <si>
    <t>ebből: egyéb bírság</t>
  </si>
  <si>
    <t>Közhatalmi bevételek (=93+94+101+108+163+164)</t>
  </si>
  <si>
    <t>B3</t>
  </si>
  <si>
    <t>Áru- és készletértékesítés ellenértéke</t>
  </si>
  <si>
    <t>B401</t>
  </si>
  <si>
    <t>Szolgáltatások ellenértéke (&gt;=180+181)</t>
  </si>
  <si>
    <t>B402</t>
  </si>
  <si>
    <t>ebből:tárgyi eszközök bérbeadásából származó bevétel</t>
  </si>
  <si>
    <t>ebből: utak használata ellenében beszedett használati díj, pótdíj, elektronikus útdíj</t>
  </si>
  <si>
    <t>Közvetített szolgáltatások értéke  (&gt;=183)</t>
  </si>
  <si>
    <t>B403</t>
  </si>
  <si>
    <t>ebből: államháztartáson belül</t>
  </si>
  <si>
    <t>Tulajdonosi bevételek (&gt;=185+…+190)</t>
  </si>
  <si>
    <t>B404</t>
  </si>
  <si>
    <t>ebből: vadászati jog bérbeadásból származó bevétel</t>
  </si>
  <si>
    <t>ebből: önkormányzati vagyon üzemeltetéséből, koncesszióból származó bevétel</t>
  </si>
  <si>
    <t>ebből: önkormányzati vagyon vagyonkezelésbe adásából származó bevétel</t>
  </si>
  <si>
    <t>ebből: állami többségi tulajdonú vállalkozástól kapott osztalék</t>
  </si>
  <si>
    <t>ebből:  önkormányzati többségi tulajdonú vállalkozástól kapott osztalék</t>
  </si>
  <si>
    <t>ebből: egyéb részesedések után kapott osztalék</t>
  </si>
  <si>
    <t>B405</t>
  </si>
  <si>
    <t>B406</t>
  </si>
  <si>
    <t>B407</t>
  </si>
  <si>
    <t>Kamatbevételek (&gt;=195+196+197)</t>
  </si>
  <si>
    <t>B408</t>
  </si>
  <si>
    <t>ebből: befektetési jegyek kamatbevételei</t>
  </si>
  <si>
    <t>c) ebből: fedezeti ügyletek kamatbevételei</t>
  </si>
  <si>
    <t>Egyéb pénzügyi műveletek bevételei (&gt;=199+…+202)</t>
  </si>
  <si>
    <t>B409</t>
  </si>
  <si>
    <t>ebből: részesedések értékesítéséhez kapcsolódó realizált nyereség</t>
  </si>
  <si>
    <t>ebből: hitelviszonyt megtestesítő értékpapírok értékesítési nyeresége</t>
  </si>
  <si>
    <t>ebből: hitelviszonyt megtestesítő értékpapírok kibocsátási nyeresége</t>
  </si>
  <si>
    <t>ebből: valuta és deviza eszközök realizált árfolyamnyeresége</t>
  </si>
  <si>
    <t>Egyéb működési bevételek (&gt;=204+205+206)</t>
  </si>
  <si>
    <t>B410</t>
  </si>
  <si>
    <t>ebből: biztosító által fizetett kártérítés</t>
  </si>
  <si>
    <t>ebből: szerződésben vállalt kötelezettségek elmulasztásához kapcsolódó bevételek, káreseményekkel kapcsolatosan kapott bevételek, biztosítási bevételek, visszakapott óvadék (kaució), bánatpénz</t>
  </si>
  <si>
    <t>ebből: költségek visszatérítései</t>
  </si>
  <si>
    <t>Működési bevételek (=178+179+182+184+191+…+194+198+203)</t>
  </si>
  <si>
    <t>B4</t>
  </si>
  <si>
    <t>Immateriális javak értékesítése (&gt;=209)</t>
  </si>
  <si>
    <t>B51</t>
  </si>
  <si>
    <t>ebből: kiotói egységek és kibocsátási egységek eladásából befolyt eladási ár</t>
  </si>
  <si>
    <t>Ingatlanok értékesítése (&gt;=211)</t>
  </si>
  <si>
    <t>B52</t>
  </si>
  <si>
    <t>ebből: termőföld-eladás bevételei</t>
  </si>
  <si>
    <t>B53</t>
  </si>
  <si>
    <t>Részesedések értékesítése (&gt;=214)</t>
  </si>
  <si>
    <t>B54</t>
  </si>
  <si>
    <t>ebből: privatizációból származó bevétel</t>
  </si>
  <si>
    <t>B55</t>
  </si>
  <si>
    <t>Felhalmozási bevételek (=208+210+212+213+215)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</si>
  <si>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</si>
  <si>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</si>
  <si>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</si>
  <si>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 (=219+…+228)</t>
  </si>
  <si>
    <t>B62</t>
  </si>
  <si>
    <t>ebből: egyházi jogi személyek</t>
  </si>
  <si>
    <t>ebből: egyéb civil szervezetek</t>
  </si>
  <si>
    <t>ebből: háztartások</t>
  </si>
  <si>
    <t>ebből: pénzügyi vállalkozások</t>
  </si>
  <si>
    <t>ebből: állami többségi tulajdonú nem pénzügyi vállalkozások</t>
  </si>
  <si>
    <t>ebből:önkormányzati többségi tulajdonú nem pénzügyi vállalkozások</t>
  </si>
  <si>
    <t>ebből: egyéb vállalkozások</t>
  </si>
  <si>
    <t xml:space="preserve">ebből: Európai Unió </t>
  </si>
  <si>
    <t>ebből: kormányok és nemzetközi szervezetek</t>
  </si>
  <si>
    <t>ebből: egyéb külföldiek</t>
  </si>
  <si>
    <t>Egyéb működési célú átvett pénzeszközök (=230+…+239)</t>
  </si>
  <si>
    <t>B63</t>
  </si>
  <si>
    <t>Működési célú átvett pénzeszközök (=217+218+229)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</si>
  <si>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</si>
  <si>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</si>
  <si>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</si>
  <si>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 (=243+…+252)</t>
  </si>
  <si>
    <t>B72</t>
  </si>
  <si>
    <t>Egyéb felhalmozási célú átvett pénzeszközök (=254+…+263)</t>
  </si>
  <si>
    <t>B73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</si>
  <si>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</si>
  <si>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</si>
  <si>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</si>
  <si>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</si>
  <si>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</si>
  <si>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</si>
  <si>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</si>
  <si>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</si>
  <si>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</si>
  <si>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</si>
  <si>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Felhalmozási célú átvett pénzeszközök (=241+242+253)</t>
  </si>
  <si>
    <t>B7</t>
  </si>
  <si>
    <t>265</t>
  </si>
  <si>
    <t>Költségvetési bevételek (=43+79+177+207+216+240+264)</t>
  </si>
  <si>
    <t>B1-B7</t>
  </si>
  <si>
    <t>Előző évi maradvány igénybevétele</t>
  </si>
  <si>
    <t>B813</t>
  </si>
  <si>
    <t>B814</t>
  </si>
  <si>
    <t>B8</t>
  </si>
  <si>
    <t>B1-B8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</si>
  <si>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</si>
  <si>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</si>
  <si>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</si>
  <si>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</si>
  <si>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</si>
  <si>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</si>
  <si>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</si>
  <si>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</si>
  <si>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</si>
  <si>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</si>
  <si>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</si>
  <si>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</si>
  <si>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</si>
  <si>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</si>
  <si>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</si>
  <si>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</si>
  <si>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</si>
  <si>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</si>
  <si>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</si>
  <si>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</si>
  <si>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</si>
  <si>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</si>
  <si>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</si>
  <si>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</si>
  <si>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juttatásai(&gt;=14)</t>
  </si>
  <si>
    <t>K1113</t>
  </si>
  <si>
    <t>ebből:biztosítási díjak</t>
  </si>
  <si>
    <t>Foglalkoztatottak személyi juttatásai (=01+…+13)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</si>
  <si>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</si>
  <si>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</si>
  <si>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</si>
  <si>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</si>
  <si>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</si>
  <si>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</si>
  <si>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</si>
  <si>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Külső személyi juttatások (=16+17+18)</t>
  </si>
  <si>
    <t>K12</t>
  </si>
  <si>
    <t>Személyi juttatások összesen (=15+19)</t>
  </si>
  <si>
    <t>K1</t>
  </si>
  <si>
    <t xml:space="preserve">Munkaadókat terhelő járulékok és szociális hozzájárulási adó (=22+…+28)                                                                          </t>
  </si>
  <si>
    <t>K2</t>
  </si>
  <si>
    <t>ebből: táppénz hozzájárulás</t>
  </si>
  <si>
    <t>ebből: munkaadót a foglalkoztatottak részére történő kifizetésekkel kapcsolatban terhelő más járulék jellegű kötelezettségek</t>
  </si>
  <si>
    <t>ebből: munkáltatót terhelő személyi jövedelemadó</t>
  </si>
  <si>
    <t>Szakmai anyagok beszerzése</t>
  </si>
  <si>
    <t>K311</t>
  </si>
  <si>
    <t>Üzemeltetési anyagok beszerzése</t>
  </si>
  <si>
    <t>K312</t>
  </si>
  <si>
    <t>Árubeszerzés</t>
  </si>
  <si>
    <t>K313</t>
  </si>
  <si>
    <t>Készletbeszerzés (=29+30+31)</t>
  </si>
  <si>
    <t>K31</t>
  </si>
  <si>
    <t>Informatikai szolgáltatások igénybevétele</t>
  </si>
  <si>
    <t>K321</t>
  </si>
  <si>
    <t>Egyéb kommunikációs szolgáltatások</t>
  </si>
  <si>
    <t>K322</t>
  </si>
  <si>
    <t>Kommunikációs szolgáltatások (=33+34)</t>
  </si>
  <si>
    <t>K32</t>
  </si>
  <si>
    <t>Közüzemi díjak</t>
  </si>
  <si>
    <t>K331</t>
  </si>
  <si>
    <t>Vásárolt élelmezés</t>
  </si>
  <si>
    <t>K332</t>
  </si>
  <si>
    <t>Bérleti és lízing díjak (&gt;=39)</t>
  </si>
  <si>
    <t>K333</t>
  </si>
  <si>
    <t>ebből: a közszféra és a magánszféra együttműködésén (PPP) alapuló szerződéses konstrukció</t>
  </si>
  <si>
    <t>Karbantartási, kisjavítási szolgáltatások</t>
  </si>
  <si>
    <t>K334</t>
  </si>
  <si>
    <t>Közvetített szolgáltatások  (&gt;=42)</t>
  </si>
  <si>
    <t>K335</t>
  </si>
  <si>
    <t xml:space="preserve">Szakmai tevékenységet segítő szolgáltatások </t>
  </si>
  <si>
    <t>K336</t>
  </si>
  <si>
    <t>Egyéb szolgáltatások  (&gt;=45)</t>
  </si>
  <si>
    <t>K337</t>
  </si>
  <si>
    <t>ebből: biztosítási díjak</t>
  </si>
  <si>
    <t>Szolgáltatási kiadások (=36+37+38+40+41+43+44)</t>
  </si>
  <si>
    <t>K33</t>
  </si>
  <si>
    <t>Kiküldetések kiadásai</t>
  </si>
  <si>
    <t>K341</t>
  </si>
  <si>
    <t>Reklám- és propagandakiadások</t>
  </si>
  <si>
    <t>K342</t>
  </si>
  <si>
    <t>Kiküldetések, reklám- és propagandakiadások (=47+48)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</si>
  <si>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</si>
  <si>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</si>
  <si>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</si>
  <si>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</si>
  <si>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</si>
  <si>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Kamatkiadások   (&gt;=53+54)</t>
  </si>
  <si>
    <t>K353</t>
  </si>
  <si>
    <t>ebből: fedezeti ügyletek kamatkiadásai</t>
  </si>
  <si>
    <t>Egyéb pénzügyi műveletek kiadásai  (&gt;=56+…+58)</t>
  </si>
  <si>
    <t>K354</t>
  </si>
  <si>
    <t>ebből: valuta, deviza eszközök realizált árfolyamvesztesége</t>
  </si>
  <si>
    <t>ebből: hitelviszonyt megtestesítő értékpapírok árfolyamkülönbözete</t>
  </si>
  <si>
    <t>ebből: deviza kötelezettségek realizált árfolyamvesztesége</t>
  </si>
  <si>
    <t>Egyéb dologi kiadások</t>
  </si>
  <si>
    <t>K355</t>
  </si>
  <si>
    <t>Különféle befizetések és egyéb dologi kiadások (=50+51+52+55+59)</t>
  </si>
  <si>
    <t>K35</t>
  </si>
  <si>
    <t>Dologi kiadások (=32+35+46+49+60)</t>
  </si>
  <si>
    <t>K3</t>
  </si>
  <si>
    <t>Társadalombiztosítási ellátások</t>
  </si>
  <si>
    <t>K41</t>
  </si>
  <si>
    <t>Családi támogatások (=64+…+79)</t>
  </si>
  <si>
    <t>K42</t>
  </si>
  <si>
    <t>ebből: családi pótlék</t>
  </si>
  <si>
    <t>ebből: anyasági támogatás</t>
  </si>
  <si>
    <t>ebből: gyermekgondozási segély</t>
  </si>
  <si>
    <t>ebből: gyermeknevelési támogatás</t>
  </si>
  <si>
    <t>ebből: gyermekek születésével kapcsolatos szabadság megtérítése</t>
  </si>
  <si>
    <t>ebből: életkezdési támogatás</t>
  </si>
  <si>
    <t>ebből: otthonteremtési támogatás</t>
  </si>
  <si>
    <t>ebből: pénzbeli és természetbeni gyermekvédelmi támogatások</t>
  </si>
  <si>
    <t>ebből: gyermektartásdíj megelőlegezése</t>
  </si>
  <si>
    <t>ebből: GYES-en és GYED-en lévők hallgatói hitelének célzott támogatása</t>
  </si>
  <si>
    <t xml:space="preserve">ebből: rendszeres gyermekvédelmi kedvezményben részesülők pénzbeli támogatása [Gyvt. 20/A.§] </t>
  </si>
  <si>
    <t>ebből: kiegészítő gyermekvédelmi támogatás és a kiegészítő gyermekvédelmi támogatás pótléka [Gyvt. 20/B.´§]</t>
  </si>
  <si>
    <t>ebből: óvodáztatási támogatás [Gyvt. 20/C. §]</t>
  </si>
  <si>
    <t xml:space="preserve">ebből: helyi megállapítású rendkívüli gyermekvédelmi támogatás [Gyvt. 21.§] </t>
  </si>
  <si>
    <t>ebből:  rendkívüli gyermekvédelmi támogatás [Gyvt. 18. § (5) bek.]</t>
  </si>
  <si>
    <t>ebből: természetben nyújtott gyermekvédelmi támogatás [Gyvt. 20/C.§ (4) bek.]</t>
  </si>
  <si>
    <t>Pénzbeli kárpótlások, kártérítések (&gt;=81+82+83)</t>
  </si>
  <si>
    <t>K43</t>
  </si>
  <si>
    <t>ebből: életüktől és szabadságuktól politikai okokból jogtalanul megfosztottak pénzbeli kárpótlása</t>
  </si>
  <si>
    <t>ebből: az 1947-es Párizsi Békeszerződésből eredő kárpótlás</t>
  </si>
  <si>
    <t>ebből: kárpótlási életjáradék</t>
  </si>
  <si>
    <t>Betegséggel kapcsolatos (nem társadalombiztosítási) ellátások (=85+…+93)</t>
  </si>
  <si>
    <t>K44</t>
  </si>
  <si>
    <t>ebből: kormányhivatalok által folyósított ápolási díj</t>
  </si>
  <si>
    <t>ebből: fogyatékossági támogatás és vakok személyi járadéka</t>
  </si>
  <si>
    <t>ebből: mozgáskorlátozottak közlekedési támogatása</t>
  </si>
  <si>
    <t>ebből: mozgáskorlátozottak szerzési és átalakítási támogatása</t>
  </si>
  <si>
    <t>ebből: megváltozott munkaképességűek illetve egészségkárosodottak keresetkiegészítése</t>
  </si>
  <si>
    <t>ebből: kormányhivatalok által folyósított közgyógyellátás [Szoctv.50.§ (1)-(2) bek.]</t>
  </si>
  <si>
    <t>ebből: cukorbetegek támogatása</t>
  </si>
  <si>
    <t xml:space="preserve">ebből: helyi megállapítású ápolási díj  [Szoctv. 43/B. §]  </t>
  </si>
  <si>
    <t xml:space="preserve">ebből: helyi megállapítású közgyógyellátás [Szoctv.50.§ (3) bek.] </t>
  </si>
  <si>
    <t>Foglalkoztatással, munkanélküliséggel kapcsolatos ellátások (=95+…+103)</t>
  </si>
  <si>
    <t>K45</t>
  </si>
  <si>
    <t>ebből: a Nemzeti Foglalkoztatási Alalpból folyósított passzív, ellátási típusú támogatások, így különösen az álláskeresési járadékot, a nyugdíj előtti álláskeresési segély, valamint az ellátások megállapításával kapcsolatos utiköltség-térítés</t>
  </si>
  <si>
    <t>ebből: korhatár előtti ellátás és a fegyveres testületek volt tagjai szolgálati járandóság</t>
  </si>
  <si>
    <t>ebből: munkáltatói befizetésből finanszírozott korengedményes nyugdíj</t>
  </si>
  <si>
    <t>ebből: átmeneti bányászjáradék</t>
  </si>
  <si>
    <t>ebből: szénjárandóság pénzbeli megváltása</t>
  </si>
  <si>
    <t>ebből: mecseki bányászatban munkát végzők bányászati kereset kiegészítése</t>
  </si>
  <si>
    <t>ebből: mezőgazdasági járadék</t>
  </si>
  <si>
    <t>ebből: foglalkoztatást helyettesítő támogatás [Szoctv. 35. § (1) bek.]</t>
  </si>
  <si>
    <t xml:space="preserve">ebből: polgármesterek korhatár előtti ellátása </t>
  </si>
  <si>
    <t>Lakhatással kapcsolatos ellátások (=105+…+110)</t>
  </si>
  <si>
    <t>K46</t>
  </si>
  <si>
    <t>ebből: hozzájárulás a lakossági energiaköltségekhez</t>
  </si>
  <si>
    <t>ebből: lakbértámogatás</t>
  </si>
  <si>
    <t xml:space="preserve">ebből: lakásfenntartási támogatás [Szoctv. 38. § (1) bek. a) és b) pontok] </t>
  </si>
  <si>
    <t>ebből: adósságcsökkentési támogatás [Szoctv. 55/A. § 1. bek. b) pont]</t>
  </si>
  <si>
    <t>ebből: természetben nyújtott lakásfenntartási támogatás [Szoctv. 47.§ (1) bek. b) pont]</t>
  </si>
  <si>
    <t>ebből: adósságkezelési szolgáltatás keretében gáz-vagy áram fogyasztást mérő készülék biztosítása [Szoctv. 55/A. § (3) bek.]</t>
  </si>
  <si>
    <t>Intézményi ellátottak pénzbeli juttatásai (&gt;=112+113)</t>
  </si>
  <si>
    <t>K47</t>
  </si>
  <si>
    <t>ebből: állami gondozottak pénzbeli juttatásai</t>
  </si>
  <si>
    <t>ebből: oktatásban résztvevők pénzbeli juttatásai</t>
  </si>
  <si>
    <t>Egyéb nem intézményi ellátások (&gt;=115+…+139)</t>
  </si>
  <si>
    <t>K48</t>
  </si>
  <si>
    <t>ebből: házastársi pótlék</t>
  </si>
  <si>
    <t>ebből: Hadigondozottak Közalapítványát terhelő hadigondozotti ellátások</t>
  </si>
  <si>
    <t>ebből: tudományos fokozattal rendelkezők nyugdíjkiegészítése</t>
  </si>
  <si>
    <t>ebből:nemzeti gondozotti ellátások</t>
  </si>
  <si>
    <t>ebből: nemzeti helytállásért pótlék</t>
  </si>
  <si>
    <t>ebből: egyes nyugdíjjogi hátrányok enyhítése miatti (közszolgálati idő után járó) nyugdíj-kiegészítés</t>
  </si>
  <si>
    <t>ebből: egyes, tartós időtartamú szabadságelvonást elszenvedettek részére járó juttatás</t>
  </si>
  <si>
    <t>ebből: a Nemzet Színésze címet viselő színészek havi életjáradéka, művészeti nyugdíjsegélyek, balettművészeti életjáradék</t>
  </si>
  <si>
    <t>ebből: az elhunyt akadémikusok hozzátartozóinak folyósított özvegyi- és árvaellátás</t>
  </si>
  <si>
    <t>ebből: a Nemzet Sportolója címmel járó járadék, olimpiai járadék, idős sportolók szociális támogatása</t>
  </si>
  <si>
    <t>ebből: életjáradék termőföldért</t>
  </si>
  <si>
    <t>ebből: Bevándorlási és Állampolgársági Hivatal által folyósított ellátások</t>
  </si>
  <si>
    <t>ebből: szépkorúak jubileumi juttatása</t>
  </si>
  <si>
    <t>ebből: időskorúak járadéka [Szoctv. 32/B. § (1) bek.]</t>
  </si>
  <si>
    <t>ebből: rendszeres szociális segély [Szoctv. 37. § (1) bek. a) - d) pontok]</t>
  </si>
  <si>
    <t>ebből: átmeneti segély [Szoctv. 45.§]</t>
  </si>
  <si>
    <t>ebből: temetési segély [Szoctv. 46.§]</t>
  </si>
  <si>
    <t>ebből: egyéb, az önkormányzat rendeletében megállapított juttatás</t>
  </si>
  <si>
    <t>ebből: természetben nyújtott rendszeres szociális segély [Szoctv. 47.§ (1) bek. a) pont]</t>
  </si>
  <si>
    <t>ebből: átmeneti segély [Szoctv. 47.§ (1) bek. c) pont]</t>
  </si>
  <si>
    <t>ebből: temetési segély [Szoctv. 47.§ (1) bek. d) pont}</t>
  </si>
  <si>
    <t>ebből: köztemetés [Szoctv. 48.§]</t>
  </si>
  <si>
    <t>ebből: rászorultságtól függõ normatív kedvezmények [Gyvt. 151. § (5) bek.]</t>
  </si>
  <si>
    <t>ebből: önkormányzat által saját hatáskörben (nem szociális és gyermekvédelmi előírások alapján) adott pénzügyi ellátás</t>
  </si>
  <si>
    <t>ebből: önkormányzat által saját hatáskörben (nem szociális és gyermekvédelmi előírások alapján) adott természetbeni ellátás</t>
  </si>
  <si>
    <t>Ellátottak pénzbeli juttatásai (=62+63+80+84+94+104+111+114)</t>
  </si>
  <si>
    <t>K4</t>
  </si>
  <si>
    <t>Nemzetközi kötelezettségek (&gt;=142)</t>
  </si>
  <si>
    <t>K501</t>
  </si>
  <si>
    <t>ebből: Európai Unió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</si>
  <si>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</si>
  <si>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</si>
  <si>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</si>
  <si>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</si>
  <si>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 (=146+…+155)</t>
  </si>
  <si>
    <t>K504</t>
  </si>
  <si>
    <t>Működési célú visszatérítendő támogatások, kölcsönök törlesztése államháztartáson belülre (=157+…+166)</t>
  </si>
  <si>
    <t>K505</t>
  </si>
  <si>
    <t>Egyéb működési célú támogatások államháztartáson belülre (=168+…+177)</t>
  </si>
  <si>
    <t>K506</t>
  </si>
  <si>
    <t>Működési célú garancia- és kezességvállalásból származó kifizetés államháztartáson kívülre (&gt;=179)</t>
  </si>
  <si>
    <t>K507</t>
  </si>
  <si>
    <t>ebből: állami vagy önkormányzati tulajdonban lévő gazdasági társaságok tartozásai miatti kifizetések</t>
  </si>
  <si>
    <t>Működési célú visszatérítendő támogatások, kölcsönök nyújtása államháztartáson kívülre (=181+…+190)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</si>
  <si>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</si>
  <si>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</si>
  <si>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</si>
  <si>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</si>
  <si>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</si>
  <si>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 (=194+…+203)</t>
  </si>
  <si>
    <t>K511</t>
  </si>
  <si>
    <t>K512</t>
  </si>
  <si>
    <t>Egyéb működési célú kiadások (=141+143+144+145+156+167+178+180+191+192 +193+204)</t>
  </si>
  <si>
    <t>K5</t>
  </si>
  <si>
    <t>Immateriális javak beszerzése, létesítése</t>
  </si>
  <si>
    <t>K61</t>
  </si>
  <si>
    <t>Ingatlanok beszerzése, létesítése (&gt;=208)</t>
  </si>
  <si>
    <t>K62</t>
  </si>
  <si>
    <t>ebből: termőföld-vásárlás kiadásai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</si>
  <si>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</si>
  <si>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</si>
  <si>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</si>
  <si>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</si>
  <si>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</si>
  <si>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</si>
  <si>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</si>
  <si>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</si>
  <si>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</si>
  <si>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</si>
  <si>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(=206+207+209+…+213)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</si>
  <si>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</si>
  <si>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</si>
  <si>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</si>
  <si>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</si>
  <si>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</si>
  <si>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</si>
  <si>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</si>
  <si>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</si>
  <si>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</si>
  <si>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(=215+...+218)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</si>
  <si>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</si>
  <si>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</si>
  <si>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</si>
  <si>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 (=222+…+231)</t>
  </si>
  <si>
    <t>K82</t>
  </si>
  <si>
    <t>Felhalmozási célú visszatérítendő támogatások, kölcsönök törlesztése államháztartáson belülre (=233+…+242)</t>
  </si>
  <si>
    <t>K83</t>
  </si>
  <si>
    <t>Egyéb felhalmozási célú támogatások államháztartáson belülre (=244+…+253)</t>
  </si>
  <si>
    <t>K84</t>
  </si>
  <si>
    <t>Felhalmozási célú garancia- és kezességvállalásból származó kifizetés államháztartáson kívülre (&gt;=255)</t>
  </si>
  <si>
    <t>K85</t>
  </si>
  <si>
    <t>Felhalmozási célú visszatérítendő támogatások, kölcsönök nyújtása államháztartáson kívülre (=257+…+266)</t>
  </si>
  <si>
    <t>K86</t>
  </si>
  <si>
    <t>266</t>
  </si>
  <si>
    <t>267</t>
  </si>
  <si>
    <t>Lakástámogatás</t>
  </si>
  <si>
    <t>K87</t>
  </si>
  <si>
    <t>268</t>
  </si>
  <si>
    <t>Egyéb felhalmozási célú támogatások államháztartáson kívülre (=269+…+278)</t>
  </si>
  <si>
    <t>K88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</si>
  <si>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</si>
  <si>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</si>
  <si>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</si>
  <si>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</si>
  <si>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</si>
  <si>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</si>
  <si>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</si>
  <si>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</si>
  <si>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</si>
  <si>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</si>
  <si>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</si>
  <si>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Egyéb felhalmozási célú kiadások (=220+221+232+243+254+256+267+268)</t>
  </si>
  <si>
    <t>K8</t>
  </si>
  <si>
    <t>K914</t>
  </si>
  <si>
    <t>Finanszírozási kiadások</t>
  </si>
  <si>
    <t>K9</t>
  </si>
  <si>
    <t>K1-K9</t>
  </si>
  <si>
    <t>2016. évi módosított előirányzat")</t>
  </si>
  <si>
    <t>2016. évi teljesítés</t>
  </si>
  <si>
    <t>2017.</t>
  </si>
  <si>
    <t>2018.</t>
  </si>
  <si>
    <t>2019.</t>
  </si>
  <si>
    <t>13.sz. melléklet</t>
  </si>
  <si>
    <t>Részesedés összege (eFt-ban)</t>
  </si>
  <si>
    <t>Működésből származó kötelezettségek összege XII. 31-én
 (eFt-ban)</t>
  </si>
  <si>
    <t>Bakonykarszt Zrt.</t>
  </si>
  <si>
    <t>Bakonytávlat Zrt.</t>
  </si>
  <si>
    <t>SÓLY KÖZSÉG ÖNKORMÁNYZATA</t>
  </si>
  <si>
    <t>Telekadó</t>
  </si>
  <si>
    <t>Építményadó</t>
  </si>
  <si>
    <t>084031</t>
  </si>
  <si>
    <t>Civil szervezetek</t>
  </si>
  <si>
    <t>Gyermekvédelmi pénzbeli és természetbeni ellátások</t>
  </si>
  <si>
    <t>Egyéb</t>
  </si>
  <si>
    <t>Közvilágítási lámpatest LED napelemes</t>
  </si>
  <si>
    <t>Fűkasza</t>
  </si>
  <si>
    <t>Motorfűrész, fűnyíró</t>
  </si>
  <si>
    <t>Fogyasztásmérő kialakítása</t>
  </si>
  <si>
    <t>Összes teljesítés 2016.12.31-ig</t>
  </si>
  <si>
    <t>Felhasználás 2015.12.31-ig</t>
  </si>
  <si>
    <t>SÓLY KÖZSÉG ÖNKORMÁNYZATA 2016. ÉVI KIADÁSAI (ezer forintban)</t>
  </si>
  <si>
    <t>Sóly Község Önkormányzata</t>
  </si>
  <si>
    <t>Sóly Község Önkormányzata 2016.12.31. Mérlege</t>
  </si>
  <si>
    <t>e</t>
  </si>
  <si>
    <t>Sóly Község Önkormányzata 2016.12.31. maradvány kimutatás</t>
  </si>
  <si>
    <t>Finanszírozási bevételek</t>
  </si>
  <si>
    <t>BEVÉTELEK ÖSSZESEN</t>
  </si>
  <si>
    <t>új módosított előirányzat</t>
  </si>
  <si>
    <t>Egyéb felhalmozási c. tám. Államh-on kívülre-egyházi jogi személyek</t>
  </si>
  <si>
    <t>K89</t>
  </si>
  <si>
    <t>Államházt.-on belüli megelőlegezések visszafizetése</t>
  </si>
  <si>
    <t>Kiadások (=20+21+61+140+205+214+219+279+282)</t>
  </si>
  <si>
    <t>módosított előirányzat-2015</t>
  </si>
  <si>
    <t>Sóly Község Önkormányzata konszolidált eredménykutatása 2016.12.31.</t>
  </si>
  <si>
    <t>12. sz. melléklet</t>
  </si>
  <si>
    <t>Sóly Község Önkormányzata  bevételei és kiadásai 3 éves tervadatokkal</t>
  </si>
  <si>
    <t>Sóly Község Önkormányzata tulajdonában álló gazdálkodó szervezetek működésébúl származó kötelezettségek és részesedeések alakulása 2016. évben</t>
  </si>
  <si>
    <t>ezer Ft-ban</t>
  </si>
  <si>
    <t>Sóly Község Önkormányzata 2016. évi költségvetés</t>
  </si>
  <si>
    <t>Polgármester</t>
  </si>
  <si>
    <t>Alpolgármester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</si>
</sst>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__"/>
  </numFmts>
  <fonts count="63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b/>
      <i/>
      <sz val="10"/>
      <name val="Times New Roman CE"/>
      <charset val="238"/>
    </font>
    <font>
      <b/>
      <i/>
      <sz val="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charset val="238"/>
    </font>
    <font>
      <sz val="9"/>
      <color theme="1"/>
      <name val="Calibri"/>
      <family val="2"/>
      <scheme val="minor"/>
    </font>
    <font>
      <i/>
      <sz val="12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name val="Arial"/>
      <family val="2"/>
      <charset val="238"/>
    </font>
    <font>
      <i/>
      <sz val="12"/>
      <name val="Times New Roman CE"/>
      <charset val="238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MS Sans Serif"/>
      <family val="2"/>
      <charset val="238"/>
    </font>
    <font>
      <b/>
      <sz val="10"/>
      <color indexed="8"/>
      <name val="MS Sans Serif"/>
      <family val="2"/>
      <charset val="238"/>
    </font>
    <font>
      <sz val="10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2"/>
      <color indexed="8"/>
      <name val="Times New Roman"/>
      <family val="1"/>
      <charset val="238"/>
    </font>
    <font>
      <i/>
      <sz val="12"/>
      <name val="Arial"/>
      <family val="2"/>
      <charset val="238"/>
    </font>
    <font>
      <i/>
      <sz val="10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2" fillId="0" borderId="0"/>
    <xf numFmtId="0" fontId="41" fillId="0" borderId="0"/>
    <xf numFmtId="0" fontId="43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9" fillId="5" borderId="0" applyNumberFormat="0" applyBorder="0" applyAlignment="0" applyProtection="0"/>
    <xf numFmtId="0" fontId="49" fillId="6" borderId="0" applyNumberFormat="0" applyBorder="0" applyAlignment="0" applyProtection="0"/>
    <xf numFmtId="0" fontId="49" fillId="7" borderId="0" applyNumberFormat="0" applyBorder="0" applyAlignment="0" applyProtection="0"/>
    <xf numFmtId="0" fontId="49" fillId="8" borderId="0" applyNumberFormat="0" applyBorder="0" applyAlignment="0" applyProtection="0"/>
    <xf numFmtId="0" fontId="49" fillId="9" borderId="0" applyNumberFormat="0" applyBorder="0" applyAlignment="0" applyProtection="0"/>
    <xf numFmtId="0" fontId="46" fillId="0" borderId="0" applyNumberFormat="0" applyBorder="0" applyAlignment="0" applyProtection="0"/>
    <xf numFmtId="0" fontId="46" fillId="0" borderId="0" applyNumberFormat="0" applyBorder="0" applyAlignment="0" applyProtection="0"/>
    <xf numFmtId="0" fontId="46" fillId="0" borderId="0" applyNumberFormat="0" applyBorder="0" applyAlignment="0" applyProtection="0"/>
    <xf numFmtId="0" fontId="46" fillId="0" borderId="0" applyNumberFormat="0" applyBorder="0" applyAlignment="0" applyProtection="0"/>
    <xf numFmtId="0" fontId="46" fillId="0" borderId="0" applyNumberFormat="0" applyBorder="0" applyAlignment="0" applyProtection="0"/>
    <xf numFmtId="0" fontId="46" fillId="0" borderId="0" applyNumberFormat="0" applyBorder="0" applyAlignment="0" applyProtection="0"/>
    <xf numFmtId="0" fontId="46" fillId="0" borderId="0" applyNumberFormat="0" applyBorder="0" applyAlignment="0" applyProtection="0"/>
    <xf numFmtId="0" fontId="46" fillId="0" borderId="0" applyNumberFormat="0" applyBorder="0" applyAlignment="0" applyProtection="0"/>
    <xf numFmtId="0" fontId="46" fillId="0" borderId="0" applyNumberFormat="0" applyBorder="0" applyAlignment="0" applyProtection="0"/>
    <xf numFmtId="0" fontId="46" fillId="0" borderId="0" applyNumberFormat="0" applyBorder="0" applyAlignment="0" applyProtection="0"/>
    <xf numFmtId="0" fontId="46" fillId="0" borderId="0" applyNumberFormat="0" applyBorder="0" applyAlignment="0" applyProtection="0"/>
    <xf numFmtId="0" fontId="46" fillId="0" borderId="0" applyNumberFormat="0" applyBorder="0" applyAlignment="0" applyProtection="0"/>
    <xf numFmtId="0" fontId="46" fillId="0" borderId="0" applyNumberFormat="0" applyBorder="0" applyAlignment="0" applyProtection="0"/>
    <xf numFmtId="0" fontId="46" fillId="0" borderId="0" applyNumberFormat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Alignment="0" applyProtection="0"/>
    <xf numFmtId="0" fontId="46" fillId="0" borderId="0" applyNumberFormat="0" applyFill="0" applyAlignment="0" applyProtection="0"/>
    <xf numFmtId="0" fontId="46" fillId="0" borderId="0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Alignment="0" applyProtection="0"/>
    <xf numFmtId="0" fontId="43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Alignment="0" applyProtection="0"/>
    <xf numFmtId="0" fontId="43" fillId="0" borderId="0" applyNumberFormat="0" applyFont="0" applyAlignment="0" applyProtection="0"/>
    <xf numFmtId="0" fontId="46" fillId="0" borderId="0" applyNumberFormat="0" applyBorder="0" applyAlignment="0" applyProtection="0"/>
    <xf numFmtId="0" fontId="46" fillId="0" borderId="0" applyNumberFormat="0" applyBorder="0" applyAlignment="0" applyProtection="0"/>
    <xf numFmtId="0" fontId="46" fillId="0" borderId="0" applyNumberFormat="0" applyBorder="0" applyAlignment="0" applyProtection="0"/>
    <xf numFmtId="0" fontId="46" fillId="0" borderId="0" applyNumberFormat="0" applyBorder="0" applyAlignment="0" applyProtection="0"/>
    <xf numFmtId="0" fontId="46" fillId="0" borderId="0" applyNumberFormat="0" applyBorder="0" applyAlignment="0" applyProtection="0"/>
    <xf numFmtId="0" fontId="46" fillId="0" borderId="0" applyNumberFormat="0" applyBorder="0" applyAlignment="0" applyProtection="0"/>
    <xf numFmtId="0" fontId="46" fillId="0" borderId="0" applyNumberFormat="0" applyBorder="0" applyAlignment="0" applyProtection="0"/>
    <xf numFmtId="0" fontId="46" fillId="0" borderId="0" applyNumberFormat="0" applyAlignment="0" applyProtection="0"/>
    <xf numFmtId="0" fontId="46" fillId="0" borderId="0" applyNumberForma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 applyNumberFormat="0" applyFill="0" applyAlignment="0" applyProtection="0"/>
    <xf numFmtId="0" fontId="46" fillId="0" borderId="0" applyNumberFormat="0" applyBorder="0" applyAlignment="0" applyProtection="0"/>
    <xf numFmtId="0" fontId="46" fillId="0" borderId="0" applyNumberFormat="0" applyBorder="0" applyAlignment="0" applyProtection="0"/>
    <xf numFmtId="0" fontId="46" fillId="0" borderId="0" applyNumberFormat="0" applyAlignment="0" applyProtection="0"/>
  </cellStyleXfs>
  <cellXfs count="448">
    <xf numFmtId="0" fontId="0" fillId="0" borderId="0" xfId="0"/>
    <xf numFmtId="164" fontId="14" fillId="0" borderId="1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0" fontId="0" fillId="0" borderId="0" xfId="0" applyFill="1"/>
    <xf numFmtId="164" fontId="0" fillId="0" borderId="0" xfId="0" applyNumberFormat="1" applyFill="1" applyAlignment="1" applyProtection="1">
      <alignment vertical="center" wrapText="1"/>
    </xf>
    <xf numFmtId="1" fontId="14" fillId="0" borderId="1" xfId="0" applyNumberFormat="1" applyFont="1" applyFill="1" applyBorder="1" applyAlignment="1" applyProtection="1">
      <alignment vertical="center" wrapText="1"/>
      <protection locked="0"/>
    </xf>
    <xf numFmtId="164" fontId="13" fillId="0" borderId="6" xfId="0" applyNumberFormat="1" applyFont="1" applyFill="1" applyBorder="1" applyAlignment="1" applyProtection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24" fillId="0" borderId="11" xfId="6" applyNumberFormat="1" applyFont="1" applyFill="1" applyBorder="1" applyAlignment="1" applyProtection="1">
      <alignment vertical="center"/>
    </xf>
    <xf numFmtId="164" fontId="24" fillId="0" borderId="11" xfId="6" applyNumberFormat="1" applyFont="1" applyFill="1" applyBorder="1" applyAlignment="1" applyProtection="1"/>
    <xf numFmtId="0" fontId="5" fillId="0" borderId="12" xfId="6" applyFont="1" applyFill="1" applyBorder="1" applyAlignment="1" applyProtection="1">
      <alignment horizontal="center" vertical="center" wrapText="1"/>
    </xf>
    <xf numFmtId="0" fontId="5" fillId="0" borderId="13" xfId="6" applyFont="1" applyFill="1" applyBorder="1" applyAlignment="1" applyProtection="1">
      <alignment horizontal="center" vertical="center" wrapText="1"/>
    </xf>
    <xf numFmtId="164" fontId="13" fillId="0" borderId="14" xfId="0" applyNumberFormat="1" applyFont="1" applyFill="1" applyBorder="1" applyAlignment="1" applyProtection="1">
      <alignment horizontal="center" vertical="center" wrapText="1"/>
    </xf>
    <xf numFmtId="164" fontId="14" fillId="0" borderId="15" xfId="0" applyNumberFormat="1" applyFont="1" applyFill="1" applyBorder="1" applyAlignment="1" applyProtection="1">
      <alignment vertical="center" wrapText="1"/>
      <protection locked="0"/>
    </xf>
    <xf numFmtId="164" fontId="20" fillId="0" borderId="9" xfId="0" applyNumberFormat="1" applyFont="1" applyFill="1" applyBorder="1" applyAlignment="1" applyProtection="1">
      <alignment vertical="center" wrapText="1"/>
    </xf>
    <xf numFmtId="164" fontId="14" fillId="0" borderId="18" xfId="6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2" xfId="6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6" xfId="0" applyNumberFormat="1" applyFont="1" applyBorder="1" applyAlignment="1" applyProtection="1">
      <alignment horizontal="right" vertical="center" wrapText="1" indent="1"/>
    </xf>
    <xf numFmtId="164" fontId="5" fillId="0" borderId="20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Protection="1"/>
    <xf numFmtId="0" fontId="27" fillId="0" borderId="0" xfId="0" applyFont="1" applyAlignment="1" applyProtection="1">
      <alignment horizontal="right"/>
    </xf>
    <xf numFmtId="0" fontId="28" fillId="0" borderId="0" xfId="0" applyFont="1" applyAlignment="1" applyProtection="1">
      <alignment horizontal="center"/>
    </xf>
    <xf numFmtId="0" fontId="29" fillId="0" borderId="8" xfId="0" applyFont="1" applyBorder="1" applyAlignment="1" applyProtection="1">
      <alignment horizontal="center" vertical="center" wrapText="1"/>
    </xf>
    <xf numFmtId="0" fontId="28" fillId="0" borderId="6" xfId="0" applyFont="1" applyBorder="1" applyAlignment="1" applyProtection="1">
      <alignment horizontal="center" vertical="center" wrapText="1"/>
    </xf>
    <xf numFmtId="0" fontId="28" fillId="0" borderId="7" xfId="0" applyFont="1" applyBorder="1" applyAlignment="1" applyProtection="1">
      <alignment horizontal="center" vertical="center" wrapText="1"/>
    </xf>
    <xf numFmtId="0" fontId="28" fillId="0" borderId="17" xfId="0" applyFont="1" applyBorder="1" applyAlignment="1" applyProtection="1">
      <alignment horizontal="center" vertical="top" wrapText="1"/>
    </xf>
    <xf numFmtId="0" fontId="28" fillId="0" borderId="3" xfId="0" applyFont="1" applyBorder="1" applyAlignment="1" applyProtection="1">
      <alignment horizontal="center" vertical="top" wrapText="1"/>
    </xf>
    <xf numFmtId="0" fontId="30" fillId="0" borderId="19" xfId="0" applyFont="1" applyBorder="1" applyAlignment="1" applyProtection="1">
      <alignment horizontal="left" vertical="top" wrapText="1"/>
      <protection locked="0"/>
    </xf>
    <xf numFmtId="0" fontId="30" fillId="0" borderId="1" xfId="0" applyFont="1" applyBorder="1" applyAlignment="1" applyProtection="1">
      <alignment horizontal="left" vertical="top" wrapText="1"/>
      <protection locked="0"/>
    </xf>
    <xf numFmtId="165" fontId="30" fillId="0" borderId="19" xfId="1" applyNumberFormat="1" applyFont="1" applyBorder="1" applyAlignment="1" applyProtection="1">
      <alignment horizontal="center" vertical="center" wrapText="1"/>
      <protection locked="0"/>
    </xf>
    <xf numFmtId="165" fontId="30" fillId="0" borderId="1" xfId="1" applyNumberFormat="1" applyFont="1" applyBorder="1" applyAlignment="1" applyProtection="1">
      <alignment horizontal="center" vertical="center" wrapText="1"/>
      <protection locked="0"/>
    </xf>
    <xf numFmtId="165" fontId="30" fillId="0" borderId="6" xfId="1" applyNumberFormat="1" applyFont="1" applyBorder="1" applyAlignment="1" applyProtection="1">
      <alignment horizontal="center" vertical="center" wrapText="1"/>
    </xf>
    <xf numFmtId="165" fontId="30" fillId="0" borderId="34" xfId="1" applyNumberFormat="1" applyFont="1" applyBorder="1" applyAlignment="1" applyProtection="1">
      <alignment horizontal="center" vertical="top" wrapText="1"/>
      <protection locked="0"/>
    </xf>
    <xf numFmtId="165" fontId="30" fillId="0" borderId="9" xfId="1" applyNumberFormat="1" applyFont="1" applyBorder="1" applyAlignment="1" applyProtection="1">
      <alignment horizontal="center" vertical="top" wrapText="1"/>
      <protection locked="0"/>
    </xf>
    <xf numFmtId="165" fontId="30" fillId="0" borderId="7" xfId="1" applyNumberFormat="1" applyFont="1" applyBorder="1" applyAlignment="1" applyProtection="1">
      <alignment horizontal="center" vertical="top" wrapText="1"/>
    </xf>
    <xf numFmtId="0" fontId="17" fillId="0" borderId="0" xfId="0" applyFont="1" applyBorder="1" applyAlignment="1" applyProtection="1">
      <alignment horizontal="left" vertical="center" wrapText="1" indent="1"/>
    </xf>
    <xf numFmtId="164" fontId="22" fillId="0" borderId="0" xfId="6" applyNumberFormat="1" applyFont="1" applyFill="1" applyBorder="1" applyAlignment="1" applyProtection="1">
      <alignment horizontal="right" vertical="center" wrapText="1" indent="1"/>
    </xf>
    <xf numFmtId="0" fontId="19" fillId="0" borderId="6" xfId="0" applyFont="1" applyBorder="1" applyAlignment="1" applyProtection="1">
      <alignment vertical="center" wrapText="1"/>
    </xf>
    <xf numFmtId="164" fontId="14" fillId="0" borderId="35" xfId="6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" xfId="0" applyFont="1" applyBorder="1" applyAlignment="1" applyProtection="1">
      <alignment vertical="center" wrapText="1"/>
    </xf>
    <xf numFmtId="0" fontId="19" fillId="0" borderId="36" xfId="0" applyFont="1" applyBorder="1" applyAlignment="1" applyProtection="1">
      <alignment vertical="center" wrapText="1"/>
    </xf>
    <xf numFmtId="164" fontId="17" fillId="0" borderId="6" xfId="0" quotePrefix="1" applyNumberFormat="1" applyFont="1" applyBorder="1" applyAlignment="1" applyProtection="1">
      <alignment horizontal="right" vertical="center" wrapText="1" indent="1"/>
    </xf>
    <xf numFmtId="164" fontId="17" fillId="0" borderId="20" xfId="0" quotePrefix="1" applyNumberFormat="1" applyFont="1" applyBorder="1" applyAlignment="1" applyProtection="1">
      <alignment horizontal="right" vertical="center" wrapText="1" indent="1"/>
    </xf>
    <xf numFmtId="164" fontId="19" fillId="0" borderId="20" xfId="0" applyNumberFormat="1" applyFont="1" applyBorder="1" applyAlignment="1" applyProtection="1">
      <alignment horizontal="right" vertical="center" wrapText="1" indent="1"/>
    </xf>
    <xf numFmtId="164" fontId="14" fillId="0" borderId="24" xfId="6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7" xfId="6" applyNumberFormat="1" applyFont="1" applyFill="1" applyBorder="1" applyAlignment="1" applyProtection="1">
      <alignment horizontal="right" vertical="center" wrapText="1" indent="1"/>
    </xf>
    <xf numFmtId="0" fontId="14" fillId="0" borderId="10" xfId="6" applyFont="1" applyFill="1" applyBorder="1" applyAlignment="1" applyProtection="1">
      <alignment horizontal="left" vertical="center" wrapText="1" indent="1"/>
    </xf>
    <xf numFmtId="0" fontId="14" fillId="0" borderId="1" xfId="6" applyFont="1" applyFill="1" applyBorder="1" applyAlignment="1" applyProtection="1">
      <alignment horizontal="left" vertical="center" wrapText="1" indent="1"/>
    </xf>
    <xf numFmtId="0" fontId="14" fillId="0" borderId="19" xfId="6" applyFont="1" applyFill="1" applyBorder="1" applyAlignment="1" applyProtection="1">
      <alignment horizontal="left" vertical="center" wrapText="1" indent="1"/>
    </xf>
    <xf numFmtId="0" fontId="14" fillId="0" borderId="18" xfId="6" applyFont="1" applyFill="1" applyBorder="1" applyAlignment="1" applyProtection="1">
      <alignment horizontal="left" vertical="center" wrapText="1" indent="1"/>
    </xf>
    <xf numFmtId="0" fontId="14" fillId="0" borderId="29" xfId="6" applyFont="1" applyFill="1" applyBorder="1" applyAlignment="1" applyProtection="1">
      <alignment horizontal="left" vertical="center" wrapText="1" indent="1"/>
    </xf>
    <xf numFmtId="0" fontId="14" fillId="0" borderId="2" xfId="6" applyFont="1" applyFill="1" applyBorder="1" applyAlignment="1" applyProtection="1">
      <alignment horizontal="left" vertical="center" wrapText="1" indent="1"/>
    </xf>
    <xf numFmtId="49" fontId="14" fillId="0" borderId="4" xfId="6" applyNumberFormat="1" applyFont="1" applyFill="1" applyBorder="1" applyAlignment="1" applyProtection="1">
      <alignment horizontal="left" vertical="center" wrapText="1" indent="1"/>
    </xf>
    <xf numFmtId="49" fontId="14" fillId="0" borderId="3" xfId="6" applyNumberFormat="1" applyFont="1" applyFill="1" applyBorder="1" applyAlignment="1" applyProtection="1">
      <alignment horizontal="left" vertical="center" wrapText="1" indent="1"/>
    </xf>
    <xf numFmtId="49" fontId="14" fillId="0" borderId="17" xfId="6" applyNumberFormat="1" applyFont="1" applyFill="1" applyBorder="1" applyAlignment="1" applyProtection="1">
      <alignment horizontal="left" vertical="center" wrapText="1" indent="1"/>
    </xf>
    <xf numFmtId="49" fontId="14" fillId="0" borderId="5" xfId="6" applyNumberFormat="1" applyFont="1" applyFill="1" applyBorder="1" applyAlignment="1" applyProtection="1">
      <alignment horizontal="left" vertical="center" wrapText="1" indent="1"/>
    </xf>
    <xf numFmtId="49" fontId="14" fillId="0" borderId="25" xfId="6" applyNumberFormat="1" applyFont="1" applyFill="1" applyBorder="1" applyAlignment="1" applyProtection="1">
      <alignment horizontal="left" vertical="center" wrapText="1" indent="1"/>
    </xf>
    <xf numFmtId="49" fontId="14" fillId="0" borderId="27" xfId="6" applyNumberFormat="1" applyFont="1" applyFill="1" applyBorder="1" applyAlignment="1" applyProtection="1">
      <alignment horizontal="left" vertical="center" wrapText="1" indent="1"/>
    </xf>
    <xf numFmtId="0" fontId="14" fillId="0" borderId="0" xfId="6" applyFont="1" applyFill="1" applyBorder="1" applyAlignment="1" applyProtection="1">
      <alignment horizontal="left" vertical="center" wrapText="1" indent="1"/>
    </xf>
    <xf numFmtId="0" fontId="13" fillId="0" borderId="8" xfId="6" applyFont="1" applyFill="1" applyBorder="1" applyAlignment="1" applyProtection="1">
      <alignment horizontal="left" vertical="center" wrapText="1" indent="1"/>
    </xf>
    <xf numFmtId="0" fontId="13" fillId="0" borderId="6" xfId="6" applyFont="1" applyFill="1" applyBorder="1" applyAlignment="1" applyProtection="1">
      <alignment horizontal="left" vertical="center" wrapText="1" indent="1"/>
    </xf>
    <xf numFmtId="0" fontId="13" fillId="0" borderId="30" xfId="6" applyFont="1" applyFill="1" applyBorder="1" applyAlignment="1" applyProtection="1">
      <alignment horizontal="left" vertical="center" wrapText="1" indent="1"/>
    </xf>
    <xf numFmtId="0" fontId="13" fillId="0" borderId="6" xfId="6" applyFont="1" applyFill="1" applyBorder="1" applyAlignment="1" applyProtection="1">
      <alignment vertical="center" wrapText="1"/>
    </xf>
    <xf numFmtId="0" fontId="13" fillId="0" borderId="31" xfId="6" applyFont="1" applyFill="1" applyBorder="1" applyAlignment="1" applyProtection="1">
      <alignment vertical="center" wrapText="1"/>
    </xf>
    <xf numFmtId="0" fontId="13" fillId="0" borderId="8" xfId="6" applyFont="1" applyFill="1" applyBorder="1" applyAlignment="1" applyProtection="1">
      <alignment horizontal="center" vertical="center" wrapText="1"/>
    </xf>
    <xf numFmtId="0" fontId="13" fillId="0" borderId="6" xfId="6" applyFont="1" applyFill="1" applyBorder="1" applyAlignment="1" applyProtection="1">
      <alignment horizontal="center" vertical="center" wrapText="1"/>
    </xf>
    <xf numFmtId="0" fontId="13" fillId="0" borderId="7" xfId="6" applyFont="1" applyFill="1" applyBorder="1" applyAlignment="1" applyProtection="1">
      <alignment horizontal="center" vertical="center" wrapText="1"/>
    </xf>
    <xf numFmtId="0" fontId="20" fillId="0" borderId="6" xfId="6" applyFont="1" applyFill="1" applyBorder="1" applyAlignment="1" applyProtection="1">
      <alignment horizontal="left" vertical="center" wrapText="1" indent="1"/>
    </xf>
    <xf numFmtId="0" fontId="3" fillId="0" borderId="11" xfId="0" applyFont="1" applyFill="1" applyBorder="1" applyAlignment="1" applyProtection="1">
      <alignment horizontal="right"/>
    </xf>
    <xf numFmtId="164" fontId="24" fillId="0" borderId="11" xfId="6" applyNumberFormat="1" applyFont="1" applyFill="1" applyBorder="1" applyAlignment="1" applyProtection="1">
      <alignment horizontal="left" vertical="center"/>
    </xf>
    <xf numFmtId="0" fontId="14" fillId="0" borderId="1" xfId="6" applyFont="1" applyFill="1" applyBorder="1" applyAlignment="1" applyProtection="1">
      <alignment horizontal="left" indent="6"/>
    </xf>
    <xf numFmtId="0" fontId="14" fillId="0" borderId="1" xfId="6" applyFont="1" applyFill="1" applyBorder="1" applyAlignment="1" applyProtection="1">
      <alignment horizontal="left" vertical="center" wrapText="1" indent="6"/>
    </xf>
    <xf numFmtId="0" fontId="14" fillId="0" borderId="2" xfId="6" applyFont="1" applyFill="1" applyBorder="1" applyAlignment="1" applyProtection="1">
      <alignment horizontal="left" vertical="center" wrapText="1" indent="6"/>
    </xf>
    <xf numFmtId="0" fontId="14" fillId="0" borderId="12" xfId="6" applyFont="1" applyFill="1" applyBorder="1" applyAlignment="1" applyProtection="1">
      <alignment horizontal="left" vertical="center" wrapText="1" indent="6"/>
    </xf>
    <xf numFmtId="164" fontId="13" fillId="0" borderId="20" xfId="6" applyNumberFormat="1" applyFont="1" applyFill="1" applyBorder="1" applyAlignment="1" applyProtection="1">
      <alignment horizontal="right" vertical="center" wrapText="1" indent="1"/>
    </xf>
    <xf numFmtId="164" fontId="14" fillId="0" borderId="22" xfId="6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8" xfId="6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9" xfId="6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6" xfId="0" applyFont="1" applyBorder="1" applyAlignment="1" applyProtection="1">
      <alignment horizontal="left" vertical="center" wrapText="1" indent="1"/>
    </xf>
    <xf numFmtId="0" fontId="18" fillId="0" borderId="1" xfId="0" applyFont="1" applyBorder="1" applyAlignment="1" applyProtection="1">
      <alignment horizontal="left" vertical="center" wrapText="1" indent="1"/>
    </xf>
    <xf numFmtId="0" fontId="18" fillId="0" borderId="2" xfId="0" applyFont="1" applyBorder="1" applyAlignment="1" applyProtection="1">
      <alignment horizontal="left" vertical="center" wrapText="1" indent="1"/>
    </xf>
    <xf numFmtId="0" fontId="19" fillId="0" borderId="40" xfId="0" applyFont="1" applyBorder="1" applyAlignment="1" applyProtection="1">
      <alignment horizontal="left" vertical="center" wrapText="1" indent="1"/>
    </xf>
    <xf numFmtId="164" fontId="13" fillId="0" borderId="7" xfId="6" applyNumberFormat="1" applyFont="1" applyFill="1" applyBorder="1" applyAlignment="1" applyProtection="1">
      <alignment horizontal="right" vertical="center" wrapText="1" indent="1"/>
    </xf>
    <xf numFmtId="0" fontId="3" fillId="0" borderId="11" xfId="0" applyFont="1" applyFill="1" applyBorder="1" applyAlignment="1" applyProtection="1">
      <alignment horizontal="right" vertical="center"/>
    </xf>
    <xf numFmtId="0" fontId="17" fillId="0" borderId="36" xfId="0" applyFont="1" applyBorder="1" applyAlignment="1" applyProtection="1">
      <alignment horizontal="left" vertical="center" wrapText="1" indent="1"/>
    </xf>
    <xf numFmtId="0" fontId="6" fillId="0" borderId="0" xfId="6" applyFont="1" applyFill="1" applyProtection="1"/>
    <xf numFmtId="0" fontId="6" fillId="0" borderId="0" xfId="6" applyFont="1" applyFill="1" applyAlignment="1" applyProtection="1">
      <alignment horizontal="right" vertical="center" indent="1"/>
    </xf>
    <xf numFmtId="164" fontId="13" fillId="0" borderId="31" xfId="6" applyNumberFormat="1" applyFont="1" applyFill="1" applyBorder="1" applyAlignment="1" applyProtection="1">
      <alignment horizontal="right" vertical="center" wrapText="1" indent="1"/>
    </xf>
    <xf numFmtId="164" fontId="13" fillId="0" borderId="6" xfId="6" applyNumberFormat="1" applyFont="1" applyFill="1" applyBorder="1" applyAlignment="1" applyProtection="1">
      <alignment horizontal="right" vertical="center" wrapText="1" indent="1"/>
    </xf>
    <xf numFmtId="164" fontId="14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6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" xfId="6" applyNumberFormat="1" applyFont="1" applyFill="1" applyBorder="1" applyAlignment="1" applyProtection="1">
      <alignment horizontal="right" vertical="center" wrapText="1" indent="1"/>
    </xf>
    <xf numFmtId="0" fontId="14" fillId="0" borderId="19" xfId="6" applyFont="1" applyFill="1" applyBorder="1" applyAlignment="1" applyProtection="1">
      <alignment horizontal="left" vertical="center" wrapText="1" indent="6"/>
    </xf>
    <xf numFmtId="0" fontId="6" fillId="0" borderId="0" xfId="6" applyFill="1" applyProtection="1"/>
    <xf numFmtId="0" fontId="14" fillId="0" borderId="0" xfId="6" applyFont="1" applyFill="1" applyProtection="1"/>
    <xf numFmtId="0" fontId="9" fillId="0" borderId="0" xfId="6" applyFont="1" applyFill="1" applyProtection="1"/>
    <xf numFmtId="0" fontId="18" fillId="0" borderId="19" xfId="0" applyFont="1" applyBorder="1" applyAlignment="1" applyProtection="1">
      <alignment horizontal="left" wrapText="1" indent="1"/>
    </xf>
    <xf numFmtId="0" fontId="18" fillId="0" borderId="1" xfId="0" applyFont="1" applyBorder="1" applyAlignment="1" applyProtection="1">
      <alignment horizontal="left" wrapText="1" indent="1"/>
    </xf>
    <xf numFmtId="0" fontId="18" fillId="0" borderId="2" xfId="0" applyFont="1" applyBorder="1" applyAlignment="1" applyProtection="1">
      <alignment horizontal="left" wrapText="1" indent="1"/>
    </xf>
    <xf numFmtId="0" fontId="18" fillId="0" borderId="17" xfId="0" applyFont="1" applyBorder="1" applyAlignment="1" applyProtection="1">
      <alignment wrapText="1"/>
    </xf>
    <xf numFmtId="0" fontId="18" fillId="0" borderId="3" xfId="0" applyFont="1" applyBorder="1" applyAlignment="1" applyProtection="1">
      <alignment wrapText="1"/>
    </xf>
    <xf numFmtId="0" fontId="6" fillId="0" borderId="0" xfId="6" applyFill="1" applyAlignment="1" applyProtection="1"/>
    <xf numFmtId="0" fontId="16" fillId="0" borderId="0" xfId="6" applyFont="1" applyFill="1" applyProtection="1"/>
    <xf numFmtId="0" fontId="15" fillId="0" borderId="0" xfId="6" applyFont="1" applyFill="1" applyProtection="1"/>
    <xf numFmtId="164" fontId="20" fillId="0" borderId="20" xfId="6" applyNumberFormat="1" applyFont="1" applyFill="1" applyBorder="1" applyAlignment="1" applyProtection="1">
      <alignment horizontal="right" vertical="center" wrapText="1" indent="1"/>
    </xf>
    <xf numFmtId="0" fontId="13" fillId="0" borderId="20" xfId="6" applyFont="1" applyFill="1" applyBorder="1" applyAlignment="1" applyProtection="1">
      <alignment horizontal="center" vertical="center" wrapText="1"/>
    </xf>
    <xf numFmtId="164" fontId="21" fillId="0" borderId="19" xfId="6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8" xfId="0" applyFont="1" applyBorder="1" applyAlignment="1" applyProtection="1">
      <alignment vertical="center" wrapText="1"/>
    </xf>
    <xf numFmtId="0" fontId="18" fillId="0" borderId="5" xfId="0" applyFont="1" applyBorder="1" applyAlignment="1" applyProtection="1">
      <alignment vertical="center" wrapText="1"/>
    </xf>
    <xf numFmtId="0" fontId="19" fillId="0" borderId="40" xfId="0" applyFont="1" applyBorder="1" applyAlignment="1" applyProtection="1">
      <alignment vertical="center" wrapText="1"/>
    </xf>
    <xf numFmtId="164" fontId="13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6" applyFill="1" applyAlignment="1" applyProtection="1">
      <alignment horizontal="left" vertical="center" indent="1"/>
    </xf>
    <xf numFmtId="164" fontId="13" fillId="0" borderId="36" xfId="0" applyNumberFormat="1" applyFont="1" applyFill="1" applyBorder="1" applyAlignment="1" applyProtection="1">
      <alignment horizontal="center" vertical="center" wrapText="1"/>
    </xf>
    <xf numFmtId="164" fontId="13" fillId="0" borderId="41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Alignment="1" applyProtection="1">
      <alignment textRotation="180" wrapText="1"/>
      <protection locked="0"/>
    </xf>
    <xf numFmtId="164" fontId="3" fillId="0" borderId="11" xfId="0" applyNumberFormat="1" applyFont="1" applyFill="1" applyBorder="1" applyAlignment="1" applyProtection="1">
      <alignment horizontal="right" wrapText="1"/>
    </xf>
    <xf numFmtId="164" fontId="3" fillId="0" borderId="11" xfId="0" applyNumberFormat="1" applyFont="1" applyFill="1" applyBorder="1" applyAlignment="1" applyProtection="1">
      <alignment wrapText="1"/>
    </xf>
    <xf numFmtId="164" fontId="4" fillId="0" borderId="0" xfId="6" applyNumberFormat="1" applyFont="1" applyFill="1" applyBorder="1" applyAlignment="1" applyProtection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23" fillId="0" borderId="1" xfId="0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0" xfId="0" applyFont="1"/>
    <xf numFmtId="0" fontId="26" fillId="0" borderId="0" xfId="0" applyFont="1"/>
    <xf numFmtId="3" fontId="23" fillId="0" borderId="1" xfId="0" applyNumberFormat="1" applyFont="1" applyBorder="1"/>
    <xf numFmtId="3" fontId="0" fillId="0" borderId="1" xfId="0" applyNumberFormat="1" applyBorder="1"/>
    <xf numFmtId="0" fontId="0" fillId="0" borderId="1" xfId="0" applyFont="1" applyBorder="1"/>
    <xf numFmtId="3" fontId="0" fillId="0" borderId="1" xfId="0" applyNumberFormat="1" applyFont="1" applyBorder="1"/>
    <xf numFmtId="0" fontId="0" fillId="0" borderId="0" xfId="0" applyFont="1"/>
    <xf numFmtId="164" fontId="21" fillId="0" borderId="10" xfId="6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1" xfId="7" applyFont="1" applyBorder="1" applyAlignment="1" applyProtection="1">
      <alignment wrapText="1"/>
    </xf>
    <xf numFmtId="0" fontId="33" fillId="0" borderId="1" xfId="7" applyFont="1" applyFill="1" applyBorder="1" applyAlignment="1" applyProtection="1">
      <alignment wrapText="1"/>
    </xf>
    <xf numFmtId="3" fontId="0" fillId="0" borderId="1" xfId="0" applyNumberFormat="1" applyBorder="1" applyAlignment="1">
      <alignment wrapText="1"/>
    </xf>
    <xf numFmtId="3" fontId="0" fillId="0" borderId="0" xfId="0" applyNumberFormat="1" applyAlignment="1">
      <alignment wrapText="1"/>
    </xf>
    <xf numFmtId="0" fontId="21" fillId="0" borderId="0" xfId="0" applyFont="1" applyAlignment="1">
      <alignment horizontal="left" wrapText="1"/>
    </xf>
    <xf numFmtId="0" fontId="21" fillId="0" borderId="1" xfId="0" applyFont="1" applyBorder="1" applyAlignment="1">
      <alignment horizontal="left" wrapText="1"/>
    </xf>
    <xf numFmtId="0" fontId="33" fillId="0" borderId="1" xfId="7" applyFont="1" applyBorder="1" applyAlignment="1" applyProtection="1">
      <alignment horizontal="left" wrapText="1"/>
    </xf>
    <xf numFmtId="0" fontId="33" fillId="0" borderId="1" xfId="7" quotePrefix="1" applyFont="1" applyBorder="1" applyAlignment="1" applyProtection="1">
      <alignment horizontal="left" wrapText="1"/>
    </xf>
    <xf numFmtId="0" fontId="33" fillId="0" borderId="1" xfId="7" quotePrefix="1" applyFont="1" applyFill="1" applyBorder="1" applyAlignment="1" applyProtection="1">
      <alignment horizontal="left" wrapText="1"/>
    </xf>
    <xf numFmtId="0" fontId="20" fillId="0" borderId="1" xfId="0" applyFont="1" applyBorder="1" applyAlignment="1">
      <alignment horizontal="left" wrapText="1"/>
    </xf>
    <xf numFmtId="0" fontId="34" fillId="0" borderId="1" xfId="7" applyFont="1" applyFill="1" applyBorder="1" applyAlignment="1" applyProtection="1">
      <alignment wrapText="1"/>
    </xf>
    <xf numFmtId="3" fontId="23" fillId="0" borderId="1" xfId="0" applyNumberFormat="1" applyFont="1" applyBorder="1" applyAlignment="1">
      <alignment wrapText="1"/>
    </xf>
    <xf numFmtId="0" fontId="23" fillId="0" borderId="0" xfId="0" applyFont="1" applyAlignment="1">
      <alignment wrapText="1"/>
    </xf>
    <xf numFmtId="3" fontId="0" fillId="0" borderId="1" xfId="0" applyNumberFormat="1" applyFill="1" applyBorder="1" applyAlignment="1">
      <alignment wrapText="1"/>
    </xf>
    <xf numFmtId="164" fontId="13" fillId="0" borderId="10" xfId="0" applyNumberFormat="1" applyFont="1" applyFill="1" applyBorder="1" applyAlignment="1" applyProtection="1">
      <alignment horizontal="center" vertical="center" wrapText="1"/>
    </xf>
    <xf numFmtId="164" fontId="0" fillId="0" borderId="1" xfId="0" quotePrefix="1" applyNumberFormat="1" applyFill="1" applyBorder="1" applyAlignment="1">
      <alignment vertical="center" wrapText="1"/>
    </xf>
    <xf numFmtId="164" fontId="0" fillId="0" borderId="1" xfId="0" applyNumberForma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vertical="center" wrapText="1"/>
    </xf>
    <xf numFmtId="164" fontId="11" fillId="0" borderId="1" xfId="0" quotePrefix="1" applyNumberFormat="1" applyFont="1" applyFill="1" applyBorder="1" applyAlignment="1">
      <alignment vertical="center" wrapText="1"/>
    </xf>
    <xf numFmtId="164" fontId="36" fillId="0" borderId="1" xfId="0" applyNumberFormat="1" applyFont="1" applyFill="1" applyBorder="1" applyAlignment="1" applyProtection="1">
      <alignment vertical="center" wrapText="1"/>
      <protection locked="0"/>
    </xf>
    <xf numFmtId="1" fontId="36" fillId="0" borderId="1" xfId="0" applyNumberFormat="1" applyFont="1" applyFill="1" applyBorder="1" applyAlignment="1" applyProtection="1">
      <alignment vertical="center" wrapText="1"/>
      <protection locked="0"/>
    </xf>
    <xf numFmtId="164" fontId="37" fillId="0" borderId="9" xfId="0" applyNumberFormat="1" applyFont="1" applyFill="1" applyBorder="1" applyAlignment="1" applyProtection="1">
      <alignment vertical="center" wrapText="1"/>
    </xf>
    <xf numFmtId="164" fontId="11" fillId="0" borderId="0" xfId="0" applyNumberFormat="1" applyFont="1" applyFill="1" applyAlignment="1">
      <alignment vertical="center" wrapText="1"/>
    </xf>
    <xf numFmtId="0" fontId="38" fillId="0" borderId="29" xfId="7" applyFont="1" applyBorder="1" applyAlignment="1" applyProtection="1">
      <alignment wrapText="1"/>
    </xf>
    <xf numFmtId="0" fontId="25" fillId="0" borderId="0" xfId="0" applyFont="1" applyAlignment="1"/>
    <xf numFmtId="164" fontId="12" fillId="0" borderId="29" xfId="0" applyNumberFormat="1" applyFont="1" applyFill="1" applyBorder="1" applyAlignment="1" applyProtection="1">
      <alignment vertical="center" wrapText="1"/>
      <protection locked="0"/>
    </xf>
    <xf numFmtId="0" fontId="39" fillId="0" borderId="0" xfId="0" applyFont="1"/>
    <xf numFmtId="0" fontId="0" fillId="0" borderId="0" xfId="0" applyAlignment="1"/>
    <xf numFmtId="0" fontId="35" fillId="0" borderId="8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5" fillId="0" borderId="40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35" fillId="0" borderId="41" xfId="0" applyFont="1" applyBorder="1" applyAlignment="1">
      <alignment horizontal="center" vertical="center" wrapText="1"/>
    </xf>
    <xf numFmtId="0" fontId="0" fillId="0" borderId="17" xfId="0" applyBorder="1"/>
    <xf numFmtId="0" fontId="0" fillId="0" borderId="19" xfId="0" applyBorder="1"/>
    <xf numFmtId="0" fontId="0" fillId="0" borderId="34" xfId="0" applyBorder="1"/>
    <xf numFmtId="0" fontId="0" fillId="0" borderId="3" xfId="0" applyBorder="1"/>
    <xf numFmtId="0" fontId="0" fillId="0" borderId="9" xfId="0" applyBorder="1"/>
    <xf numFmtId="0" fontId="0" fillId="0" borderId="5" xfId="0" applyBorder="1"/>
    <xf numFmtId="0" fontId="0" fillId="0" borderId="2" xfId="0" applyBorder="1"/>
    <xf numFmtId="0" fontId="0" fillId="0" borderId="33" xfId="0" applyBorder="1"/>
    <xf numFmtId="0" fontId="35" fillId="0" borderId="8" xfId="0" applyFont="1" applyBorder="1"/>
    <xf numFmtId="0" fontId="35" fillId="0" borderId="6" xfId="0" applyFont="1" applyBorder="1"/>
    <xf numFmtId="0" fontId="35" fillId="0" borderId="8" xfId="0" applyFont="1" applyBorder="1" applyAlignment="1">
      <alignment wrapText="1"/>
    </xf>
    <xf numFmtId="0" fontId="35" fillId="0" borderId="6" xfId="0" applyFont="1" applyBorder="1" applyAlignment="1">
      <alignment wrapText="1"/>
    </xf>
    <xf numFmtId="0" fontId="35" fillId="0" borderId="7" xfId="0" applyFont="1" applyBorder="1" applyAlignment="1">
      <alignment wrapText="1"/>
    </xf>
    <xf numFmtId="1" fontId="35" fillId="0" borderId="7" xfId="0" applyNumberFormat="1" applyFont="1" applyBorder="1"/>
    <xf numFmtId="1" fontId="35" fillId="0" borderId="6" xfId="0" applyNumberFormat="1" applyFont="1" applyBorder="1"/>
    <xf numFmtId="0" fontId="35" fillId="0" borderId="0" xfId="0" applyFont="1" applyAlignment="1">
      <alignment horizontal="center" vertical="center" wrapText="1"/>
    </xf>
    <xf numFmtId="0" fontId="0" fillId="0" borderId="17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34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9" xfId="0" applyBorder="1" applyAlignment="1">
      <alignment wrapText="1"/>
    </xf>
    <xf numFmtId="1" fontId="0" fillId="0" borderId="9" xfId="0" applyNumberForma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3" xfId="0" applyBorder="1" applyAlignment="1">
      <alignment wrapText="1"/>
    </xf>
    <xf numFmtId="1" fontId="35" fillId="0" borderId="7" xfId="0" applyNumberFormat="1" applyFont="1" applyBorder="1" applyAlignment="1">
      <alignment wrapText="1"/>
    </xf>
    <xf numFmtId="1" fontId="35" fillId="0" borderId="6" xfId="0" applyNumberFormat="1" applyFont="1" applyBorder="1" applyAlignment="1">
      <alignment wrapText="1"/>
    </xf>
    <xf numFmtId="0" fontId="35" fillId="0" borderId="40" xfId="0" applyFont="1" applyBorder="1" applyAlignment="1">
      <alignment wrapText="1"/>
    </xf>
    <xf numFmtId="0" fontId="35" fillId="0" borderId="36" xfId="0" applyFont="1" applyBorder="1" applyAlignment="1">
      <alignment wrapText="1"/>
    </xf>
    <xf numFmtId="1" fontId="35" fillId="0" borderId="36" xfId="0" applyNumberFormat="1" applyFont="1" applyBorder="1" applyAlignment="1">
      <alignment wrapText="1"/>
    </xf>
    <xf numFmtId="0" fontId="35" fillId="0" borderId="0" xfId="0" applyFont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3" fontId="0" fillId="0" borderId="19" xfId="0" applyNumberFormat="1" applyBorder="1"/>
    <xf numFmtId="3" fontId="0" fillId="0" borderId="19" xfId="0" applyNumberFormat="1" applyBorder="1" applyAlignment="1">
      <alignment wrapText="1"/>
    </xf>
    <xf numFmtId="3" fontId="0" fillId="0" borderId="34" xfId="0" applyNumberFormat="1" applyBorder="1"/>
    <xf numFmtId="3" fontId="0" fillId="0" borderId="9" xfId="0" applyNumberFormat="1" applyBorder="1" applyAlignment="1">
      <alignment wrapText="1"/>
    </xf>
    <xf numFmtId="3" fontId="0" fillId="0" borderId="34" xfId="0" applyNumberFormat="1" applyBorder="1" applyAlignment="1">
      <alignment wrapText="1"/>
    </xf>
    <xf numFmtId="3" fontId="0" fillId="0" borderId="9" xfId="0" applyNumberFormat="1" applyBorder="1"/>
    <xf numFmtId="3" fontId="35" fillId="0" borderId="6" xfId="0" applyNumberFormat="1" applyFont="1" applyBorder="1" applyAlignment="1">
      <alignment wrapText="1"/>
    </xf>
    <xf numFmtId="3" fontId="35" fillId="0" borderId="7" xfId="0" applyNumberFormat="1" applyFont="1" applyBorder="1"/>
    <xf numFmtId="3" fontId="35" fillId="0" borderId="7" xfId="0" applyNumberFormat="1" applyFont="1" applyBorder="1" applyAlignment="1">
      <alignment wrapText="1"/>
    </xf>
    <xf numFmtId="1" fontId="35" fillId="0" borderId="41" xfId="0" applyNumberFormat="1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0" fillId="0" borderId="0" xfId="10" applyFont="1"/>
    <xf numFmtId="0" fontId="51" fillId="0" borderId="0" xfId="10" applyFont="1"/>
    <xf numFmtId="3" fontId="51" fillId="0" borderId="0" xfId="10" applyNumberFormat="1" applyFont="1"/>
    <xf numFmtId="0" fontId="45" fillId="0" borderId="0" xfId="0" applyFont="1" applyAlignment="1">
      <alignment horizontal="center" vertical="top" wrapText="1"/>
    </xf>
    <xf numFmtId="0" fontId="45" fillId="0" borderId="0" xfId="0" applyFont="1" applyAlignment="1">
      <alignment horizontal="left" vertical="top" wrapText="1"/>
    </xf>
    <xf numFmtId="3" fontId="45" fillId="0" borderId="0" xfId="0" applyNumberFormat="1" applyFont="1" applyAlignment="1">
      <alignment horizontal="right" vertical="top" wrapText="1"/>
    </xf>
    <xf numFmtId="0" fontId="45" fillId="0" borderId="0" xfId="8" applyFont="1" applyAlignment="1">
      <alignment horizontal="center" vertical="top" wrapText="1"/>
    </xf>
    <xf numFmtId="0" fontId="45" fillId="0" borderId="0" xfId="8" applyFont="1" applyAlignment="1">
      <alignment horizontal="left" vertical="top" wrapText="1"/>
    </xf>
    <xf numFmtId="3" fontId="45" fillId="0" borderId="0" xfId="8" applyNumberFormat="1" applyFont="1" applyAlignment="1">
      <alignment horizontal="right" vertical="top" wrapText="1"/>
    </xf>
    <xf numFmtId="0" fontId="45" fillId="0" borderId="0" xfId="8" applyFont="1" applyAlignment="1">
      <alignment horizontal="center" vertical="top" wrapText="1"/>
    </xf>
    <xf numFmtId="0" fontId="45" fillId="0" borderId="0" xfId="8" applyFont="1" applyAlignment="1">
      <alignment horizontal="left" vertical="top" wrapText="1"/>
    </xf>
    <xf numFmtId="3" fontId="45" fillId="0" borderId="0" xfId="8" applyNumberFormat="1" applyFont="1" applyAlignment="1">
      <alignment horizontal="right" vertical="top" wrapText="1"/>
    </xf>
    <xf numFmtId="0" fontId="44" fillId="0" borderId="0" xfId="0" applyFont="1" applyFill="1" applyAlignment="1">
      <alignment horizontal="center" vertical="top" wrapText="1"/>
    </xf>
    <xf numFmtId="0" fontId="44" fillId="0" borderId="0" xfId="8" applyFont="1" applyFill="1" applyAlignment="1">
      <alignment horizontal="center" vertical="top" wrapText="1"/>
    </xf>
    <xf numFmtId="0" fontId="42" fillId="0" borderId="1" xfId="0" applyFont="1" applyBorder="1" applyAlignment="1">
      <alignment horizontal="center" vertical="top" wrapText="1"/>
    </xf>
    <xf numFmtId="0" fontId="42" fillId="0" borderId="1" xfId="0" applyFont="1" applyBorder="1" applyAlignment="1">
      <alignment horizontal="left" vertical="top" wrapText="1"/>
    </xf>
    <xf numFmtId="3" fontId="42" fillId="0" borderId="1" xfId="0" applyNumberFormat="1" applyFont="1" applyBorder="1" applyAlignment="1">
      <alignment horizontal="right" vertical="top" wrapText="1"/>
    </xf>
    <xf numFmtId="0" fontId="42" fillId="0" borderId="1" xfId="8" applyFont="1" applyBorder="1" applyAlignment="1">
      <alignment horizontal="center" vertical="top" wrapText="1"/>
    </xf>
    <xf numFmtId="0" fontId="42" fillId="0" borderId="1" xfId="8" applyFont="1" applyBorder="1" applyAlignment="1">
      <alignment horizontal="left" vertical="top" wrapText="1"/>
    </xf>
    <xf numFmtId="3" fontId="42" fillId="0" borderId="1" xfId="8" applyNumberFormat="1" applyFont="1" applyBorder="1" applyAlignment="1">
      <alignment horizontal="right" vertical="top" wrapText="1"/>
    </xf>
    <xf numFmtId="0" fontId="45" fillId="0" borderId="1" xfId="0" applyFont="1" applyBorder="1" applyAlignment="1">
      <alignment horizontal="center" vertical="top" wrapText="1"/>
    </xf>
    <xf numFmtId="0" fontId="45" fillId="0" borderId="1" xfId="0" applyFont="1" applyBorder="1" applyAlignment="1">
      <alignment horizontal="left" vertical="top" wrapText="1"/>
    </xf>
    <xf numFmtId="3" fontId="45" fillId="0" borderId="1" xfId="0" applyNumberFormat="1" applyFont="1" applyBorder="1" applyAlignment="1">
      <alignment horizontal="right" vertical="top" wrapText="1"/>
    </xf>
    <xf numFmtId="0" fontId="45" fillId="0" borderId="1" xfId="8" applyFont="1" applyBorder="1" applyAlignment="1">
      <alignment horizontal="center" vertical="top" wrapText="1"/>
    </xf>
    <xf numFmtId="0" fontId="45" fillId="0" borderId="1" xfId="8" applyFont="1" applyBorder="1" applyAlignment="1">
      <alignment horizontal="left" vertical="top" wrapText="1"/>
    </xf>
    <xf numFmtId="3" fontId="45" fillId="0" borderId="1" xfId="8" applyNumberFormat="1" applyFont="1" applyBorder="1" applyAlignment="1">
      <alignment horizontal="right" vertical="top" wrapText="1"/>
    </xf>
    <xf numFmtId="0" fontId="0" fillId="0" borderId="0" xfId="0" applyFill="1" applyAlignment="1">
      <alignment vertical="center"/>
    </xf>
    <xf numFmtId="0" fontId="52" fillId="10" borderId="1" xfId="0" applyFont="1" applyFill="1" applyBorder="1" applyAlignment="1">
      <alignment horizontal="center" vertical="center" wrapText="1"/>
    </xf>
    <xf numFmtId="0" fontId="52" fillId="10" borderId="1" xfId="8" applyFont="1" applyFill="1" applyBorder="1" applyAlignment="1">
      <alignment horizontal="center" vertical="center" wrapText="1"/>
    </xf>
    <xf numFmtId="0" fontId="23" fillId="10" borderId="1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11" fillId="0" borderId="0" xfId="0" applyFont="1"/>
    <xf numFmtId="165" fontId="0" fillId="0" borderId="1" xfId="1" applyNumberFormat="1" applyFont="1" applyBorder="1"/>
    <xf numFmtId="165" fontId="23" fillId="0" borderId="1" xfId="1" applyNumberFormat="1" applyFont="1" applyBorder="1"/>
    <xf numFmtId="0" fontId="15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3" fontId="6" fillId="0" borderId="1" xfId="0" applyNumberFormat="1" applyFont="1" applyBorder="1"/>
    <xf numFmtId="0" fontId="53" fillId="0" borderId="1" xfId="0" applyFont="1" applyBorder="1"/>
    <xf numFmtId="0" fontId="15" fillId="0" borderId="1" xfId="0" applyFont="1" applyBorder="1"/>
    <xf numFmtId="3" fontId="15" fillId="0" borderId="1" xfId="0" applyNumberFormat="1" applyFont="1" applyBorder="1"/>
    <xf numFmtId="0" fontId="15" fillId="0" borderId="0" xfId="0" applyFont="1"/>
    <xf numFmtId="0" fontId="15" fillId="0" borderId="1" xfId="0" applyFont="1" applyBorder="1" applyAlignment="1">
      <alignment horizontal="center"/>
    </xf>
    <xf numFmtId="0" fontId="53" fillId="0" borderId="0" xfId="0" applyFont="1"/>
    <xf numFmtId="0" fontId="48" fillId="0" borderId="0" xfId="0" applyFont="1" applyFill="1" applyBorder="1" applyAlignment="1">
      <alignment horizontal="center" vertical="center" wrapText="1"/>
    </xf>
    <xf numFmtId="0" fontId="47" fillId="0" borderId="15" xfId="0" applyFont="1" applyFill="1" applyBorder="1" applyAlignment="1">
      <alignment vertical="center" wrapText="1"/>
    </xf>
    <xf numFmtId="0" fontId="47" fillId="0" borderId="1" xfId="0" applyFont="1" applyFill="1" applyBorder="1" applyAlignment="1">
      <alignment horizontal="left" vertical="center"/>
    </xf>
    <xf numFmtId="165" fontId="47" fillId="0" borderId="1" xfId="1" applyNumberFormat="1" applyFont="1" applyFill="1" applyBorder="1" applyAlignment="1">
      <alignment horizontal="right" vertical="center"/>
    </xf>
    <xf numFmtId="0" fontId="48" fillId="0" borderId="15" xfId="0" applyFont="1" applyFill="1" applyBorder="1" applyAlignment="1">
      <alignment vertical="center" wrapText="1"/>
    </xf>
    <xf numFmtId="0" fontId="48" fillId="0" borderId="1" xfId="0" applyFont="1" applyFill="1" applyBorder="1" applyAlignment="1">
      <alignment horizontal="left" vertical="center"/>
    </xf>
    <xf numFmtId="165" fontId="48" fillId="0" borderId="1" xfId="1" applyNumberFormat="1" applyFont="1" applyFill="1" applyBorder="1" applyAlignment="1">
      <alignment horizontal="right" vertical="center"/>
    </xf>
    <xf numFmtId="0" fontId="42" fillId="0" borderId="15" xfId="0" applyFont="1" applyFill="1" applyBorder="1" applyAlignment="1">
      <alignment vertical="center" wrapText="1"/>
    </xf>
    <xf numFmtId="0" fontId="47" fillId="0" borderId="1" xfId="0" applyFont="1" applyFill="1" applyBorder="1" applyAlignment="1">
      <alignment horizontal="left" vertical="center" wrapText="1"/>
    </xf>
    <xf numFmtId="0" fontId="42" fillId="4" borderId="15" xfId="0" applyFont="1" applyFill="1" applyBorder="1" applyAlignment="1">
      <alignment vertical="center" wrapText="1"/>
    </xf>
    <xf numFmtId="0" fontId="45" fillId="0" borderId="15" xfId="0" applyFont="1" applyFill="1" applyBorder="1" applyAlignment="1">
      <alignment vertical="center" wrapText="1"/>
    </xf>
    <xf numFmtId="0" fontId="45" fillId="0" borderId="16" xfId="0" applyFont="1" applyFill="1" applyBorder="1" applyAlignment="1">
      <alignment vertical="center" wrapText="1"/>
    </xf>
    <xf numFmtId="0" fontId="47" fillId="0" borderId="45" xfId="0" applyFont="1" applyFill="1" applyBorder="1" applyAlignment="1">
      <alignment horizontal="center" vertical="center"/>
    </xf>
    <xf numFmtId="0" fontId="47" fillId="0" borderId="15" xfId="0" applyFont="1" applyFill="1" applyBorder="1" applyAlignment="1">
      <alignment vertical="center"/>
    </xf>
    <xf numFmtId="0" fontId="47" fillId="0" borderId="45" xfId="0" applyFont="1" applyFill="1" applyBorder="1" applyAlignment="1">
      <alignment vertical="center" wrapText="1"/>
    </xf>
    <xf numFmtId="166" fontId="47" fillId="0" borderId="15" xfId="0" applyNumberFormat="1" applyFont="1" applyFill="1" applyBorder="1" applyAlignment="1">
      <alignment vertical="center" wrapText="1"/>
    </xf>
    <xf numFmtId="166" fontId="47" fillId="0" borderId="45" xfId="0" applyNumberFormat="1" applyFont="1" applyFill="1" applyBorder="1" applyAlignment="1">
      <alignment vertical="center" wrapText="1"/>
    </xf>
    <xf numFmtId="0" fontId="48" fillId="0" borderId="15" xfId="0" applyFont="1" applyFill="1" applyBorder="1" applyAlignment="1">
      <alignment vertical="center"/>
    </xf>
    <xf numFmtId="0" fontId="48" fillId="0" borderId="45" xfId="0" applyFont="1" applyFill="1" applyBorder="1" applyAlignment="1">
      <alignment vertical="center" wrapText="1"/>
    </xf>
    <xf numFmtId="0" fontId="47" fillId="4" borderId="15" xfId="0" applyFont="1" applyFill="1" applyBorder="1" applyAlignment="1">
      <alignment vertical="center" wrapText="1"/>
    </xf>
    <xf numFmtId="0" fontId="47" fillId="4" borderId="45" xfId="0" applyFont="1" applyFill="1" applyBorder="1" applyAlignment="1">
      <alignment vertical="center" wrapText="1"/>
    </xf>
    <xf numFmtId="0" fontId="42" fillId="0" borderId="45" xfId="0" applyFont="1" applyFill="1" applyBorder="1" applyAlignment="1">
      <alignment vertical="center" wrapText="1"/>
    </xf>
    <xf numFmtId="0" fontId="42" fillId="0" borderId="15" xfId="0" applyFont="1" applyFill="1" applyBorder="1" applyAlignment="1">
      <alignment vertical="center"/>
    </xf>
    <xf numFmtId="0" fontId="45" fillId="4" borderId="15" xfId="0" applyFont="1" applyFill="1" applyBorder="1" applyAlignment="1">
      <alignment vertical="center" wrapText="1"/>
    </xf>
    <xf numFmtId="0" fontId="45" fillId="4" borderId="45" xfId="0" applyFont="1" applyFill="1" applyBorder="1" applyAlignment="1">
      <alignment vertical="center" wrapText="1"/>
    </xf>
    <xf numFmtId="0" fontId="42" fillId="4" borderId="45" xfId="0" applyFont="1" applyFill="1" applyBorder="1" applyAlignment="1">
      <alignment vertical="center" wrapText="1"/>
    </xf>
    <xf numFmtId="0" fontId="45" fillId="0" borderId="45" xfId="0" applyFont="1" applyFill="1" applyBorder="1" applyAlignment="1">
      <alignment vertical="center" wrapText="1"/>
    </xf>
    <xf numFmtId="0" fontId="48" fillId="0" borderId="1" xfId="0" applyFont="1" applyFill="1" applyBorder="1" applyAlignment="1">
      <alignment vertical="center" wrapText="1"/>
    </xf>
    <xf numFmtId="0" fontId="47" fillId="0" borderId="1" xfId="0" applyFont="1" applyFill="1" applyBorder="1" applyAlignment="1">
      <alignment vertical="center" wrapText="1"/>
    </xf>
    <xf numFmtId="0" fontId="45" fillId="0" borderId="1" xfId="0" applyFont="1" applyFill="1" applyBorder="1" applyAlignment="1">
      <alignment vertical="center" wrapText="1"/>
    </xf>
    <xf numFmtId="164" fontId="20" fillId="10" borderId="9" xfId="0" applyNumberFormat="1" applyFont="1" applyFill="1" applyBorder="1" applyAlignment="1" applyProtection="1">
      <alignment vertical="center" wrapText="1"/>
    </xf>
    <xf numFmtId="164" fontId="5" fillId="0" borderId="42" xfId="0" applyNumberFormat="1" applyFont="1" applyFill="1" applyBorder="1" applyAlignment="1" applyProtection="1">
      <alignment horizontal="left" vertical="center" wrapText="1"/>
    </xf>
    <xf numFmtId="164" fontId="13" fillId="0" borderId="36" xfId="0" applyNumberFormat="1" applyFont="1" applyFill="1" applyBorder="1" applyAlignment="1" applyProtection="1">
      <alignment vertical="center" wrapText="1"/>
    </xf>
    <xf numFmtId="164" fontId="13" fillId="2" borderId="36" xfId="0" applyNumberFormat="1" applyFont="1" applyFill="1" applyBorder="1" applyAlignment="1" applyProtection="1">
      <alignment vertical="center" wrapText="1"/>
    </xf>
    <xf numFmtId="0" fontId="38" fillId="0" borderId="1" xfId="7" applyFont="1" applyBorder="1" applyAlignment="1" applyProtection="1">
      <alignment wrapText="1"/>
    </xf>
    <xf numFmtId="0" fontId="11" fillId="0" borderId="0" xfId="0" applyFont="1" applyProtection="1"/>
    <xf numFmtId="0" fontId="28" fillId="0" borderId="0" xfId="10" applyFont="1" applyAlignment="1">
      <alignment horizontal="center"/>
    </xf>
    <xf numFmtId="0" fontId="48" fillId="0" borderId="1" xfId="0" quotePrefix="1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 wrapText="1"/>
    </xf>
    <xf numFmtId="0" fontId="48" fillId="0" borderId="16" xfId="0" applyFont="1" applyFill="1" applyBorder="1" applyAlignment="1">
      <alignment horizontal="center" vertical="center" wrapText="1"/>
    </xf>
    <xf numFmtId="0" fontId="47" fillId="0" borderId="15" xfId="0" applyFont="1" applyFill="1" applyBorder="1" applyAlignment="1">
      <alignment horizontal="center" vertical="center"/>
    </xf>
    <xf numFmtId="0" fontId="48" fillId="0" borderId="1" xfId="10" applyFont="1" applyBorder="1" applyAlignment="1">
      <alignment horizontal="center" vertical="center" wrapText="1"/>
    </xf>
    <xf numFmtId="0" fontId="47" fillId="0" borderId="0" xfId="10" applyFont="1" applyAlignment="1">
      <alignment horizontal="center" vertical="center"/>
    </xf>
    <xf numFmtId="0" fontId="47" fillId="0" borderId="1" xfId="10" applyFont="1" applyBorder="1" applyAlignment="1">
      <alignment horizontal="center" vertical="center"/>
    </xf>
    <xf numFmtId="0" fontId="47" fillId="0" borderId="0" xfId="10" applyFont="1"/>
    <xf numFmtId="49" fontId="47" fillId="0" borderId="1" xfId="11" applyNumberFormat="1" applyFont="1" applyBorder="1" applyAlignment="1">
      <alignment horizontal="center" vertical="center"/>
    </xf>
    <xf numFmtId="49" fontId="48" fillId="0" borderId="1" xfId="11" applyNumberFormat="1" applyFont="1" applyBorder="1" applyAlignment="1">
      <alignment horizontal="center" vertical="center"/>
    </xf>
    <xf numFmtId="0" fontId="48" fillId="0" borderId="0" xfId="10" applyFont="1" applyFill="1"/>
    <xf numFmtId="0" fontId="45" fillId="0" borderId="1" xfId="11" applyFont="1" applyBorder="1" applyAlignment="1">
      <alignment horizontal="center" vertical="center"/>
    </xf>
    <xf numFmtId="0" fontId="42" fillId="0" borderId="1" xfId="11" applyFont="1" applyBorder="1" applyAlignment="1">
      <alignment horizontal="center" vertical="center"/>
    </xf>
    <xf numFmtId="0" fontId="48" fillId="0" borderId="0" xfId="10" applyFont="1"/>
    <xf numFmtId="0" fontId="47" fillId="0" borderId="1" xfId="11" applyFont="1" applyFill="1" applyBorder="1" applyAlignment="1">
      <alignment horizontal="center" vertical="center"/>
    </xf>
    <xf numFmtId="0" fontId="48" fillId="0" borderId="1" xfId="11" applyFont="1" applyFill="1" applyBorder="1" applyAlignment="1">
      <alignment horizontal="center" vertical="center"/>
    </xf>
    <xf numFmtId="0" fontId="28" fillId="0" borderId="0" xfId="10" applyFont="1" applyAlignment="1"/>
    <xf numFmtId="0" fontId="47" fillId="0" borderId="1" xfId="0" applyFont="1" applyFill="1" applyBorder="1" applyAlignment="1">
      <alignment horizontal="center" vertical="center" wrapText="1"/>
    </xf>
    <xf numFmtId="0" fontId="58" fillId="0" borderId="0" xfId="0" applyFont="1"/>
    <xf numFmtId="0" fontId="35" fillId="0" borderId="0" xfId="0" applyFont="1"/>
    <xf numFmtId="0" fontId="48" fillId="0" borderId="2" xfId="0" applyFont="1" applyFill="1" applyBorder="1" applyAlignment="1">
      <alignment horizontal="left" vertical="center"/>
    </xf>
    <xf numFmtId="165" fontId="45" fillId="0" borderId="2" xfId="1" applyNumberFormat="1" applyFont="1" applyFill="1" applyBorder="1" applyAlignment="1">
      <alignment horizontal="right" vertical="center"/>
    </xf>
    <xf numFmtId="165" fontId="47" fillId="0" borderId="2" xfId="1" applyNumberFormat="1" applyFont="1" applyFill="1" applyBorder="1" applyAlignment="1">
      <alignment horizontal="right" vertical="center"/>
    </xf>
    <xf numFmtId="165" fontId="45" fillId="0" borderId="1" xfId="1" applyNumberFormat="1" applyFont="1" applyFill="1" applyBorder="1" applyAlignment="1">
      <alignment horizontal="right" vertical="center"/>
    </xf>
    <xf numFmtId="0" fontId="48" fillId="0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165" fontId="48" fillId="0" borderId="2" xfId="1" applyNumberFormat="1" applyFont="1" applyFill="1" applyBorder="1" applyAlignment="1">
      <alignment horizontal="right" vertical="center"/>
    </xf>
    <xf numFmtId="0" fontId="15" fillId="0" borderId="0" xfId="0" applyFont="1" applyAlignment="1"/>
    <xf numFmtId="0" fontId="15" fillId="0" borderId="0" xfId="0" applyFont="1" applyFill="1" applyAlignment="1">
      <alignment horizontal="center"/>
    </xf>
    <xf numFmtId="165" fontId="0" fillId="0" borderId="1" xfId="1" applyNumberFormat="1" applyFont="1" applyFill="1" applyBorder="1"/>
    <xf numFmtId="165" fontId="23" fillId="0" borderId="1" xfId="1" applyNumberFormat="1" applyFont="1" applyFill="1" applyBorder="1"/>
    <xf numFmtId="0" fontId="51" fillId="0" borderId="0" xfId="10" applyFont="1" applyFill="1"/>
    <xf numFmtId="0" fontId="28" fillId="0" borderId="0" xfId="10" applyFont="1" applyFill="1" applyAlignment="1"/>
    <xf numFmtId="0" fontId="28" fillId="0" borderId="0" xfId="10" applyFont="1" applyFill="1" applyAlignment="1">
      <alignment horizontal="center"/>
    </xf>
    <xf numFmtId="0" fontId="47" fillId="0" borderId="0" xfId="10" applyFont="1" applyFill="1"/>
    <xf numFmtId="0" fontId="52" fillId="0" borderId="0" xfId="0" applyFont="1" applyFill="1" applyAlignment="1">
      <alignment horizontal="center" vertical="top" wrapText="1"/>
    </xf>
    <xf numFmtId="0" fontId="0" fillId="0" borderId="0" xfId="0" applyFill="1" applyAlignment="1">
      <alignment wrapText="1"/>
    </xf>
    <xf numFmtId="0" fontId="0" fillId="0" borderId="1" xfId="0" applyFill="1" applyBorder="1" applyAlignment="1">
      <alignment wrapText="1"/>
    </xf>
    <xf numFmtId="3" fontId="23" fillId="0" borderId="1" xfId="0" applyNumberFormat="1" applyFont="1" applyFill="1" applyBorder="1" applyAlignment="1">
      <alignment wrapText="1"/>
    </xf>
    <xf numFmtId="3" fontId="0" fillId="0" borderId="0" xfId="0" applyNumberFormat="1" applyFill="1" applyAlignment="1">
      <alignment wrapText="1"/>
    </xf>
    <xf numFmtId="0" fontId="52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61" fillId="0" borderId="0" xfId="8" applyFont="1" applyFill="1" applyAlignment="1">
      <alignment horizontal="right" vertical="top" wrapText="1"/>
    </xf>
    <xf numFmtId="0" fontId="11" fillId="0" borderId="0" xfId="0" applyFont="1" applyFill="1" applyAlignment="1">
      <alignment horizontal="right"/>
    </xf>
    <xf numFmtId="0" fontId="62" fillId="0" borderId="0" xfId="0" applyFont="1"/>
    <xf numFmtId="0" fontId="23" fillId="0" borderId="0" xfId="0" applyFont="1" applyAlignment="1">
      <alignment horizontal="center"/>
    </xf>
    <xf numFmtId="164" fontId="4" fillId="0" borderId="0" xfId="6" applyNumberFormat="1" applyFont="1" applyFill="1" applyBorder="1" applyAlignment="1" applyProtection="1">
      <alignment horizontal="center" vertical="center"/>
    </xf>
    <xf numFmtId="0" fontId="15" fillId="0" borderId="0" xfId="6" applyFont="1" applyFill="1" applyAlignment="1" applyProtection="1">
      <alignment horizontal="center"/>
    </xf>
    <xf numFmtId="0" fontId="5" fillId="0" borderId="25" xfId="6" applyFont="1" applyFill="1" applyBorder="1" applyAlignment="1" applyProtection="1">
      <alignment horizontal="center" vertical="center" wrapText="1"/>
    </xf>
    <xf numFmtId="0" fontId="5" fillId="0" borderId="27" xfId="6" applyFont="1" applyFill="1" applyBorder="1" applyAlignment="1" applyProtection="1">
      <alignment horizontal="center" vertical="center" wrapText="1"/>
    </xf>
    <xf numFmtId="0" fontId="5" fillId="0" borderId="18" xfId="6" applyFont="1" applyFill="1" applyBorder="1" applyAlignment="1" applyProtection="1">
      <alignment horizontal="center" vertical="center" wrapText="1"/>
    </xf>
    <xf numFmtId="0" fontId="5" fillId="0" borderId="12" xfId="6" applyFont="1" applyFill="1" applyBorder="1" applyAlignment="1" applyProtection="1">
      <alignment horizontal="center" vertical="center" wrapText="1"/>
    </xf>
    <xf numFmtId="164" fontId="22" fillId="0" borderId="18" xfId="6" applyNumberFormat="1" applyFont="1" applyFill="1" applyBorder="1" applyAlignment="1" applyProtection="1">
      <alignment horizontal="center" vertical="center"/>
    </xf>
    <xf numFmtId="164" fontId="22" fillId="0" borderId="32" xfId="6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0" fillId="0" borderId="16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164" fontId="5" fillId="0" borderId="26" xfId="0" applyNumberFormat="1" applyFont="1" applyFill="1" applyBorder="1" applyAlignment="1" applyProtection="1">
      <alignment horizontal="center" vertical="center" wrapText="1"/>
    </xf>
    <xf numFmtId="164" fontId="5" fillId="0" borderId="21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>
      <alignment horizontal="center" vertical="center" wrapText="1"/>
    </xf>
    <xf numFmtId="0" fontId="35" fillId="0" borderId="26" xfId="0" applyFont="1" applyBorder="1" applyAlignment="1">
      <alignment horizontal="center" vertical="center" wrapText="1"/>
    </xf>
    <xf numFmtId="0" fontId="35" fillId="0" borderId="43" xfId="0" applyFont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wrapText="1"/>
    </xf>
    <xf numFmtId="0" fontId="55" fillId="0" borderId="1" xfId="12" applyFont="1" applyFill="1" applyBorder="1" applyAlignment="1">
      <alignment horizontal="left" vertical="center"/>
    </xf>
    <xf numFmtId="3" fontId="45" fillId="3" borderId="1" xfId="13" applyNumberFormat="1" applyFont="1" applyFill="1" applyBorder="1" applyAlignment="1">
      <alignment horizontal="center" vertical="center" wrapText="1"/>
    </xf>
    <xf numFmtId="0" fontId="57" fillId="0" borderId="1" xfId="10" applyFont="1" applyBorder="1" applyAlignment="1">
      <alignment horizontal="center" vertical="center" wrapText="1"/>
    </xf>
    <xf numFmtId="0" fontId="45" fillId="0" borderId="1" xfId="10" applyFont="1" applyBorder="1" applyAlignment="1">
      <alignment horizontal="center" vertical="center" wrapText="1"/>
    </xf>
    <xf numFmtId="0" fontId="54" fillId="0" borderId="1" xfId="12" applyFont="1" applyFill="1" applyBorder="1" applyAlignment="1">
      <alignment horizontal="left" vertical="center"/>
    </xf>
    <xf numFmtId="0" fontId="47" fillId="0" borderId="1" xfId="10" applyFont="1" applyBorder="1" applyAlignment="1">
      <alignment horizontal="center" vertical="center"/>
    </xf>
    <xf numFmtId="0" fontId="47" fillId="0" borderId="1" xfId="11" applyFont="1" applyBorder="1" applyAlignment="1">
      <alignment horizontal="left" vertical="center"/>
    </xf>
    <xf numFmtId="3" fontId="42" fillId="3" borderId="1" xfId="13" applyNumberFormat="1" applyFont="1" applyFill="1" applyBorder="1" applyAlignment="1">
      <alignment horizontal="center" vertical="center" wrapText="1"/>
    </xf>
    <xf numFmtId="0" fontId="56" fillId="0" borderId="1" xfId="10" applyFont="1" applyBorder="1" applyAlignment="1">
      <alignment horizontal="center" vertical="center" wrapText="1"/>
    </xf>
    <xf numFmtId="0" fontId="42" fillId="0" borderId="1" xfId="10" applyFont="1" applyBorder="1" applyAlignment="1">
      <alignment horizontal="center" vertical="center" wrapText="1"/>
    </xf>
    <xf numFmtId="0" fontId="48" fillId="0" borderId="1" xfId="11" applyFont="1" applyBorder="1" applyAlignment="1">
      <alignment horizontal="left" vertical="center"/>
    </xf>
    <xf numFmtId="0" fontId="47" fillId="0" borderId="1" xfId="10" applyFont="1" applyFill="1" applyBorder="1" applyAlignment="1">
      <alignment horizontal="center" vertical="center"/>
    </xf>
    <xf numFmtId="0" fontId="48" fillId="0" borderId="1" xfId="11" applyFont="1" applyFill="1" applyBorder="1" applyAlignment="1">
      <alignment horizontal="left" vertical="center"/>
    </xf>
    <xf numFmtId="0" fontId="48" fillId="0" borderId="1" xfId="10" applyFont="1" applyFill="1" applyBorder="1" applyAlignment="1">
      <alignment horizontal="center" vertical="center"/>
    </xf>
    <xf numFmtId="0" fontId="48" fillId="0" borderId="1" xfId="12" applyFont="1" applyFill="1" applyBorder="1" applyAlignment="1">
      <alignment horizontal="left" vertical="center"/>
    </xf>
    <xf numFmtId="0" fontId="47" fillId="0" borderId="1" xfId="11" applyFont="1" applyFill="1" applyBorder="1" applyAlignment="1">
      <alignment horizontal="left" vertical="center"/>
    </xf>
    <xf numFmtId="165" fontId="47" fillId="0" borderId="1" xfId="1" applyNumberFormat="1" applyFont="1" applyBorder="1" applyAlignment="1">
      <alignment horizontal="right" vertical="center"/>
    </xf>
    <xf numFmtId="165" fontId="47" fillId="0" borderId="15" xfId="1" applyNumberFormat="1" applyFont="1" applyFill="1" applyBorder="1" applyAlignment="1">
      <alignment horizontal="right" vertical="center"/>
    </xf>
    <xf numFmtId="165" fontId="47" fillId="0" borderId="45" xfId="1" applyNumberFormat="1" applyFont="1" applyFill="1" applyBorder="1" applyAlignment="1">
      <alignment horizontal="right" vertical="center"/>
    </xf>
    <xf numFmtId="165" fontId="47" fillId="0" borderId="29" xfId="1" applyNumberFormat="1" applyFont="1" applyFill="1" applyBorder="1" applyAlignment="1">
      <alignment horizontal="right" vertical="center"/>
    </xf>
    <xf numFmtId="165" fontId="48" fillId="0" borderId="1" xfId="1" applyNumberFormat="1" applyFont="1" applyBorder="1" applyAlignment="1">
      <alignment horizontal="right" vertical="center"/>
    </xf>
    <xf numFmtId="165" fontId="48" fillId="0" borderId="15" xfId="1" applyNumberFormat="1" applyFont="1" applyFill="1" applyBorder="1" applyAlignment="1">
      <alignment horizontal="right" vertical="center"/>
    </xf>
    <xf numFmtId="165" fontId="48" fillId="0" borderId="45" xfId="1" applyNumberFormat="1" applyFont="1" applyFill="1" applyBorder="1" applyAlignment="1">
      <alignment horizontal="right" vertical="center"/>
    </xf>
    <xf numFmtId="165" fontId="48" fillId="0" borderId="29" xfId="1" applyNumberFormat="1" applyFont="1" applyFill="1" applyBorder="1" applyAlignment="1">
      <alignment horizontal="right" vertical="center"/>
    </xf>
    <xf numFmtId="0" fontId="28" fillId="0" borderId="0" xfId="10" applyFont="1" applyAlignment="1">
      <alignment horizontal="center"/>
    </xf>
    <xf numFmtId="0" fontId="48" fillId="0" borderId="1" xfId="10" applyFont="1" applyBorder="1" applyAlignment="1">
      <alignment horizontal="center" vertical="center"/>
    </xf>
    <xf numFmtId="0" fontId="48" fillId="0" borderId="1" xfId="10" applyFont="1" applyBorder="1" applyAlignment="1">
      <alignment horizontal="center" vertical="center" wrapText="1"/>
    </xf>
    <xf numFmtId="0" fontId="48" fillId="0" borderId="15" xfId="10" applyFont="1" applyFill="1" applyBorder="1" applyAlignment="1">
      <alignment horizontal="center" vertical="center"/>
    </xf>
    <xf numFmtId="0" fontId="48" fillId="0" borderId="45" xfId="10" applyFont="1" applyFill="1" applyBorder="1" applyAlignment="1">
      <alignment horizontal="center" vertical="center"/>
    </xf>
    <xf numFmtId="0" fontId="48" fillId="0" borderId="29" xfId="10" applyFont="1" applyFill="1" applyBorder="1" applyAlignment="1">
      <alignment horizontal="center" vertical="center"/>
    </xf>
    <xf numFmtId="0" fontId="47" fillId="0" borderId="15" xfId="10" applyFont="1" applyFill="1" applyBorder="1" applyAlignment="1">
      <alignment horizontal="center" vertical="center"/>
    </xf>
    <xf numFmtId="0" fontId="47" fillId="0" borderId="45" xfId="10" applyFont="1" applyFill="1" applyBorder="1" applyAlignment="1">
      <alignment horizontal="center" vertical="center"/>
    </xf>
    <xf numFmtId="0" fontId="47" fillId="0" borderId="29" xfId="10" applyFont="1" applyFill="1" applyBorder="1" applyAlignment="1">
      <alignment horizontal="center" vertical="center"/>
    </xf>
    <xf numFmtId="0" fontId="60" fillId="0" borderId="46" xfId="10" applyFont="1" applyFill="1" applyBorder="1" applyAlignment="1">
      <alignment horizontal="right"/>
    </xf>
    <xf numFmtId="0" fontId="47" fillId="0" borderId="1" xfId="10" applyFont="1" applyBorder="1" applyAlignment="1">
      <alignment horizontal="center" vertical="center" wrapText="1"/>
    </xf>
    <xf numFmtId="0" fontId="52" fillId="0" borderId="0" xfId="0" applyFont="1" applyFill="1" applyAlignment="1">
      <alignment horizontal="center" vertical="top" wrapText="1"/>
    </xf>
    <xf numFmtId="0" fontId="15" fillId="0" borderId="0" xfId="0" applyFont="1" applyAlignment="1">
      <alignment horizontal="center"/>
    </xf>
    <xf numFmtId="1" fontId="47" fillId="0" borderId="15" xfId="0" quotePrefix="1" applyNumberFormat="1" applyFont="1" applyFill="1" applyBorder="1" applyAlignment="1">
      <alignment horizontal="center" vertical="center"/>
    </xf>
    <xf numFmtId="1" fontId="47" fillId="0" borderId="29" xfId="0" quotePrefix="1" applyNumberFormat="1" applyFont="1" applyFill="1" applyBorder="1" applyAlignment="1">
      <alignment horizontal="center" vertical="center"/>
    </xf>
    <xf numFmtId="0" fontId="48" fillId="0" borderId="2" xfId="0" applyFont="1" applyBorder="1" applyAlignment="1">
      <alignment horizontal="center" vertical="center" wrapText="1"/>
    </xf>
    <xf numFmtId="0" fontId="48" fillId="0" borderId="19" xfId="0" applyFont="1" applyBorder="1" applyAlignment="1">
      <alignment horizontal="center" vertical="center" wrapText="1"/>
    </xf>
    <xf numFmtId="0" fontId="47" fillId="0" borderId="15" xfId="0" applyFont="1" applyFill="1" applyBorder="1" applyAlignment="1">
      <alignment horizontal="center" vertical="center"/>
    </xf>
    <xf numFmtId="0" fontId="47" fillId="0" borderId="29" xfId="0" applyFont="1" applyFill="1" applyBorder="1" applyAlignment="1">
      <alignment horizontal="center" vertical="center"/>
    </xf>
    <xf numFmtId="1" fontId="48" fillId="0" borderId="15" xfId="0" quotePrefix="1" applyNumberFormat="1" applyFont="1" applyFill="1" applyBorder="1" applyAlignment="1">
      <alignment horizontal="center" vertical="center"/>
    </xf>
    <xf numFmtId="1" fontId="48" fillId="0" borderId="29" xfId="0" quotePrefix="1" applyNumberFormat="1" applyFont="1" applyFill="1" applyBorder="1" applyAlignment="1">
      <alignment horizontal="center" vertical="center"/>
    </xf>
    <xf numFmtId="0" fontId="48" fillId="0" borderId="15" xfId="0" quotePrefix="1" applyFont="1" applyFill="1" applyBorder="1" applyAlignment="1">
      <alignment horizontal="center" vertical="center"/>
    </xf>
    <xf numFmtId="0" fontId="48" fillId="0" borderId="29" xfId="0" quotePrefix="1" applyFont="1" applyFill="1" applyBorder="1" applyAlignment="1">
      <alignment horizontal="center" vertical="center"/>
    </xf>
    <xf numFmtId="0" fontId="47" fillId="0" borderId="15" xfId="0" quotePrefix="1" applyFont="1" applyFill="1" applyBorder="1" applyAlignment="1">
      <alignment horizontal="center" vertical="center"/>
    </xf>
    <xf numFmtId="0" fontId="47" fillId="0" borderId="29" xfId="0" quotePrefix="1" applyFont="1" applyFill="1" applyBorder="1" applyAlignment="1">
      <alignment horizontal="center" vertical="center"/>
    </xf>
    <xf numFmtId="0" fontId="47" fillId="0" borderId="15" xfId="0" quotePrefix="1" applyNumberFormat="1" applyFont="1" applyFill="1" applyBorder="1" applyAlignment="1">
      <alignment horizontal="center" vertical="center"/>
    </xf>
    <xf numFmtId="0" fontId="47" fillId="0" borderId="1" xfId="0" quotePrefix="1" applyFont="1" applyFill="1" applyBorder="1" applyAlignment="1">
      <alignment horizontal="center" vertical="center"/>
    </xf>
    <xf numFmtId="0" fontId="48" fillId="0" borderId="1" xfId="0" quotePrefix="1" applyFont="1" applyFill="1" applyBorder="1" applyAlignment="1">
      <alignment horizontal="center" vertical="center"/>
    </xf>
    <xf numFmtId="0" fontId="42" fillId="0" borderId="1" xfId="0" quotePrefix="1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 wrapText="1"/>
    </xf>
    <xf numFmtId="0" fontId="59" fillId="0" borderId="0" xfId="0" applyFont="1" applyAlignment="1">
      <alignment horizontal="center" wrapText="1"/>
    </xf>
    <xf numFmtId="0" fontId="11" fillId="0" borderId="0" xfId="0" applyFont="1" applyAlignment="1">
      <alignment horizontal="left"/>
    </xf>
    <xf numFmtId="0" fontId="47" fillId="0" borderId="1" xfId="0" applyFont="1" applyFill="1" applyBorder="1" applyAlignment="1">
      <alignment horizontal="center" vertical="center"/>
    </xf>
    <xf numFmtId="0" fontId="48" fillId="0" borderId="16" xfId="0" applyFont="1" applyFill="1" applyBorder="1" applyAlignment="1">
      <alignment horizontal="center" vertical="center" wrapText="1"/>
    </xf>
    <xf numFmtId="0" fontId="48" fillId="0" borderId="23" xfId="0" applyFont="1" applyFill="1" applyBorder="1" applyAlignment="1">
      <alignment horizontal="center" vertical="center" wrapText="1"/>
    </xf>
    <xf numFmtId="0" fontId="48" fillId="0" borderId="44" xfId="0" applyFont="1" applyFill="1" applyBorder="1" applyAlignment="1">
      <alignment horizontal="center" vertical="center" wrapText="1"/>
    </xf>
    <xf numFmtId="0" fontId="48" fillId="0" borderId="28" xfId="0" applyFont="1" applyFill="1" applyBorder="1" applyAlignment="1">
      <alignment horizontal="center" vertical="center" wrapText="1"/>
    </xf>
    <xf numFmtId="0" fontId="48" fillId="0" borderId="2" xfId="0" applyFont="1" applyFill="1" applyBorder="1" applyAlignment="1">
      <alignment horizontal="center" vertical="center"/>
    </xf>
    <xf numFmtId="0" fontId="48" fillId="0" borderId="19" xfId="0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 wrapText="1"/>
    </xf>
    <xf numFmtId="0" fontId="48" fillId="0" borderId="2" xfId="0" applyFont="1" applyFill="1" applyBorder="1" applyAlignment="1">
      <alignment horizontal="center" vertical="center" wrapText="1"/>
    </xf>
    <xf numFmtId="0" fontId="48" fillId="0" borderId="19" xfId="0" applyFont="1" applyFill="1" applyBorder="1" applyAlignment="1">
      <alignment horizontal="center" vertical="center" wrapText="1"/>
    </xf>
    <xf numFmtId="0" fontId="48" fillId="0" borderId="16" xfId="0" quotePrefix="1" applyFont="1" applyFill="1" applyBorder="1" applyAlignment="1">
      <alignment horizontal="center" vertical="center"/>
    </xf>
    <xf numFmtId="0" fontId="48" fillId="0" borderId="23" xfId="0" quotePrefix="1" applyFont="1" applyFill="1" applyBorder="1" applyAlignment="1">
      <alignment horizontal="center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8" fillId="0" borderId="8" xfId="0" applyFont="1" applyBorder="1" applyAlignment="1" applyProtection="1">
      <alignment wrapText="1"/>
    </xf>
    <xf numFmtId="0" fontId="28" fillId="0" borderId="6" xfId="0" applyFont="1" applyBorder="1" applyAlignment="1" applyProtection="1">
      <alignment wrapText="1"/>
    </xf>
    <xf numFmtId="0" fontId="11" fillId="0" borderId="0" xfId="0" applyFont="1" applyAlignment="1" applyProtection="1">
      <alignment horizontal="center" textRotation="180"/>
    </xf>
  </cellXfs>
  <cellStyles count="63">
    <cellStyle name="20% - 1. jelölőszín 2" xfId="14"/>
    <cellStyle name="20% - 2. jelölőszín 2" xfId="15"/>
    <cellStyle name="20% - 3. jelölőszín 2" xfId="16"/>
    <cellStyle name="20% - 4. jelölőszín 2" xfId="17"/>
    <cellStyle name="20% - 5. jelölőszín 2" xfId="18"/>
    <cellStyle name="20% - 6. jelölőszín 2" xfId="19"/>
    <cellStyle name="40% - 1. jelölőszín 2" xfId="20"/>
    <cellStyle name="40% - 2. jelölőszín 2" xfId="21"/>
    <cellStyle name="40% - 3. jelölőszín 2" xfId="22"/>
    <cellStyle name="40% - 4. jelölőszín 2" xfId="23"/>
    <cellStyle name="40% - 5. jelölőszín 2" xfId="24"/>
    <cellStyle name="40% - 6. jelölőszín 2" xfId="25"/>
    <cellStyle name="60% - 1. jelölőszín 2" xfId="26"/>
    <cellStyle name="60% - 2. jelölőszín 2" xfId="27"/>
    <cellStyle name="60% - 3. jelölőszín 2" xfId="28"/>
    <cellStyle name="60% - 4. jelölőszín 2" xfId="29"/>
    <cellStyle name="60% - 5. jelölőszín 2" xfId="30"/>
    <cellStyle name="60% - 6. jelölőszín 2" xfId="31"/>
    <cellStyle name="Bevitel 2" xfId="32"/>
    <cellStyle name="Cím 2" xfId="33"/>
    <cellStyle name="Címsor 1 2" xfId="34"/>
    <cellStyle name="Címsor 2 2" xfId="35"/>
    <cellStyle name="Címsor 3 2" xfId="36"/>
    <cellStyle name="Címsor 4 2" xfId="37"/>
    <cellStyle name="Ellenőrzőcella 2" xfId="38"/>
    <cellStyle name="Ezres" xfId="1" builtinId="3"/>
    <cellStyle name="Ezres 2" xfId="2"/>
    <cellStyle name="Ezres 3" xfId="3"/>
    <cellStyle name="Ezres 4" xfId="39"/>
    <cellStyle name="Figyelmeztetés 2" xfId="40"/>
    <cellStyle name="Hiperhivatkozás" xfId="4"/>
    <cellStyle name="Hivatkozott cella 2" xfId="41"/>
    <cellStyle name="Jegyzet 2" xfId="42"/>
    <cellStyle name="Jelölőszín (1) 2" xfId="43"/>
    <cellStyle name="Jelölőszín (2) 2" xfId="44"/>
    <cellStyle name="Jelölőszín (3) 2" xfId="45"/>
    <cellStyle name="Jelölőszín (4) 2" xfId="46"/>
    <cellStyle name="Jelölőszín (5) 2" xfId="47"/>
    <cellStyle name="Jelölőszín (6) 2" xfId="48"/>
    <cellStyle name="Jó 2" xfId="49"/>
    <cellStyle name="Kimenet 2" xfId="50"/>
    <cellStyle name="Magyarázó szöveg 2" xfId="51"/>
    <cellStyle name="Már látott hiperhivatkozás" xfId="5"/>
    <cellStyle name="Normál" xfId="0" builtinId="0"/>
    <cellStyle name="Normál 2" xfId="7"/>
    <cellStyle name="Normál 2 2" xfId="9"/>
    <cellStyle name="Normál 2 2 2" xfId="53"/>
    <cellStyle name="Normál 2 3" xfId="52"/>
    <cellStyle name="Normál 3" xfId="8"/>
    <cellStyle name="Normál 3 2" xfId="55"/>
    <cellStyle name="Normál 3 2 2" xfId="56"/>
    <cellStyle name="Normál 3 3" xfId="54"/>
    <cellStyle name="Normál 4" xfId="10"/>
    <cellStyle name="Normál 4 2" xfId="11"/>
    <cellStyle name="Normál 5" xfId="57"/>
    <cellStyle name="Normál_12_urlap_Mérleg_MJEL 01R_ABCDEF_2014re_nov19 2" xfId="12"/>
    <cellStyle name="Normál_12dmelléklet" xfId="13"/>
    <cellStyle name="Normal_KTRSZJ" xfId="58"/>
    <cellStyle name="Normál_KVRENMUNKA" xfId="6"/>
    <cellStyle name="Összesen 2" xfId="59"/>
    <cellStyle name="Rossz 2" xfId="60"/>
    <cellStyle name="Semleges 2" xfId="61"/>
    <cellStyle name="Számítás 2" xfId="6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riszti/2017/K&#246;lts&#233;gvet&#233;s-2017/Hajmasker/&#218;J-2017%20K&#246;lts&#233;gvet&#233;s%20tervez&#233;s%20funkci&#243;s%20Hajm&#225;sk&#233;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ító"/>
      <sheetName val="minta"/>
      <sheetName val="igazgatás"/>
      <sheetName val="adók"/>
      <sheetName val="temető"/>
      <sheetName val="Önk.vagyon"/>
      <sheetName val="rendezvények"/>
      <sheetName val="rendfenntart."/>
      <sheetName val="hosszúi.közf."/>
      <sheetName val="út üzemelt."/>
      <sheetName val="közvilágítás"/>
      <sheetName val="zöldterület"/>
      <sheetName val="város-község"/>
      <sheetName val="háziorvos"/>
      <sheetName val="sport"/>
      <sheetName val="könyvtár"/>
      <sheetName val="közművelődés"/>
      <sheetName val="iskola 1-4"/>
      <sheetName val="iskola 5-8"/>
      <sheetName val="iskola étkezés"/>
      <sheetName val="gyermekjólét"/>
      <sheetName val="családtámogatás"/>
      <sheetName val="családseg."/>
      <sheetName val="önk.összesen"/>
      <sheetName val="Ovi nevelés"/>
      <sheetName val="Óvodai működés"/>
      <sheetName val="Ovi étkezés"/>
      <sheetName val="ovi összesen"/>
      <sheetName val="Önk"/>
      <sheetName val="mindösszesen"/>
      <sheetName val="Beruházások"/>
      <sheetName val="Működési mérleg"/>
      <sheetName val="Felhalmozási mérleg"/>
      <sheetName val="NEM KELL!!Önkorm. elszámolása"/>
      <sheetName val="NEM KELL!!int.fin."/>
      <sheetName val="NEM KELL!!!018030"/>
      <sheetName val="NEM KELL!!101150"/>
      <sheetName val="Műk.mérleg"/>
      <sheetName val="Felhalm.mérleg"/>
      <sheetName val="védőnői szolg."/>
      <sheetName val="011130"/>
      <sheetName val="016010"/>
      <sheetName val="016020"/>
      <sheetName val="016030"/>
      <sheetName val="104051"/>
      <sheetName val="105010"/>
      <sheetName val="106020"/>
      <sheetName val="Hivatal összesen"/>
      <sheetName val="NEM KELL!!közműv.2-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71">
          <cell r="P271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9"/>
  <sheetViews>
    <sheetView topLeftCell="A22" workbookViewId="0">
      <selection activeCell="E6" sqref="E6"/>
    </sheetView>
  </sheetViews>
  <sheetFormatPr defaultRowHeight="12.75" x14ac:dyDescent="0.2"/>
  <cols>
    <col min="1" max="1" width="5" customWidth="1"/>
    <col min="2" max="2" width="51.6640625" customWidth="1"/>
    <col min="3" max="5" width="11.83203125" customWidth="1"/>
  </cols>
  <sheetData>
    <row r="1" spans="1:6" ht="13.5" x14ac:dyDescent="0.25">
      <c r="A1" s="132" t="s">
        <v>285</v>
      </c>
    </row>
    <row r="3" spans="1:6" x14ac:dyDescent="0.2">
      <c r="A3" s="346" t="s">
        <v>1337</v>
      </c>
      <c r="B3" s="346"/>
      <c r="C3" s="346"/>
      <c r="D3" s="346"/>
      <c r="E3" s="346"/>
    </row>
    <row r="4" spans="1:6" x14ac:dyDescent="0.2">
      <c r="A4" s="346" t="s">
        <v>286</v>
      </c>
      <c r="B4" s="346"/>
      <c r="C4" s="346"/>
      <c r="D4" s="346"/>
      <c r="E4" s="346"/>
    </row>
    <row r="5" spans="1:6" x14ac:dyDescent="0.2">
      <c r="A5" s="346" t="s">
        <v>287</v>
      </c>
      <c r="B5" s="346"/>
      <c r="C5" s="346"/>
      <c r="D5" s="346"/>
      <c r="E5" s="346"/>
    </row>
    <row r="7" spans="1:6" ht="38.25" x14ac:dyDescent="0.2">
      <c r="A7" s="129" t="s">
        <v>288</v>
      </c>
      <c r="B7" s="129" t="s">
        <v>289</v>
      </c>
      <c r="C7" s="130" t="s">
        <v>102</v>
      </c>
      <c r="D7" s="130" t="s">
        <v>103</v>
      </c>
      <c r="E7" s="130" t="s">
        <v>290</v>
      </c>
      <c r="F7" s="126"/>
    </row>
    <row r="8" spans="1:6" x14ac:dyDescent="0.2">
      <c r="A8" s="129" t="s">
        <v>291</v>
      </c>
      <c r="B8" s="129" t="s">
        <v>293</v>
      </c>
      <c r="C8" s="133"/>
      <c r="D8" s="133"/>
      <c r="E8" s="133"/>
    </row>
    <row r="9" spans="1:6" x14ac:dyDescent="0.2">
      <c r="A9" s="127" t="s">
        <v>4</v>
      </c>
      <c r="B9" s="127" t="s">
        <v>270</v>
      </c>
      <c r="C9" s="134">
        <v>14640</v>
      </c>
      <c r="D9" s="134">
        <v>21329</v>
      </c>
      <c r="E9" s="134">
        <v>21329</v>
      </c>
    </row>
    <row r="10" spans="1:6" x14ac:dyDescent="0.2">
      <c r="A10" s="127" t="s">
        <v>5</v>
      </c>
      <c r="B10" s="127" t="s">
        <v>292</v>
      </c>
      <c r="C10" s="134">
        <v>0</v>
      </c>
      <c r="D10" s="134">
        <v>6499</v>
      </c>
      <c r="E10" s="134">
        <v>6499</v>
      </c>
    </row>
    <row r="11" spans="1:6" x14ac:dyDescent="0.2">
      <c r="A11" s="127" t="s">
        <v>6</v>
      </c>
      <c r="B11" s="127" t="s">
        <v>72</v>
      </c>
      <c r="C11" s="134">
        <v>4557</v>
      </c>
      <c r="D11" s="134">
        <v>8116</v>
      </c>
      <c r="E11" s="134">
        <v>8116</v>
      </c>
    </row>
    <row r="12" spans="1:6" x14ac:dyDescent="0.2">
      <c r="A12" s="127" t="s">
        <v>7</v>
      </c>
      <c r="B12" s="127" t="s">
        <v>294</v>
      </c>
      <c r="C12" s="134">
        <v>510</v>
      </c>
      <c r="D12" s="134">
        <v>405</v>
      </c>
      <c r="E12" s="134">
        <v>405</v>
      </c>
    </row>
    <row r="13" spans="1:6" x14ac:dyDescent="0.2">
      <c r="A13" s="127" t="s">
        <v>8</v>
      </c>
      <c r="B13" s="127" t="s">
        <v>273</v>
      </c>
      <c r="C13" s="134">
        <v>0</v>
      </c>
      <c r="D13" s="134">
        <v>0</v>
      </c>
      <c r="E13" s="134">
        <v>0</v>
      </c>
    </row>
    <row r="14" spans="1:6" x14ac:dyDescent="0.2">
      <c r="A14" s="127" t="s">
        <v>9</v>
      </c>
      <c r="B14" s="127" t="s">
        <v>271</v>
      </c>
      <c r="C14" s="134">
        <v>0</v>
      </c>
      <c r="D14" s="134">
        <v>165</v>
      </c>
      <c r="E14" s="134">
        <v>165</v>
      </c>
    </row>
    <row r="15" spans="1:6" x14ac:dyDescent="0.2">
      <c r="A15" s="127" t="s">
        <v>10</v>
      </c>
      <c r="B15" s="127" t="s">
        <v>295</v>
      </c>
      <c r="C15" s="134">
        <v>0</v>
      </c>
      <c r="D15" s="134">
        <v>0</v>
      </c>
      <c r="E15" s="134">
        <v>0</v>
      </c>
    </row>
    <row r="16" spans="1:6" s="131" customFormat="1" x14ac:dyDescent="0.2">
      <c r="A16" s="129"/>
      <c r="B16" s="129" t="s">
        <v>296</v>
      </c>
      <c r="C16" s="133">
        <f>SUM(C9:C15)</f>
        <v>19707</v>
      </c>
      <c r="D16" s="133">
        <f>SUM(D9:D15)</f>
        <v>36514</v>
      </c>
      <c r="E16" s="133">
        <f>SUM(E9:E15)</f>
        <v>36514</v>
      </c>
    </row>
    <row r="17" spans="1:5" x14ac:dyDescent="0.2">
      <c r="A17" s="127" t="s">
        <v>11</v>
      </c>
      <c r="B17" s="127" t="s">
        <v>297</v>
      </c>
      <c r="C17" s="134">
        <v>10140</v>
      </c>
      <c r="D17" s="134">
        <v>7551</v>
      </c>
      <c r="E17" s="134">
        <v>7551</v>
      </c>
    </row>
    <row r="18" spans="1:5" x14ac:dyDescent="0.2">
      <c r="A18" s="127" t="s">
        <v>12</v>
      </c>
      <c r="B18" s="127" t="s">
        <v>298</v>
      </c>
      <c r="C18" s="134">
        <v>0</v>
      </c>
      <c r="D18" s="134">
        <v>2921</v>
      </c>
      <c r="E18" s="134">
        <v>2921</v>
      </c>
    </row>
    <row r="19" spans="1:5" ht="25.5" x14ac:dyDescent="0.2">
      <c r="A19" s="127" t="s">
        <v>13</v>
      </c>
      <c r="B19" s="128" t="s">
        <v>356</v>
      </c>
      <c r="C19" s="134"/>
      <c r="D19" s="134"/>
      <c r="E19" s="134"/>
    </row>
    <row r="20" spans="1:5" x14ac:dyDescent="0.2">
      <c r="A20" s="129"/>
      <c r="B20" s="129" t="s">
        <v>299</v>
      </c>
      <c r="C20" s="133">
        <f>SUM(C17:C19)</f>
        <v>10140</v>
      </c>
      <c r="D20" s="133">
        <f>SUM(D17:D19)</f>
        <v>10472</v>
      </c>
      <c r="E20" s="133">
        <f>SUM(E17:E19)</f>
        <v>10472</v>
      </c>
    </row>
    <row r="21" spans="1:5" x14ac:dyDescent="0.2">
      <c r="A21" s="129"/>
      <c r="B21" s="129"/>
      <c r="C21" s="133"/>
      <c r="D21" s="133"/>
      <c r="E21" s="133"/>
    </row>
    <row r="22" spans="1:5" x14ac:dyDescent="0.2">
      <c r="A22" s="129"/>
      <c r="B22" s="129" t="s">
        <v>300</v>
      </c>
      <c r="C22" s="133">
        <f>C16+C20</f>
        <v>29847</v>
      </c>
      <c r="D22" s="133">
        <f>D16+D20</f>
        <v>46986</v>
      </c>
      <c r="E22" s="133">
        <f>E16+E20</f>
        <v>46986</v>
      </c>
    </row>
    <row r="23" spans="1:5" x14ac:dyDescent="0.2">
      <c r="A23" s="127"/>
      <c r="B23" s="127"/>
      <c r="C23" s="134"/>
      <c r="D23" s="134"/>
      <c r="E23" s="134"/>
    </row>
    <row r="24" spans="1:5" x14ac:dyDescent="0.2">
      <c r="A24" s="129" t="s">
        <v>301</v>
      </c>
      <c r="B24" s="129" t="s">
        <v>302</v>
      </c>
      <c r="C24" s="133"/>
      <c r="D24" s="133"/>
      <c r="E24" s="133"/>
    </row>
    <row r="25" spans="1:5" x14ac:dyDescent="0.2">
      <c r="A25" s="127" t="s">
        <v>4</v>
      </c>
      <c r="B25" s="127" t="s">
        <v>28</v>
      </c>
      <c r="C25" s="134">
        <v>5243</v>
      </c>
      <c r="D25" s="134">
        <v>9292</v>
      </c>
      <c r="E25" s="134">
        <v>9292</v>
      </c>
    </row>
    <row r="26" spans="1:5" x14ac:dyDescent="0.2">
      <c r="A26" s="127" t="s">
        <v>5</v>
      </c>
      <c r="B26" s="127" t="s">
        <v>303</v>
      </c>
      <c r="C26" s="134">
        <v>1284</v>
      </c>
      <c r="D26" s="134">
        <v>2430</v>
      </c>
      <c r="E26" s="134">
        <v>2430</v>
      </c>
    </row>
    <row r="27" spans="1:5" x14ac:dyDescent="0.2">
      <c r="A27" s="127" t="s">
        <v>6</v>
      </c>
      <c r="B27" s="127" t="s">
        <v>304</v>
      </c>
      <c r="C27" s="134">
        <v>12734</v>
      </c>
      <c r="D27" s="134">
        <v>12489</v>
      </c>
      <c r="E27" s="134">
        <v>10457</v>
      </c>
    </row>
    <row r="28" spans="1:5" x14ac:dyDescent="0.2">
      <c r="A28" s="127" t="s">
        <v>7</v>
      </c>
      <c r="B28" s="127" t="s">
        <v>82</v>
      </c>
      <c r="C28" s="134">
        <v>912</v>
      </c>
      <c r="D28" s="134">
        <v>1969</v>
      </c>
      <c r="E28" s="134">
        <v>1969</v>
      </c>
    </row>
    <row r="29" spans="1:5" x14ac:dyDescent="0.2">
      <c r="A29" s="127" t="s">
        <v>8</v>
      </c>
      <c r="B29" s="127" t="s">
        <v>83</v>
      </c>
      <c r="C29" s="134">
        <v>1516</v>
      </c>
      <c r="D29" s="134">
        <v>1866</v>
      </c>
      <c r="E29" s="134">
        <v>1866</v>
      </c>
    </row>
    <row r="30" spans="1:5" x14ac:dyDescent="0.2">
      <c r="A30" s="127" t="s">
        <v>9</v>
      </c>
      <c r="B30" s="127" t="s">
        <v>93</v>
      </c>
      <c r="C30" s="134">
        <v>254</v>
      </c>
      <c r="D30" s="134">
        <v>784</v>
      </c>
      <c r="E30" s="134">
        <v>784</v>
      </c>
    </row>
    <row r="31" spans="1:5" x14ac:dyDescent="0.2">
      <c r="A31" s="127" t="s">
        <v>10</v>
      </c>
      <c r="B31" s="127" t="s">
        <v>85</v>
      </c>
      <c r="C31" s="134">
        <v>1270</v>
      </c>
      <c r="D31" s="134">
        <v>0</v>
      </c>
      <c r="E31" s="134">
        <v>0</v>
      </c>
    </row>
    <row r="32" spans="1:5" x14ac:dyDescent="0.2">
      <c r="A32" s="127" t="s">
        <v>11</v>
      </c>
      <c r="B32" s="127" t="s">
        <v>305</v>
      </c>
      <c r="C32" s="134">
        <v>0</v>
      </c>
      <c r="D32" s="134">
        <v>300</v>
      </c>
      <c r="E32" s="134">
        <v>300</v>
      </c>
    </row>
    <row r="33" spans="1:5" s="131" customFormat="1" x14ac:dyDescent="0.2">
      <c r="A33" s="129"/>
      <c r="B33" s="129" t="s">
        <v>306</v>
      </c>
      <c r="C33" s="133">
        <f>SUM(C25:C32)</f>
        <v>23213</v>
      </c>
      <c r="D33" s="133">
        <f>SUM(D25:D32)</f>
        <v>29130</v>
      </c>
      <c r="E33" s="133">
        <f>SUM(E25:E32)</f>
        <v>27098</v>
      </c>
    </row>
    <row r="34" spans="1:5" x14ac:dyDescent="0.2">
      <c r="A34" s="127" t="s">
        <v>12</v>
      </c>
      <c r="B34" s="127" t="s">
        <v>258</v>
      </c>
      <c r="C34" s="134">
        <v>0</v>
      </c>
      <c r="D34" s="134">
        <v>2883</v>
      </c>
      <c r="E34" s="134">
        <v>2883</v>
      </c>
    </row>
    <row r="35" spans="1:5" x14ac:dyDescent="0.2">
      <c r="A35" s="127" t="s">
        <v>13</v>
      </c>
      <c r="B35" s="127" t="s">
        <v>307</v>
      </c>
      <c r="C35" s="134"/>
      <c r="D35" s="134"/>
      <c r="E35" s="134"/>
    </row>
    <row r="36" spans="1:5" x14ac:dyDescent="0.2">
      <c r="A36" s="129"/>
      <c r="B36" s="129" t="s">
        <v>308</v>
      </c>
      <c r="C36" s="133">
        <f>SUM(C34:C35)</f>
        <v>0</v>
      </c>
      <c r="D36" s="133">
        <f>SUM(D34:D35)</f>
        <v>2883</v>
      </c>
      <c r="E36" s="133">
        <f>SUM(E34:E35)</f>
        <v>2883</v>
      </c>
    </row>
    <row r="37" spans="1:5" s="137" customFormat="1" x14ac:dyDescent="0.2">
      <c r="A37" s="135" t="s">
        <v>14</v>
      </c>
      <c r="B37" s="135" t="s">
        <v>17</v>
      </c>
      <c r="C37" s="136">
        <v>6634</v>
      </c>
      <c r="D37" s="136">
        <v>14973</v>
      </c>
      <c r="E37" s="136"/>
    </row>
    <row r="38" spans="1:5" x14ac:dyDescent="0.2">
      <c r="A38" s="129"/>
      <c r="B38" s="129"/>
      <c r="C38" s="133"/>
      <c r="D38" s="133"/>
      <c r="E38" s="133"/>
    </row>
    <row r="39" spans="1:5" x14ac:dyDescent="0.2">
      <c r="A39" s="129"/>
      <c r="B39" s="129" t="s">
        <v>309</v>
      </c>
      <c r="C39" s="133">
        <f>C33+C36+C37</f>
        <v>29847</v>
      </c>
      <c r="D39" s="133">
        <f>D33+D36+D37</f>
        <v>46986</v>
      </c>
      <c r="E39" s="133">
        <f>E33+E36+E37</f>
        <v>29981</v>
      </c>
    </row>
  </sheetData>
  <mergeCells count="3">
    <mergeCell ref="A3:E3"/>
    <mergeCell ref="A4:E4"/>
    <mergeCell ref="A5:E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50"/>
  <sheetViews>
    <sheetView view="pageBreakPreview" zoomScale="60" zoomScaleNormal="100" workbookViewId="0">
      <selection activeCell="AE16" sqref="AE16"/>
    </sheetView>
  </sheetViews>
  <sheetFormatPr defaultRowHeight="12.75" x14ac:dyDescent="0.2"/>
  <cols>
    <col min="1" max="1" width="9.5" customWidth="1"/>
    <col min="2" max="2" width="47.83203125" customWidth="1"/>
    <col min="3" max="3" width="19.83203125" hidden="1" customWidth="1"/>
    <col min="4" max="4" width="18.83203125" hidden="1" customWidth="1"/>
    <col min="5" max="5" width="19.6640625" hidden="1" customWidth="1"/>
    <col min="6" max="6" width="9.5" hidden="1" customWidth="1"/>
    <col min="7" max="7" width="47.83203125" hidden="1" customWidth="1"/>
    <col min="8" max="8" width="17.5" hidden="1" customWidth="1"/>
    <col min="9" max="9" width="16.5" hidden="1" customWidth="1"/>
    <col min="10" max="10" width="17.5" hidden="1" customWidth="1"/>
    <col min="11" max="11" width="9.5" hidden="1" customWidth="1"/>
    <col min="12" max="12" width="47.83203125" hidden="1" customWidth="1"/>
    <col min="13" max="13" width="19.5" hidden="1" customWidth="1"/>
    <col min="14" max="14" width="20" hidden="1" customWidth="1"/>
    <col min="15" max="15" width="17.83203125" hidden="1" customWidth="1"/>
    <col min="16" max="16" width="13.33203125" hidden="1" customWidth="1"/>
    <col min="17" max="17" width="0" hidden="1" customWidth="1"/>
    <col min="18" max="18" width="14.33203125" hidden="1" customWidth="1"/>
    <col min="19" max="19" width="13.83203125" style="5" customWidth="1"/>
    <col min="20" max="20" width="13.83203125" customWidth="1"/>
    <col min="21" max="21" width="13.83203125" style="5" customWidth="1"/>
    <col min="257" max="257" width="9.5" customWidth="1"/>
    <col min="258" max="258" width="47.83203125" customWidth="1"/>
    <col min="259" max="261" width="38.33203125" customWidth="1"/>
    <col min="513" max="513" width="9.5" customWidth="1"/>
    <col min="514" max="514" width="47.83203125" customWidth="1"/>
    <col min="515" max="517" width="38.33203125" customWidth="1"/>
    <col min="769" max="769" width="9.5" customWidth="1"/>
    <col min="770" max="770" width="47.83203125" customWidth="1"/>
    <col min="771" max="773" width="38.33203125" customWidth="1"/>
    <col min="1025" max="1025" width="9.5" customWidth="1"/>
    <col min="1026" max="1026" width="47.83203125" customWidth="1"/>
    <col min="1027" max="1029" width="38.33203125" customWidth="1"/>
    <col min="1281" max="1281" width="9.5" customWidth="1"/>
    <col min="1282" max="1282" width="47.83203125" customWidth="1"/>
    <col min="1283" max="1285" width="38.33203125" customWidth="1"/>
    <col min="1537" max="1537" width="9.5" customWidth="1"/>
    <col min="1538" max="1538" width="47.83203125" customWidth="1"/>
    <col min="1539" max="1541" width="38.33203125" customWidth="1"/>
    <col min="1793" max="1793" width="9.5" customWidth="1"/>
    <col min="1794" max="1794" width="47.83203125" customWidth="1"/>
    <col min="1795" max="1797" width="38.33203125" customWidth="1"/>
    <col min="2049" max="2049" width="9.5" customWidth="1"/>
    <col min="2050" max="2050" width="47.83203125" customWidth="1"/>
    <col min="2051" max="2053" width="38.33203125" customWidth="1"/>
    <col min="2305" max="2305" width="9.5" customWidth="1"/>
    <col min="2306" max="2306" width="47.83203125" customWidth="1"/>
    <col min="2307" max="2309" width="38.33203125" customWidth="1"/>
    <col min="2561" max="2561" width="9.5" customWidth="1"/>
    <col min="2562" max="2562" width="47.83203125" customWidth="1"/>
    <col min="2563" max="2565" width="38.33203125" customWidth="1"/>
    <col min="2817" max="2817" width="9.5" customWidth="1"/>
    <col min="2818" max="2818" width="47.83203125" customWidth="1"/>
    <col min="2819" max="2821" width="38.33203125" customWidth="1"/>
    <col min="3073" max="3073" width="9.5" customWidth="1"/>
    <col min="3074" max="3074" width="47.83203125" customWidth="1"/>
    <col min="3075" max="3077" width="38.33203125" customWidth="1"/>
    <col min="3329" max="3329" width="9.5" customWidth="1"/>
    <col min="3330" max="3330" width="47.83203125" customWidth="1"/>
    <col min="3331" max="3333" width="38.33203125" customWidth="1"/>
    <col min="3585" max="3585" width="9.5" customWidth="1"/>
    <col min="3586" max="3586" width="47.83203125" customWidth="1"/>
    <col min="3587" max="3589" width="38.33203125" customWidth="1"/>
    <col min="3841" max="3841" width="9.5" customWidth="1"/>
    <col min="3842" max="3842" width="47.83203125" customWidth="1"/>
    <col min="3843" max="3845" width="38.33203125" customWidth="1"/>
    <col min="4097" max="4097" width="9.5" customWidth="1"/>
    <col min="4098" max="4098" width="47.83203125" customWidth="1"/>
    <col min="4099" max="4101" width="38.33203125" customWidth="1"/>
    <col min="4353" max="4353" width="9.5" customWidth="1"/>
    <col min="4354" max="4354" width="47.83203125" customWidth="1"/>
    <col min="4355" max="4357" width="38.33203125" customWidth="1"/>
    <col min="4609" max="4609" width="9.5" customWidth="1"/>
    <col min="4610" max="4610" width="47.83203125" customWidth="1"/>
    <col min="4611" max="4613" width="38.33203125" customWidth="1"/>
    <col min="4865" max="4865" width="9.5" customWidth="1"/>
    <col min="4866" max="4866" width="47.83203125" customWidth="1"/>
    <col min="4867" max="4869" width="38.33203125" customWidth="1"/>
    <col min="5121" max="5121" width="9.5" customWidth="1"/>
    <col min="5122" max="5122" width="47.83203125" customWidth="1"/>
    <col min="5123" max="5125" width="38.33203125" customWidth="1"/>
    <col min="5377" max="5377" width="9.5" customWidth="1"/>
    <col min="5378" max="5378" width="47.83203125" customWidth="1"/>
    <col min="5379" max="5381" width="38.33203125" customWidth="1"/>
    <col min="5633" max="5633" width="9.5" customWidth="1"/>
    <col min="5634" max="5634" width="47.83203125" customWidth="1"/>
    <col min="5635" max="5637" width="38.33203125" customWidth="1"/>
    <col min="5889" max="5889" width="9.5" customWidth="1"/>
    <col min="5890" max="5890" width="47.83203125" customWidth="1"/>
    <col min="5891" max="5893" width="38.33203125" customWidth="1"/>
    <col min="6145" max="6145" width="9.5" customWidth="1"/>
    <col min="6146" max="6146" width="47.83203125" customWidth="1"/>
    <col min="6147" max="6149" width="38.33203125" customWidth="1"/>
    <col min="6401" max="6401" width="9.5" customWidth="1"/>
    <col min="6402" max="6402" width="47.83203125" customWidth="1"/>
    <col min="6403" max="6405" width="38.33203125" customWidth="1"/>
    <col min="6657" max="6657" width="9.5" customWidth="1"/>
    <col min="6658" max="6658" width="47.83203125" customWidth="1"/>
    <col min="6659" max="6661" width="38.33203125" customWidth="1"/>
    <col min="6913" max="6913" width="9.5" customWidth="1"/>
    <col min="6914" max="6914" width="47.83203125" customWidth="1"/>
    <col min="6915" max="6917" width="38.33203125" customWidth="1"/>
    <col min="7169" max="7169" width="9.5" customWidth="1"/>
    <col min="7170" max="7170" width="47.83203125" customWidth="1"/>
    <col min="7171" max="7173" width="38.33203125" customWidth="1"/>
    <col min="7425" max="7425" width="9.5" customWidth="1"/>
    <col min="7426" max="7426" width="47.83203125" customWidth="1"/>
    <col min="7427" max="7429" width="38.33203125" customWidth="1"/>
    <col min="7681" max="7681" width="9.5" customWidth="1"/>
    <col min="7682" max="7682" width="47.83203125" customWidth="1"/>
    <col min="7683" max="7685" width="38.33203125" customWidth="1"/>
    <col min="7937" max="7937" width="9.5" customWidth="1"/>
    <col min="7938" max="7938" width="47.83203125" customWidth="1"/>
    <col min="7939" max="7941" width="38.33203125" customWidth="1"/>
    <col min="8193" max="8193" width="9.5" customWidth="1"/>
    <col min="8194" max="8194" width="47.83203125" customWidth="1"/>
    <col min="8195" max="8197" width="38.33203125" customWidth="1"/>
    <col min="8449" max="8449" width="9.5" customWidth="1"/>
    <col min="8450" max="8450" width="47.83203125" customWidth="1"/>
    <col min="8451" max="8453" width="38.33203125" customWidth="1"/>
    <col min="8705" max="8705" width="9.5" customWidth="1"/>
    <col min="8706" max="8706" width="47.83203125" customWidth="1"/>
    <col min="8707" max="8709" width="38.33203125" customWidth="1"/>
    <col min="8961" max="8961" width="9.5" customWidth="1"/>
    <col min="8962" max="8962" width="47.83203125" customWidth="1"/>
    <col min="8963" max="8965" width="38.33203125" customWidth="1"/>
    <col min="9217" max="9217" width="9.5" customWidth="1"/>
    <col min="9218" max="9218" width="47.83203125" customWidth="1"/>
    <col min="9219" max="9221" width="38.33203125" customWidth="1"/>
    <col min="9473" max="9473" width="9.5" customWidth="1"/>
    <col min="9474" max="9474" width="47.83203125" customWidth="1"/>
    <col min="9475" max="9477" width="38.33203125" customWidth="1"/>
    <col min="9729" max="9729" width="9.5" customWidth="1"/>
    <col min="9730" max="9730" width="47.83203125" customWidth="1"/>
    <col min="9731" max="9733" width="38.33203125" customWidth="1"/>
    <col min="9985" max="9985" width="9.5" customWidth="1"/>
    <col min="9986" max="9986" width="47.83203125" customWidth="1"/>
    <col min="9987" max="9989" width="38.33203125" customWidth="1"/>
    <col min="10241" max="10241" width="9.5" customWidth="1"/>
    <col min="10242" max="10242" width="47.83203125" customWidth="1"/>
    <col min="10243" max="10245" width="38.33203125" customWidth="1"/>
    <col min="10497" max="10497" width="9.5" customWidth="1"/>
    <col min="10498" max="10498" width="47.83203125" customWidth="1"/>
    <col min="10499" max="10501" width="38.33203125" customWidth="1"/>
    <col min="10753" max="10753" width="9.5" customWidth="1"/>
    <col min="10754" max="10754" width="47.83203125" customWidth="1"/>
    <col min="10755" max="10757" width="38.33203125" customWidth="1"/>
    <col min="11009" max="11009" width="9.5" customWidth="1"/>
    <col min="11010" max="11010" width="47.83203125" customWidth="1"/>
    <col min="11011" max="11013" width="38.33203125" customWidth="1"/>
    <col min="11265" max="11265" width="9.5" customWidth="1"/>
    <col min="11266" max="11266" width="47.83203125" customWidth="1"/>
    <col min="11267" max="11269" width="38.33203125" customWidth="1"/>
    <col min="11521" max="11521" width="9.5" customWidth="1"/>
    <col min="11522" max="11522" width="47.83203125" customWidth="1"/>
    <col min="11523" max="11525" width="38.33203125" customWidth="1"/>
    <col min="11777" max="11777" width="9.5" customWidth="1"/>
    <col min="11778" max="11778" width="47.83203125" customWidth="1"/>
    <col min="11779" max="11781" width="38.33203125" customWidth="1"/>
    <col min="12033" max="12033" width="9.5" customWidth="1"/>
    <col min="12034" max="12034" width="47.83203125" customWidth="1"/>
    <col min="12035" max="12037" width="38.33203125" customWidth="1"/>
    <col min="12289" max="12289" width="9.5" customWidth="1"/>
    <col min="12290" max="12290" width="47.83203125" customWidth="1"/>
    <col min="12291" max="12293" width="38.33203125" customWidth="1"/>
    <col min="12545" max="12545" width="9.5" customWidth="1"/>
    <col min="12546" max="12546" width="47.83203125" customWidth="1"/>
    <col min="12547" max="12549" width="38.33203125" customWidth="1"/>
    <col min="12801" max="12801" width="9.5" customWidth="1"/>
    <col min="12802" max="12802" width="47.83203125" customWidth="1"/>
    <col min="12803" max="12805" width="38.33203125" customWidth="1"/>
    <col min="13057" max="13057" width="9.5" customWidth="1"/>
    <col min="13058" max="13058" width="47.83203125" customWidth="1"/>
    <col min="13059" max="13061" width="38.33203125" customWidth="1"/>
    <col min="13313" max="13313" width="9.5" customWidth="1"/>
    <col min="13314" max="13314" width="47.83203125" customWidth="1"/>
    <col min="13315" max="13317" width="38.33203125" customWidth="1"/>
    <col min="13569" max="13569" width="9.5" customWidth="1"/>
    <col min="13570" max="13570" width="47.83203125" customWidth="1"/>
    <col min="13571" max="13573" width="38.33203125" customWidth="1"/>
    <col min="13825" max="13825" width="9.5" customWidth="1"/>
    <col min="13826" max="13826" width="47.83203125" customWidth="1"/>
    <col min="13827" max="13829" width="38.33203125" customWidth="1"/>
    <col min="14081" max="14081" width="9.5" customWidth="1"/>
    <col min="14082" max="14082" width="47.83203125" customWidth="1"/>
    <col min="14083" max="14085" width="38.33203125" customWidth="1"/>
    <col min="14337" max="14337" width="9.5" customWidth="1"/>
    <col min="14338" max="14338" width="47.83203125" customWidth="1"/>
    <col min="14339" max="14341" width="38.33203125" customWidth="1"/>
    <col min="14593" max="14593" width="9.5" customWidth="1"/>
    <col min="14594" max="14594" width="47.83203125" customWidth="1"/>
    <col min="14595" max="14597" width="38.33203125" customWidth="1"/>
    <col min="14849" max="14849" width="9.5" customWidth="1"/>
    <col min="14850" max="14850" width="47.83203125" customWidth="1"/>
    <col min="14851" max="14853" width="38.33203125" customWidth="1"/>
    <col min="15105" max="15105" width="9.5" customWidth="1"/>
    <col min="15106" max="15106" width="47.83203125" customWidth="1"/>
    <col min="15107" max="15109" width="38.33203125" customWidth="1"/>
    <col min="15361" max="15361" width="9.5" customWidth="1"/>
    <col min="15362" max="15362" width="47.83203125" customWidth="1"/>
    <col min="15363" max="15365" width="38.33203125" customWidth="1"/>
    <col min="15617" max="15617" width="9.5" customWidth="1"/>
    <col min="15618" max="15618" width="47.83203125" customWidth="1"/>
    <col min="15619" max="15621" width="38.33203125" customWidth="1"/>
    <col min="15873" max="15873" width="9.5" customWidth="1"/>
    <col min="15874" max="15874" width="47.83203125" customWidth="1"/>
    <col min="15875" max="15877" width="38.33203125" customWidth="1"/>
    <col min="16129" max="16129" width="9.5" customWidth="1"/>
    <col min="16130" max="16130" width="47.83203125" customWidth="1"/>
    <col min="16131" max="16133" width="38.33203125" customWidth="1"/>
  </cols>
  <sheetData>
    <row r="1" spans="1:23" x14ac:dyDescent="0.2">
      <c r="A1" s="250" t="s">
        <v>737</v>
      </c>
    </row>
    <row r="3" spans="1:23" ht="15.75" x14ac:dyDescent="0.25">
      <c r="A3" s="412" t="s">
        <v>1363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  <c r="P3" s="412"/>
      <c r="Q3" s="412"/>
      <c r="R3" s="412"/>
      <c r="S3" s="412"/>
      <c r="T3" s="412"/>
      <c r="U3" s="412"/>
    </row>
    <row r="4" spans="1:23" ht="15.75" x14ac:dyDescent="0.25">
      <c r="A4" s="253"/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329"/>
      <c r="T4" s="253"/>
      <c r="U4" s="329"/>
    </row>
    <row r="5" spans="1:23" x14ac:dyDescent="0.2">
      <c r="U5" s="344" t="s">
        <v>786</v>
      </c>
    </row>
    <row r="6" spans="1:23" s="249" customFormat="1" ht="31.5" x14ac:dyDescent="0.2">
      <c r="A6" s="246" t="s">
        <v>783</v>
      </c>
      <c r="B6" s="246" t="s">
        <v>27</v>
      </c>
      <c r="C6" s="246">
        <v>3</v>
      </c>
      <c r="D6" s="246">
        <v>4</v>
      </c>
      <c r="E6" s="246">
        <v>5</v>
      </c>
      <c r="F6" s="246">
        <v>1</v>
      </c>
      <c r="G6" s="246">
        <v>2</v>
      </c>
      <c r="H6" s="246">
        <v>3</v>
      </c>
      <c r="I6" s="246">
        <v>4</v>
      </c>
      <c r="J6" s="246">
        <v>5</v>
      </c>
      <c r="K6" s="246">
        <v>1</v>
      </c>
      <c r="L6" s="246">
        <v>2</v>
      </c>
      <c r="M6" s="246">
        <v>3</v>
      </c>
      <c r="N6" s="246">
        <v>4</v>
      </c>
      <c r="O6" s="246">
        <v>5</v>
      </c>
      <c r="P6" s="248" t="s">
        <v>400</v>
      </c>
      <c r="Q6" s="248" t="s">
        <v>401</v>
      </c>
      <c r="R6" s="248" t="s">
        <v>402</v>
      </c>
      <c r="S6" s="246" t="s">
        <v>400</v>
      </c>
      <c r="T6" s="246" t="s">
        <v>401</v>
      </c>
      <c r="U6" s="341" t="s">
        <v>402</v>
      </c>
      <c r="W6" s="249">
        <v>1000</v>
      </c>
    </row>
    <row r="7" spans="1:23" x14ac:dyDescent="0.2">
      <c r="A7" s="233" t="s">
        <v>18</v>
      </c>
      <c r="B7" s="234" t="s">
        <v>739</v>
      </c>
      <c r="C7" s="235">
        <v>23617067</v>
      </c>
      <c r="D7" s="235">
        <v>0</v>
      </c>
      <c r="E7" s="235">
        <v>17842336</v>
      </c>
      <c r="F7" s="233" t="s">
        <v>18</v>
      </c>
      <c r="G7" s="234" t="s">
        <v>739</v>
      </c>
      <c r="H7" s="235">
        <v>0</v>
      </c>
      <c r="I7" s="235">
        <v>0</v>
      </c>
      <c r="J7" s="235">
        <v>0</v>
      </c>
      <c r="K7" s="233" t="s">
        <v>18</v>
      </c>
      <c r="L7" s="234" t="s">
        <v>739</v>
      </c>
      <c r="M7" s="235">
        <v>0</v>
      </c>
      <c r="N7" s="235">
        <v>0</v>
      </c>
      <c r="O7" s="235">
        <v>0</v>
      </c>
      <c r="P7" s="134">
        <f>C7+H7+M7</f>
        <v>23617067</v>
      </c>
      <c r="Q7" s="134">
        <f>D7+I7+N7</f>
        <v>0</v>
      </c>
      <c r="R7" s="134">
        <f>E7+J7+O7</f>
        <v>17842336</v>
      </c>
      <c r="S7" s="330">
        <v>6878</v>
      </c>
      <c r="T7" s="251">
        <f>Q7/$W$6</f>
        <v>0</v>
      </c>
      <c r="U7" s="330">
        <v>12286</v>
      </c>
    </row>
    <row r="8" spans="1:23" ht="25.5" x14ac:dyDescent="0.2">
      <c r="A8" s="233" t="s">
        <v>23</v>
      </c>
      <c r="B8" s="234" t="s">
        <v>740</v>
      </c>
      <c r="C8" s="235">
        <v>7688668</v>
      </c>
      <c r="D8" s="235">
        <v>0</v>
      </c>
      <c r="E8" s="235">
        <v>7752999</v>
      </c>
      <c r="F8" s="233" t="s">
        <v>23</v>
      </c>
      <c r="G8" s="234" t="s">
        <v>740</v>
      </c>
      <c r="H8" s="235">
        <v>40000</v>
      </c>
      <c r="I8" s="235">
        <v>0</v>
      </c>
      <c r="J8" s="235">
        <v>40000</v>
      </c>
      <c r="K8" s="233" t="s">
        <v>23</v>
      </c>
      <c r="L8" s="234" t="s">
        <v>740</v>
      </c>
      <c r="M8" s="235">
        <v>0</v>
      </c>
      <c r="N8" s="235">
        <v>0</v>
      </c>
      <c r="O8" s="235">
        <v>0</v>
      </c>
      <c r="P8" s="134">
        <f t="shared" ref="P8:P50" si="0">C8+H8+M8</f>
        <v>7728668</v>
      </c>
      <c r="Q8" s="134">
        <f t="shared" ref="Q8:Q50" si="1">D8+I8+N8</f>
        <v>0</v>
      </c>
      <c r="R8" s="134">
        <f t="shared" ref="R8:R50" si="2">E8+J8+O8</f>
        <v>7792999</v>
      </c>
      <c r="S8" s="330">
        <v>25</v>
      </c>
      <c r="T8" s="251">
        <f t="shared" ref="T8:T47" si="3">Q8/$W$6</f>
        <v>0</v>
      </c>
      <c r="U8" s="330">
        <v>125</v>
      </c>
    </row>
    <row r="9" spans="1:23" ht="25.5" x14ac:dyDescent="0.2">
      <c r="A9" s="233" t="s">
        <v>24</v>
      </c>
      <c r="B9" s="234" t="s">
        <v>741</v>
      </c>
      <c r="C9" s="235">
        <v>4949189</v>
      </c>
      <c r="D9" s="235">
        <v>0</v>
      </c>
      <c r="E9" s="235">
        <v>2174456</v>
      </c>
      <c r="F9" s="233" t="s">
        <v>24</v>
      </c>
      <c r="G9" s="234" t="s">
        <v>741</v>
      </c>
      <c r="H9" s="235">
        <v>0</v>
      </c>
      <c r="I9" s="235">
        <v>0</v>
      </c>
      <c r="J9" s="235">
        <v>0</v>
      </c>
      <c r="K9" s="233" t="s">
        <v>24</v>
      </c>
      <c r="L9" s="234" t="s">
        <v>741</v>
      </c>
      <c r="M9" s="235">
        <v>3834096</v>
      </c>
      <c r="N9" s="235">
        <v>0</v>
      </c>
      <c r="O9" s="235">
        <v>4259018</v>
      </c>
      <c r="P9" s="134">
        <f t="shared" si="0"/>
        <v>8783285</v>
      </c>
      <c r="Q9" s="134">
        <f t="shared" si="1"/>
        <v>0</v>
      </c>
      <c r="R9" s="134">
        <f t="shared" si="2"/>
        <v>6433474</v>
      </c>
      <c r="S9" s="330">
        <v>292</v>
      </c>
      <c r="T9" s="251">
        <f t="shared" si="3"/>
        <v>0</v>
      </c>
      <c r="U9" s="330">
        <v>308</v>
      </c>
    </row>
    <row r="10" spans="1:23" ht="25.5" x14ac:dyDescent="0.2">
      <c r="A10" s="239" t="s">
        <v>25</v>
      </c>
      <c r="B10" s="240" t="s">
        <v>742</v>
      </c>
      <c r="C10" s="241">
        <v>36254924</v>
      </c>
      <c r="D10" s="241">
        <v>0</v>
      </c>
      <c r="E10" s="241">
        <v>27769791</v>
      </c>
      <c r="F10" s="239" t="s">
        <v>25</v>
      </c>
      <c r="G10" s="240" t="s">
        <v>742</v>
      </c>
      <c r="H10" s="241">
        <v>40000</v>
      </c>
      <c r="I10" s="241">
        <v>0</v>
      </c>
      <c r="J10" s="241">
        <v>40000</v>
      </c>
      <c r="K10" s="239" t="s">
        <v>25</v>
      </c>
      <c r="L10" s="240" t="s">
        <v>742</v>
      </c>
      <c r="M10" s="241">
        <v>3834096</v>
      </c>
      <c r="N10" s="241">
        <v>0</v>
      </c>
      <c r="O10" s="241">
        <v>4259018</v>
      </c>
      <c r="P10" s="134">
        <f t="shared" si="0"/>
        <v>40129020</v>
      </c>
      <c r="Q10" s="134">
        <f t="shared" si="1"/>
        <v>0</v>
      </c>
      <c r="R10" s="134">
        <f t="shared" si="2"/>
        <v>32068809</v>
      </c>
      <c r="S10" s="331">
        <f t="shared" ref="S10:T10" si="4">SUM(S7:S9)</f>
        <v>7195</v>
      </c>
      <c r="T10" s="252">
        <f t="shared" si="4"/>
        <v>0</v>
      </c>
      <c r="U10" s="331">
        <f>SUM(U7:U9)</f>
        <v>12719</v>
      </c>
    </row>
    <row r="11" spans="1:23" ht="25.5" x14ac:dyDescent="0.2">
      <c r="A11" s="233" t="s">
        <v>26</v>
      </c>
      <c r="B11" s="234" t="s">
        <v>743</v>
      </c>
      <c r="C11" s="235">
        <v>0</v>
      </c>
      <c r="D11" s="235">
        <v>0</v>
      </c>
      <c r="E11" s="235">
        <v>0</v>
      </c>
      <c r="F11" s="233" t="s">
        <v>26</v>
      </c>
      <c r="G11" s="234" t="s">
        <v>743</v>
      </c>
      <c r="H11" s="235">
        <v>0</v>
      </c>
      <c r="I11" s="235">
        <v>0</v>
      </c>
      <c r="J11" s="235">
        <v>0</v>
      </c>
      <c r="K11" s="233" t="s">
        <v>26</v>
      </c>
      <c r="L11" s="234" t="s">
        <v>743</v>
      </c>
      <c r="M11" s="235">
        <v>0</v>
      </c>
      <c r="N11" s="235">
        <v>0</v>
      </c>
      <c r="O11" s="235">
        <v>0</v>
      </c>
      <c r="P11" s="134">
        <f t="shared" si="0"/>
        <v>0</v>
      </c>
      <c r="Q11" s="134">
        <f t="shared" si="1"/>
        <v>0</v>
      </c>
      <c r="R11" s="134">
        <f t="shared" si="2"/>
        <v>0</v>
      </c>
      <c r="S11" s="330">
        <f t="shared" ref="S11:S47" si="5">P11/$W$6</f>
        <v>0</v>
      </c>
      <c r="T11" s="251">
        <f t="shared" si="3"/>
        <v>0</v>
      </c>
      <c r="U11" s="330">
        <f t="shared" ref="U11:U47" si="6">R11/$W$6</f>
        <v>0</v>
      </c>
    </row>
    <row r="12" spans="1:23" x14ac:dyDescent="0.2">
      <c r="A12" s="233" t="s">
        <v>450</v>
      </c>
      <c r="B12" s="234" t="s">
        <v>744</v>
      </c>
      <c r="C12" s="235">
        <v>0</v>
      </c>
      <c r="D12" s="235">
        <v>0</v>
      </c>
      <c r="E12" s="235">
        <v>0</v>
      </c>
      <c r="F12" s="233" t="s">
        <v>450</v>
      </c>
      <c r="G12" s="234" t="s">
        <v>744</v>
      </c>
      <c r="H12" s="235">
        <v>0</v>
      </c>
      <c r="I12" s="235">
        <v>0</v>
      </c>
      <c r="J12" s="235">
        <v>0</v>
      </c>
      <c r="K12" s="233" t="s">
        <v>450</v>
      </c>
      <c r="L12" s="234" t="s">
        <v>744</v>
      </c>
      <c r="M12" s="235">
        <v>0</v>
      </c>
      <c r="N12" s="235">
        <v>0</v>
      </c>
      <c r="O12" s="235">
        <v>0</v>
      </c>
      <c r="P12" s="134">
        <f t="shared" si="0"/>
        <v>0</v>
      </c>
      <c r="Q12" s="134">
        <f t="shared" si="1"/>
        <v>0</v>
      </c>
      <c r="R12" s="134">
        <f t="shared" si="2"/>
        <v>0</v>
      </c>
      <c r="S12" s="330">
        <f t="shared" si="5"/>
        <v>0</v>
      </c>
      <c r="T12" s="251">
        <f t="shared" si="3"/>
        <v>0</v>
      </c>
      <c r="U12" s="330">
        <f t="shared" si="6"/>
        <v>0</v>
      </c>
    </row>
    <row r="13" spans="1:23" ht="25.5" x14ac:dyDescent="0.2">
      <c r="A13" s="239" t="s">
        <v>451</v>
      </c>
      <c r="B13" s="240" t="s">
        <v>745</v>
      </c>
      <c r="C13" s="241">
        <v>0</v>
      </c>
      <c r="D13" s="241">
        <v>0</v>
      </c>
      <c r="E13" s="241">
        <v>0</v>
      </c>
      <c r="F13" s="239" t="s">
        <v>451</v>
      </c>
      <c r="G13" s="240" t="s">
        <v>745</v>
      </c>
      <c r="H13" s="241">
        <v>0</v>
      </c>
      <c r="I13" s="241">
        <v>0</v>
      </c>
      <c r="J13" s="241">
        <v>0</v>
      </c>
      <c r="K13" s="239" t="s">
        <v>451</v>
      </c>
      <c r="L13" s="240" t="s">
        <v>745</v>
      </c>
      <c r="M13" s="241">
        <v>0</v>
      </c>
      <c r="N13" s="241">
        <v>0</v>
      </c>
      <c r="O13" s="241">
        <v>0</v>
      </c>
      <c r="P13" s="134">
        <f t="shared" si="0"/>
        <v>0</v>
      </c>
      <c r="Q13" s="134">
        <f t="shared" si="1"/>
        <v>0</v>
      </c>
      <c r="R13" s="134">
        <f t="shared" si="2"/>
        <v>0</v>
      </c>
      <c r="S13" s="331">
        <f t="shared" si="5"/>
        <v>0</v>
      </c>
      <c r="T13" s="252">
        <f t="shared" si="3"/>
        <v>0</v>
      </c>
      <c r="U13" s="331">
        <f t="shared" si="6"/>
        <v>0</v>
      </c>
    </row>
    <row r="14" spans="1:23" ht="25.5" x14ac:dyDescent="0.2">
      <c r="A14" s="233" t="s">
        <v>452</v>
      </c>
      <c r="B14" s="234" t="s">
        <v>746</v>
      </c>
      <c r="C14" s="235">
        <v>164486372</v>
      </c>
      <c r="D14" s="235">
        <v>0</v>
      </c>
      <c r="E14" s="235">
        <v>168004647</v>
      </c>
      <c r="F14" s="233" t="s">
        <v>452</v>
      </c>
      <c r="G14" s="234" t="s">
        <v>746</v>
      </c>
      <c r="H14" s="235">
        <v>49684629</v>
      </c>
      <c r="I14" s="235">
        <v>0</v>
      </c>
      <c r="J14" s="235">
        <v>45161927</v>
      </c>
      <c r="K14" s="233" t="s">
        <v>452</v>
      </c>
      <c r="L14" s="234" t="s">
        <v>746</v>
      </c>
      <c r="M14" s="235">
        <v>49777612</v>
      </c>
      <c r="N14" s="235">
        <v>0</v>
      </c>
      <c r="O14" s="235">
        <v>51335891</v>
      </c>
      <c r="P14" s="134">
        <f t="shared" si="0"/>
        <v>263948613</v>
      </c>
      <c r="Q14" s="134">
        <f t="shared" si="1"/>
        <v>0</v>
      </c>
      <c r="R14" s="134">
        <f t="shared" si="2"/>
        <v>264502465</v>
      </c>
      <c r="S14" s="330">
        <v>11835</v>
      </c>
      <c r="T14" s="251">
        <f t="shared" si="3"/>
        <v>0</v>
      </c>
      <c r="U14" s="330">
        <v>14120</v>
      </c>
    </row>
    <row r="15" spans="1:23" ht="25.5" x14ac:dyDescent="0.2">
      <c r="A15" s="233" t="s">
        <v>453</v>
      </c>
      <c r="B15" s="234" t="s">
        <v>747</v>
      </c>
      <c r="C15" s="235">
        <v>30151088</v>
      </c>
      <c r="D15" s="235">
        <v>0</v>
      </c>
      <c r="E15" s="235">
        <v>46999538</v>
      </c>
      <c r="F15" s="233" t="s">
        <v>453</v>
      </c>
      <c r="G15" s="234" t="s">
        <v>747</v>
      </c>
      <c r="H15" s="235">
        <v>1286613</v>
      </c>
      <c r="I15" s="235">
        <v>0</v>
      </c>
      <c r="J15" s="235">
        <v>996280</v>
      </c>
      <c r="K15" s="233" t="s">
        <v>453</v>
      </c>
      <c r="L15" s="234" t="s">
        <v>747</v>
      </c>
      <c r="M15" s="235">
        <v>0</v>
      </c>
      <c r="N15" s="235">
        <v>0</v>
      </c>
      <c r="O15" s="235">
        <v>153059</v>
      </c>
      <c r="P15" s="134">
        <f t="shared" si="0"/>
        <v>31437701</v>
      </c>
      <c r="Q15" s="134">
        <f t="shared" si="1"/>
        <v>0</v>
      </c>
      <c r="R15" s="134">
        <f t="shared" si="2"/>
        <v>48148877</v>
      </c>
      <c r="S15" s="330">
        <v>5551</v>
      </c>
      <c r="T15" s="251">
        <f t="shared" si="3"/>
        <v>0</v>
      </c>
      <c r="U15" s="330">
        <v>7389</v>
      </c>
    </row>
    <row r="16" spans="1:23" ht="25.5" x14ac:dyDescent="0.2">
      <c r="A16" s="233" t="s">
        <v>454</v>
      </c>
      <c r="B16" s="234" t="s">
        <v>748</v>
      </c>
      <c r="C16" s="235">
        <v>154150953</v>
      </c>
      <c r="D16" s="235">
        <v>0</v>
      </c>
      <c r="E16" s="235">
        <v>0</v>
      </c>
      <c r="F16" s="233" t="s">
        <v>454</v>
      </c>
      <c r="G16" s="234" t="s">
        <v>748</v>
      </c>
      <c r="H16" s="235">
        <v>0</v>
      </c>
      <c r="I16" s="235">
        <v>0</v>
      </c>
      <c r="J16" s="235">
        <v>0</v>
      </c>
      <c r="K16" s="233" t="s">
        <v>454</v>
      </c>
      <c r="L16" s="234" t="s">
        <v>748</v>
      </c>
      <c r="M16" s="235">
        <v>0</v>
      </c>
      <c r="N16" s="235">
        <v>0</v>
      </c>
      <c r="O16" s="235">
        <v>0</v>
      </c>
      <c r="P16" s="134">
        <f t="shared" si="0"/>
        <v>154150953</v>
      </c>
      <c r="Q16" s="134">
        <f t="shared" si="1"/>
        <v>0</v>
      </c>
      <c r="R16" s="134">
        <f t="shared" si="2"/>
        <v>0</v>
      </c>
      <c r="S16" s="330">
        <v>7890</v>
      </c>
      <c r="T16" s="251">
        <f t="shared" si="3"/>
        <v>0</v>
      </c>
      <c r="U16" s="330">
        <f t="shared" si="6"/>
        <v>0</v>
      </c>
    </row>
    <row r="17" spans="1:21" ht="25.5" x14ac:dyDescent="0.2">
      <c r="A17" s="233" t="s">
        <v>456</v>
      </c>
      <c r="B17" s="234" t="s">
        <v>749</v>
      </c>
      <c r="C17" s="235">
        <v>63694016</v>
      </c>
      <c r="D17" s="235">
        <v>0</v>
      </c>
      <c r="E17" s="235">
        <v>14584281</v>
      </c>
      <c r="F17" s="233" t="s">
        <v>456</v>
      </c>
      <c r="G17" s="234" t="s">
        <v>749</v>
      </c>
      <c r="H17" s="235">
        <v>6</v>
      </c>
      <c r="I17" s="235">
        <v>0</v>
      </c>
      <c r="J17" s="235">
        <v>14</v>
      </c>
      <c r="K17" s="233" t="s">
        <v>456</v>
      </c>
      <c r="L17" s="234" t="s">
        <v>749</v>
      </c>
      <c r="M17" s="235">
        <v>227</v>
      </c>
      <c r="N17" s="235">
        <v>0</v>
      </c>
      <c r="O17" s="235">
        <v>22</v>
      </c>
      <c r="P17" s="134">
        <f t="shared" si="0"/>
        <v>63694249</v>
      </c>
      <c r="Q17" s="134">
        <f t="shared" si="1"/>
        <v>0</v>
      </c>
      <c r="R17" s="134">
        <f t="shared" si="2"/>
        <v>14584317</v>
      </c>
      <c r="S17" s="330">
        <v>3379</v>
      </c>
      <c r="T17" s="251">
        <f t="shared" si="3"/>
        <v>0</v>
      </c>
      <c r="U17" s="330">
        <v>2602</v>
      </c>
    </row>
    <row r="18" spans="1:21" ht="25.5" x14ac:dyDescent="0.2">
      <c r="A18" s="239" t="s">
        <v>458</v>
      </c>
      <c r="B18" s="240" t="s">
        <v>750</v>
      </c>
      <c r="C18" s="241">
        <v>412482429</v>
      </c>
      <c r="D18" s="241">
        <v>0</v>
      </c>
      <c r="E18" s="241">
        <v>229588466</v>
      </c>
      <c r="F18" s="239" t="s">
        <v>458</v>
      </c>
      <c r="G18" s="240" t="s">
        <v>750</v>
      </c>
      <c r="H18" s="241">
        <v>50971248</v>
      </c>
      <c r="I18" s="241">
        <v>0</v>
      </c>
      <c r="J18" s="241">
        <v>46158221</v>
      </c>
      <c r="K18" s="239" t="s">
        <v>458</v>
      </c>
      <c r="L18" s="240" t="s">
        <v>750</v>
      </c>
      <c r="M18" s="241">
        <v>49777839</v>
      </c>
      <c r="N18" s="241">
        <v>0</v>
      </c>
      <c r="O18" s="241">
        <v>51488972</v>
      </c>
      <c r="P18" s="134">
        <f t="shared" si="0"/>
        <v>513231516</v>
      </c>
      <c r="Q18" s="134">
        <f t="shared" si="1"/>
        <v>0</v>
      </c>
      <c r="R18" s="134">
        <f t="shared" si="2"/>
        <v>327235659</v>
      </c>
      <c r="S18" s="331">
        <f t="shared" ref="S18:T18" si="7">SUM(S14:S17)</f>
        <v>28655</v>
      </c>
      <c r="T18" s="252">
        <f t="shared" si="7"/>
        <v>0</v>
      </c>
      <c r="U18" s="331">
        <f>SUM(U14:U17)</f>
        <v>24111</v>
      </c>
    </row>
    <row r="19" spans="1:21" x14ac:dyDescent="0.2">
      <c r="A19" s="233" t="s">
        <v>459</v>
      </c>
      <c r="B19" s="234" t="s">
        <v>751</v>
      </c>
      <c r="C19" s="235">
        <v>9233163</v>
      </c>
      <c r="D19" s="235">
        <v>0</v>
      </c>
      <c r="E19" s="235">
        <v>15072012</v>
      </c>
      <c r="F19" s="233" t="s">
        <v>459</v>
      </c>
      <c r="G19" s="234" t="s">
        <v>751</v>
      </c>
      <c r="H19" s="235">
        <v>940825</v>
      </c>
      <c r="I19" s="235">
        <v>0</v>
      </c>
      <c r="J19" s="235">
        <v>1689868</v>
      </c>
      <c r="K19" s="233" t="s">
        <v>459</v>
      </c>
      <c r="L19" s="234" t="s">
        <v>751</v>
      </c>
      <c r="M19" s="235">
        <v>696055</v>
      </c>
      <c r="N19" s="235">
        <v>0</v>
      </c>
      <c r="O19" s="235">
        <v>951118</v>
      </c>
      <c r="P19" s="134">
        <f t="shared" si="0"/>
        <v>10870043</v>
      </c>
      <c r="Q19" s="134">
        <f t="shared" si="1"/>
        <v>0</v>
      </c>
      <c r="R19" s="134">
        <f t="shared" si="2"/>
        <v>17712998</v>
      </c>
      <c r="S19" s="330">
        <v>910</v>
      </c>
      <c r="T19" s="251">
        <f t="shared" si="3"/>
        <v>0</v>
      </c>
      <c r="U19" s="330">
        <v>2602</v>
      </c>
    </row>
    <row r="20" spans="1:21" x14ac:dyDescent="0.2">
      <c r="A20" s="233" t="s">
        <v>461</v>
      </c>
      <c r="B20" s="234" t="s">
        <v>752</v>
      </c>
      <c r="C20" s="235">
        <v>39579007</v>
      </c>
      <c r="D20" s="235">
        <v>0</v>
      </c>
      <c r="E20" s="235">
        <v>42217783</v>
      </c>
      <c r="F20" s="233" t="s">
        <v>461</v>
      </c>
      <c r="G20" s="234" t="s">
        <v>752</v>
      </c>
      <c r="H20" s="235">
        <v>5641046</v>
      </c>
      <c r="I20" s="235">
        <v>0</v>
      </c>
      <c r="J20" s="235">
        <v>5298124</v>
      </c>
      <c r="K20" s="233" t="s">
        <v>461</v>
      </c>
      <c r="L20" s="234" t="s">
        <v>752</v>
      </c>
      <c r="M20" s="235">
        <v>9786683</v>
      </c>
      <c r="N20" s="235">
        <v>0</v>
      </c>
      <c r="O20" s="235">
        <v>9836728</v>
      </c>
      <c r="P20" s="134">
        <f t="shared" si="0"/>
        <v>55006736</v>
      </c>
      <c r="Q20" s="134">
        <f t="shared" si="1"/>
        <v>0</v>
      </c>
      <c r="R20" s="134">
        <f t="shared" si="2"/>
        <v>57352635</v>
      </c>
      <c r="S20" s="330">
        <v>5538</v>
      </c>
      <c r="T20" s="251">
        <f t="shared" si="3"/>
        <v>0</v>
      </c>
      <c r="U20" s="330">
        <v>5800</v>
      </c>
    </row>
    <row r="21" spans="1:21" x14ac:dyDescent="0.2">
      <c r="A21" s="233" t="s">
        <v>462</v>
      </c>
      <c r="B21" s="234" t="s">
        <v>753</v>
      </c>
      <c r="C21" s="235">
        <v>0</v>
      </c>
      <c r="D21" s="235">
        <v>0</v>
      </c>
      <c r="E21" s="235">
        <v>1854336</v>
      </c>
      <c r="F21" s="233" t="s">
        <v>462</v>
      </c>
      <c r="G21" s="234" t="s">
        <v>753</v>
      </c>
      <c r="H21" s="235">
        <v>0</v>
      </c>
      <c r="I21" s="235">
        <v>0</v>
      </c>
      <c r="J21" s="235">
        <v>0</v>
      </c>
      <c r="K21" s="233" t="s">
        <v>462</v>
      </c>
      <c r="L21" s="234" t="s">
        <v>753</v>
      </c>
      <c r="M21" s="235">
        <v>0</v>
      </c>
      <c r="N21" s="235">
        <v>0</v>
      </c>
      <c r="O21" s="235">
        <v>0</v>
      </c>
      <c r="P21" s="134">
        <f t="shared" si="0"/>
        <v>0</v>
      </c>
      <c r="Q21" s="134">
        <f t="shared" si="1"/>
        <v>0</v>
      </c>
      <c r="R21" s="134">
        <f t="shared" si="2"/>
        <v>1854336</v>
      </c>
      <c r="S21" s="330">
        <f t="shared" si="5"/>
        <v>0</v>
      </c>
      <c r="T21" s="251">
        <f t="shared" si="3"/>
        <v>0</v>
      </c>
      <c r="U21" s="330"/>
    </row>
    <row r="22" spans="1:21" x14ac:dyDescent="0.2">
      <c r="A22" s="233" t="s">
        <v>463</v>
      </c>
      <c r="B22" s="234" t="s">
        <v>754</v>
      </c>
      <c r="C22" s="235">
        <v>2112257</v>
      </c>
      <c r="D22" s="235">
        <v>0</v>
      </c>
      <c r="E22" s="235">
        <v>3000512</v>
      </c>
      <c r="F22" s="233" t="s">
        <v>463</v>
      </c>
      <c r="G22" s="234" t="s">
        <v>754</v>
      </c>
      <c r="H22" s="235">
        <v>3865</v>
      </c>
      <c r="I22" s="235">
        <v>0</v>
      </c>
      <c r="J22" s="235">
        <v>0</v>
      </c>
      <c r="K22" s="233" t="s">
        <v>463</v>
      </c>
      <c r="L22" s="234" t="s">
        <v>754</v>
      </c>
      <c r="M22" s="235">
        <v>0</v>
      </c>
      <c r="N22" s="235">
        <v>0</v>
      </c>
      <c r="O22" s="235">
        <v>0</v>
      </c>
      <c r="P22" s="134">
        <f t="shared" si="0"/>
        <v>2116122</v>
      </c>
      <c r="Q22" s="134">
        <f t="shared" si="1"/>
        <v>0</v>
      </c>
      <c r="R22" s="134">
        <f t="shared" si="2"/>
        <v>3000512</v>
      </c>
      <c r="S22" s="330">
        <v>53</v>
      </c>
      <c r="T22" s="251">
        <f t="shared" si="3"/>
        <v>0</v>
      </c>
      <c r="U22" s="330">
        <v>53</v>
      </c>
    </row>
    <row r="23" spans="1:21" ht="25.5" x14ac:dyDescent="0.2">
      <c r="A23" s="239" t="s">
        <v>464</v>
      </c>
      <c r="B23" s="240" t="s">
        <v>755</v>
      </c>
      <c r="C23" s="241">
        <v>50924427</v>
      </c>
      <c r="D23" s="241">
        <v>0</v>
      </c>
      <c r="E23" s="241">
        <v>62144643</v>
      </c>
      <c r="F23" s="239" t="s">
        <v>464</v>
      </c>
      <c r="G23" s="240" t="s">
        <v>755</v>
      </c>
      <c r="H23" s="241">
        <v>6585736</v>
      </c>
      <c r="I23" s="241">
        <v>0</v>
      </c>
      <c r="J23" s="241">
        <v>6987992</v>
      </c>
      <c r="K23" s="239" t="s">
        <v>464</v>
      </c>
      <c r="L23" s="240" t="s">
        <v>755</v>
      </c>
      <c r="M23" s="241">
        <v>10482738</v>
      </c>
      <c r="N23" s="241">
        <v>0</v>
      </c>
      <c r="O23" s="241">
        <v>10787846</v>
      </c>
      <c r="P23" s="134">
        <f t="shared" si="0"/>
        <v>67992901</v>
      </c>
      <c r="Q23" s="134">
        <f t="shared" si="1"/>
        <v>0</v>
      </c>
      <c r="R23" s="134">
        <f t="shared" si="2"/>
        <v>79920481</v>
      </c>
      <c r="S23" s="331">
        <f t="shared" ref="S23:T23" si="8">SUM(S19:S22)</f>
        <v>6501</v>
      </c>
      <c r="T23" s="252">
        <f t="shared" si="8"/>
        <v>0</v>
      </c>
      <c r="U23" s="331">
        <f>SUM(U19:U22)</f>
        <v>8455</v>
      </c>
    </row>
    <row r="24" spans="1:21" x14ac:dyDescent="0.2">
      <c r="A24" s="233" t="s">
        <v>465</v>
      </c>
      <c r="B24" s="234" t="s">
        <v>756</v>
      </c>
      <c r="C24" s="235">
        <v>35234696</v>
      </c>
      <c r="D24" s="235">
        <v>0</v>
      </c>
      <c r="E24" s="235">
        <v>36798886</v>
      </c>
      <c r="F24" s="233" t="s">
        <v>465</v>
      </c>
      <c r="G24" s="234" t="s">
        <v>756</v>
      </c>
      <c r="H24" s="235">
        <v>23400108</v>
      </c>
      <c r="I24" s="235">
        <v>0</v>
      </c>
      <c r="J24" s="235">
        <v>25866059</v>
      </c>
      <c r="K24" s="233" t="s">
        <v>465</v>
      </c>
      <c r="L24" s="234" t="s">
        <v>756</v>
      </c>
      <c r="M24" s="235">
        <v>31265408</v>
      </c>
      <c r="N24" s="235">
        <v>0</v>
      </c>
      <c r="O24" s="235">
        <v>31419984</v>
      </c>
      <c r="P24" s="134">
        <f t="shared" si="0"/>
        <v>89900212</v>
      </c>
      <c r="Q24" s="134">
        <f t="shared" si="1"/>
        <v>0</v>
      </c>
      <c r="R24" s="134">
        <f t="shared" si="2"/>
        <v>94084929</v>
      </c>
      <c r="S24" s="330">
        <v>5976</v>
      </c>
      <c r="T24" s="251">
        <f t="shared" si="3"/>
        <v>0</v>
      </c>
      <c r="U24" s="330">
        <v>7205</v>
      </c>
    </row>
    <row r="25" spans="1:21" x14ac:dyDescent="0.2">
      <c r="A25" s="233" t="s">
        <v>466</v>
      </c>
      <c r="B25" s="234" t="s">
        <v>757</v>
      </c>
      <c r="C25" s="235">
        <v>14861257</v>
      </c>
      <c r="D25" s="235">
        <v>0</v>
      </c>
      <c r="E25" s="235">
        <v>14375202</v>
      </c>
      <c r="F25" s="233" t="s">
        <v>466</v>
      </c>
      <c r="G25" s="234" t="s">
        <v>757</v>
      </c>
      <c r="H25" s="235">
        <v>6254180</v>
      </c>
      <c r="I25" s="235">
        <v>0</v>
      </c>
      <c r="J25" s="235">
        <v>4226359</v>
      </c>
      <c r="K25" s="233" t="s">
        <v>466</v>
      </c>
      <c r="L25" s="234" t="s">
        <v>757</v>
      </c>
      <c r="M25" s="235">
        <v>2134063</v>
      </c>
      <c r="N25" s="235">
        <v>0</v>
      </c>
      <c r="O25" s="235">
        <v>1535691</v>
      </c>
      <c r="P25" s="134">
        <f t="shared" si="0"/>
        <v>23249500</v>
      </c>
      <c r="Q25" s="134">
        <f t="shared" si="1"/>
        <v>0</v>
      </c>
      <c r="R25" s="134">
        <f t="shared" si="2"/>
        <v>20137252</v>
      </c>
      <c r="S25" s="330">
        <v>2279</v>
      </c>
      <c r="T25" s="251">
        <f t="shared" si="3"/>
        <v>0</v>
      </c>
      <c r="U25" s="330">
        <v>2428</v>
      </c>
    </row>
    <row r="26" spans="1:21" x14ac:dyDescent="0.2">
      <c r="A26" s="233" t="s">
        <v>467</v>
      </c>
      <c r="B26" s="234" t="s">
        <v>758</v>
      </c>
      <c r="C26" s="235">
        <v>10586342</v>
      </c>
      <c r="D26" s="235">
        <v>0</v>
      </c>
      <c r="E26" s="235">
        <v>13521510</v>
      </c>
      <c r="F26" s="233" t="s">
        <v>467</v>
      </c>
      <c r="G26" s="234" t="s">
        <v>758</v>
      </c>
      <c r="H26" s="235">
        <v>7988515</v>
      </c>
      <c r="I26" s="235">
        <v>0</v>
      </c>
      <c r="J26" s="235">
        <v>8007472</v>
      </c>
      <c r="K26" s="233" t="s">
        <v>467</v>
      </c>
      <c r="L26" s="234" t="s">
        <v>758</v>
      </c>
      <c r="M26" s="235">
        <v>9084869</v>
      </c>
      <c r="N26" s="235">
        <v>0</v>
      </c>
      <c r="O26" s="235">
        <v>8892900</v>
      </c>
      <c r="P26" s="134">
        <f t="shared" si="0"/>
        <v>27659726</v>
      </c>
      <c r="Q26" s="134">
        <f t="shared" si="1"/>
        <v>0</v>
      </c>
      <c r="R26" s="134">
        <f t="shared" si="2"/>
        <v>30421882</v>
      </c>
      <c r="S26" s="330">
        <v>1730</v>
      </c>
      <c r="T26" s="251">
        <f t="shared" si="3"/>
        <v>0</v>
      </c>
      <c r="U26" s="330">
        <v>2555</v>
      </c>
    </row>
    <row r="27" spans="1:21" ht="25.5" x14ac:dyDescent="0.2">
      <c r="A27" s="239" t="s">
        <v>468</v>
      </c>
      <c r="B27" s="240" t="s">
        <v>759</v>
      </c>
      <c r="C27" s="241">
        <v>60682295</v>
      </c>
      <c r="D27" s="241">
        <v>0</v>
      </c>
      <c r="E27" s="241">
        <v>64695598</v>
      </c>
      <c r="F27" s="239" t="s">
        <v>468</v>
      </c>
      <c r="G27" s="240" t="s">
        <v>759</v>
      </c>
      <c r="H27" s="241">
        <v>37642803</v>
      </c>
      <c r="I27" s="241">
        <v>0</v>
      </c>
      <c r="J27" s="241">
        <v>38099890</v>
      </c>
      <c r="K27" s="239" t="s">
        <v>468</v>
      </c>
      <c r="L27" s="240" t="s">
        <v>759</v>
      </c>
      <c r="M27" s="241">
        <v>42484340</v>
      </c>
      <c r="N27" s="241">
        <v>0</v>
      </c>
      <c r="O27" s="241">
        <v>41848575</v>
      </c>
      <c r="P27" s="134">
        <f t="shared" si="0"/>
        <v>140809438</v>
      </c>
      <c r="Q27" s="134">
        <f t="shared" si="1"/>
        <v>0</v>
      </c>
      <c r="R27" s="134">
        <f t="shared" si="2"/>
        <v>144644063</v>
      </c>
      <c r="S27" s="331">
        <f t="shared" ref="S27:T27" si="9">SUM(S24:S26)</f>
        <v>9985</v>
      </c>
      <c r="T27" s="252">
        <f t="shared" si="9"/>
        <v>0</v>
      </c>
      <c r="U27" s="331">
        <f>SUM(U24:U26)</f>
        <v>12188</v>
      </c>
    </row>
    <row r="28" spans="1:21" x14ac:dyDescent="0.2">
      <c r="A28" s="239" t="s">
        <v>470</v>
      </c>
      <c r="B28" s="240" t="s">
        <v>760</v>
      </c>
      <c r="C28" s="241">
        <v>22643013</v>
      </c>
      <c r="D28" s="241">
        <v>0</v>
      </c>
      <c r="E28" s="241">
        <v>23367672</v>
      </c>
      <c r="F28" s="239" t="s">
        <v>470</v>
      </c>
      <c r="G28" s="240" t="s">
        <v>760</v>
      </c>
      <c r="H28" s="241">
        <v>94515</v>
      </c>
      <c r="I28" s="241">
        <v>0</v>
      </c>
      <c r="J28" s="241">
        <v>213371</v>
      </c>
      <c r="K28" s="239" t="s">
        <v>470</v>
      </c>
      <c r="L28" s="240" t="s">
        <v>760</v>
      </c>
      <c r="M28" s="241">
        <v>559004</v>
      </c>
      <c r="N28" s="241">
        <v>0</v>
      </c>
      <c r="O28" s="241">
        <v>176430</v>
      </c>
      <c r="P28" s="134">
        <f t="shared" si="0"/>
        <v>23296532</v>
      </c>
      <c r="Q28" s="134">
        <f t="shared" si="1"/>
        <v>0</v>
      </c>
      <c r="R28" s="134">
        <f t="shared" si="2"/>
        <v>23757473</v>
      </c>
      <c r="S28" s="331">
        <v>5290</v>
      </c>
      <c r="T28" s="252">
        <f t="shared" si="3"/>
        <v>0</v>
      </c>
      <c r="U28" s="331">
        <v>6736</v>
      </c>
    </row>
    <row r="29" spans="1:21" x14ac:dyDescent="0.2">
      <c r="A29" s="239" t="s">
        <v>471</v>
      </c>
      <c r="B29" s="240" t="s">
        <v>761</v>
      </c>
      <c r="C29" s="241">
        <v>185902714</v>
      </c>
      <c r="D29" s="241">
        <v>0</v>
      </c>
      <c r="E29" s="241">
        <v>142737428</v>
      </c>
      <c r="F29" s="239" t="s">
        <v>471</v>
      </c>
      <c r="G29" s="240" t="s">
        <v>761</v>
      </c>
      <c r="H29" s="241">
        <v>7336996</v>
      </c>
      <c r="I29" s="241">
        <v>0</v>
      </c>
      <c r="J29" s="241">
        <v>2184011</v>
      </c>
      <c r="K29" s="239" t="s">
        <v>471</v>
      </c>
      <c r="L29" s="240" t="s">
        <v>761</v>
      </c>
      <c r="M29" s="241">
        <v>1976260</v>
      </c>
      <c r="N29" s="241">
        <v>0</v>
      </c>
      <c r="O29" s="241">
        <v>1855548</v>
      </c>
      <c r="P29" s="134">
        <f t="shared" si="0"/>
        <v>195215970</v>
      </c>
      <c r="Q29" s="134">
        <f t="shared" si="1"/>
        <v>0</v>
      </c>
      <c r="R29" s="134">
        <f t="shared" si="2"/>
        <v>146776987</v>
      </c>
      <c r="S29" s="331">
        <v>6951</v>
      </c>
      <c r="T29" s="252">
        <f t="shared" si="3"/>
        <v>0</v>
      </c>
      <c r="U29" s="331">
        <v>9204</v>
      </c>
    </row>
    <row r="30" spans="1:21" ht="25.5" x14ac:dyDescent="0.2">
      <c r="A30" s="239" t="s">
        <v>472</v>
      </c>
      <c r="B30" s="240" t="s">
        <v>762</v>
      </c>
      <c r="C30" s="241">
        <v>128584904</v>
      </c>
      <c r="D30" s="241">
        <v>0</v>
      </c>
      <c r="E30" s="241">
        <v>-35587084</v>
      </c>
      <c r="F30" s="239" t="s">
        <v>472</v>
      </c>
      <c r="G30" s="240" t="s">
        <v>762</v>
      </c>
      <c r="H30" s="241">
        <v>-648802</v>
      </c>
      <c r="I30" s="241">
        <v>0</v>
      </c>
      <c r="J30" s="241">
        <v>-1287043</v>
      </c>
      <c r="K30" s="239" t="s">
        <v>472</v>
      </c>
      <c r="L30" s="240" t="s">
        <v>762</v>
      </c>
      <c r="M30" s="241">
        <v>-1890407</v>
      </c>
      <c r="N30" s="241">
        <v>0</v>
      </c>
      <c r="O30" s="241">
        <v>1079591</v>
      </c>
      <c r="P30" s="134">
        <f t="shared" si="0"/>
        <v>126045695</v>
      </c>
      <c r="Q30" s="134">
        <f t="shared" si="1"/>
        <v>0</v>
      </c>
      <c r="R30" s="134">
        <f t="shared" si="2"/>
        <v>-35794536</v>
      </c>
      <c r="S30" s="331">
        <f t="shared" ref="S30:T30" si="10">S10+S13+S18-S23-S28-S29-S27</f>
        <v>7123</v>
      </c>
      <c r="T30" s="252">
        <f t="shared" si="10"/>
        <v>0</v>
      </c>
      <c r="U30" s="331">
        <f>U10+U13+U18-U23-U28-U29-U27</f>
        <v>247</v>
      </c>
    </row>
    <row r="31" spans="1:21" x14ac:dyDescent="0.2">
      <c r="A31" s="233" t="s">
        <v>473</v>
      </c>
      <c r="B31" s="234" t="s">
        <v>763</v>
      </c>
      <c r="C31" s="235">
        <v>0</v>
      </c>
      <c r="D31" s="235">
        <v>0</v>
      </c>
      <c r="E31" s="235">
        <v>0</v>
      </c>
      <c r="F31" s="233" t="s">
        <v>473</v>
      </c>
      <c r="G31" s="234" t="s">
        <v>763</v>
      </c>
      <c r="H31" s="235">
        <v>0</v>
      </c>
      <c r="I31" s="235">
        <v>0</v>
      </c>
      <c r="J31" s="235">
        <v>0</v>
      </c>
      <c r="K31" s="233" t="s">
        <v>473</v>
      </c>
      <c r="L31" s="234" t="s">
        <v>763</v>
      </c>
      <c r="M31" s="235">
        <v>0</v>
      </c>
      <c r="N31" s="235">
        <v>0</v>
      </c>
      <c r="O31" s="235">
        <v>0</v>
      </c>
      <c r="P31" s="134">
        <f t="shared" si="0"/>
        <v>0</v>
      </c>
      <c r="Q31" s="134">
        <f t="shared" si="1"/>
        <v>0</v>
      </c>
      <c r="R31" s="134">
        <f t="shared" si="2"/>
        <v>0</v>
      </c>
      <c r="S31" s="330">
        <f t="shared" si="5"/>
        <v>0</v>
      </c>
      <c r="T31" s="251">
        <f t="shared" si="3"/>
        <v>0</v>
      </c>
      <c r="U31" s="330">
        <f t="shared" si="6"/>
        <v>0</v>
      </c>
    </row>
    <row r="32" spans="1:21" ht="38.25" x14ac:dyDescent="0.2">
      <c r="A32" s="233" t="s">
        <v>474</v>
      </c>
      <c r="B32" s="234" t="s">
        <v>764</v>
      </c>
      <c r="C32" s="235">
        <v>0</v>
      </c>
      <c r="D32" s="235">
        <v>0</v>
      </c>
      <c r="E32" s="235">
        <v>0</v>
      </c>
      <c r="F32" s="233" t="s">
        <v>474</v>
      </c>
      <c r="G32" s="234" t="s">
        <v>764</v>
      </c>
      <c r="H32" s="235">
        <v>0</v>
      </c>
      <c r="I32" s="235">
        <v>0</v>
      </c>
      <c r="J32" s="235">
        <v>0</v>
      </c>
      <c r="K32" s="233" t="s">
        <v>474</v>
      </c>
      <c r="L32" s="234" t="s">
        <v>764</v>
      </c>
      <c r="M32" s="235">
        <v>0</v>
      </c>
      <c r="N32" s="235">
        <v>0</v>
      </c>
      <c r="O32" s="235">
        <v>0</v>
      </c>
      <c r="P32" s="134">
        <f t="shared" si="0"/>
        <v>0</v>
      </c>
      <c r="Q32" s="134">
        <f t="shared" si="1"/>
        <v>0</v>
      </c>
      <c r="R32" s="134">
        <f t="shared" si="2"/>
        <v>0</v>
      </c>
      <c r="S32" s="330">
        <f t="shared" si="5"/>
        <v>0</v>
      </c>
      <c r="T32" s="251">
        <f t="shared" si="3"/>
        <v>0</v>
      </c>
      <c r="U32" s="330">
        <f t="shared" si="6"/>
        <v>0</v>
      </c>
    </row>
    <row r="33" spans="1:21" ht="38.25" x14ac:dyDescent="0.2">
      <c r="A33" s="233" t="s">
        <v>475</v>
      </c>
      <c r="B33" s="234" t="s">
        <v>765</v>
      </c>
      <c r="C33" s="235">
        <v>0</v>
      </c>
      <c r="D33" s="235">
        <v>0</v>
      </c>
      <c r="E33" s="235">
        <v>0</v>
      </c>
      <c r="F33" s="233" t="s">
        <v>475</v>
      </c>
      <c r="G33" s="234" t="s">
        <v>765</v>
      </c>
      <c r="H33" s="235">
        <v>0</v>
      </c>
      <c r="I33" s="235">
        <v>0</v>
      </c>
      <c r="J33" s="235">
        <v>0</v>
      </c>
      <c r="K33" s="233" t="s">
        <v>475</v>
      </c>
      <c r="L33" s="234" t="s">
        <v>765</v>
      </c>
      <c r="M33" s="235">
        <v>0</v>
      </c>
      <c r="N33" s="235">
        <v>0</v>
      </c>
      <c r="O33" s="235">
        <v>0</v>
      </c>
      <c r="P33" s="134">
        <f t="shared" si="0"/>
        <v>0</v>
      </c>
      <c r="Q33" s="134">
        <f t="shared" si="1"/>
        <v>0</v>
      </c>
      <c r="R33" s="134">
        <f t="shared" si="2"/>
        <v>0</v>
      </c>
      <c r="S33" s="330">
        <f t="shared" si="5"/>
        <v>0</v>
      </c>
      <c r="T33" s="251">
        <f t="shared" si="3"/>
        <v>0</v>
      </c>
      <c r="U33" s="330">
        <f t="shared" si="6"/>
        <v>0</v>
      </c>
    </row>
    <row r="34" spans="1:21" ht="25.5" x14ac:dyDescent="0.2">
      <c r="A34" s="233" t="s">
        <v>404</v>
      </c>
      <c r="B34" s="234" t="s">
        <v>766</v>
      </c>
      <c r="C34" s="235">
        <v>695742</v>
      </c>
      <c r="D34" s="235">
        <v>0</v>
      </c>
      <c r="E34" s="235">
        <v>998657</v>
      </c>
      <c r="F34" s="233" t="s">
        <v>404</v>
      </c>
      <c r="G34" s="234" t="s">
        <v>766</v>
      </c>
      <c r="H34" s="235">
        <v>6670</v>
      </c>
      <c r="I34" s="235">
        <v>0</v>
      </c>
      <c r="J34" s="235">
        <v>5306</v>
      </c>
      <c r="K34" s="233" t="s">
        <v>404</v>
      </c>
      <c r="L34" s="234" t="s">
        <v>766</v>
      </c>
      <c r="M34" s="235">
        <v>10595</v>
      </c>
      <c r="N34" s="235">
        <v>0</v>
      </c>
      <c r="O34" s="235">
        <v>5794</v>
      </c>
      <c r="P34" s="134">
        <f t="shared" si="0"/>
        <v>713007</v>
      </c>
      <c r="Q34" s="134">
        <f t="shared" si="1"/>
        <v>0</v>
      </c>
      <c r="R34" s="134">
        <f t="shared" si="2"/>
        <v>1009757</v>
      </c>
      <c r="S34" s="330">
        <v>1</v>
      </c>
      <c r="T34" s="251">
        <f t="shared" si="3"/>
        <v>0</v>
      </c>
      <c r="U34" s="330">
        <v>1</v>
      </c>
    </row>
    <row r="35" spans="1:21" ht="25.5" x14ac:dyDescent="0.2">
      <c r="A35" s="233" t="s">
        <v>476</v>
      </c>
      <c r="B35" s="234" t="s">
        <v>767</v>
      </c>
      <c r="C35" s="235">
        <v>0</v>
      </c>
      <c r="D35" s="235">
        <v>0</v>
      </c>
      <c r="E35" s="235">
        <v>0</v>
      </c>
      <c r="F35" s="233" t="s">
        <v>476</v>
      </c>
      <c r="G35" s="234" t="s">
        <v>767</v>
      </c>
      <c r="H35" s="235">
        <v>0</v>
      </c>
      <c r="I35" s="235">
        <v>0</v>
      </c>
      <c r="J35" s="235">
        <v>0</v>
      </c>
      <c r="K35" s="233" t="s">
        <v>476</v>
      </c>
      <c r="L35" s="234" t="s">
        <v>767</v>
      </c>
      <c r="M35" s="235">
        <v>0</v>
      </c>
      <c r="N35" s="235">
        <v>0</v>
      </c>
      <c r="O35" s="235">
        <v>0</v>
      </c>
      <c r="P35" s="134">
        <f t="shared" si="0"/>
        <v>0</v>
      </c>
      <c r="Q35" s="134">
        <f t="shared" si="1"/>
        <v>0</v>
      </c>
      <c r="R35" s="134">
        <f t="shared" si="2"/>
        <v>0</v>
      </c>
      <c r="S35" s="330">
        <f t="shared" si="5"/>
        <v>0</v>
      </c>
      <c r="T35" s="251">
        <f t="shared" si="3"/>
        <v>0</v>
      </c>
      <c r="U35" s="330">
        <f t="shared" si="6"/>
        <v>0</v>
      </c>
    </row>
    <row r="36" spans="1:21" ht="51" x14ac:dyDescent="0.2">
      <c r="A36" s="233" t="s">
        <v>477</v>
      </c>
      <c r="B36" s="234" t="s">
        <v>768</v>
      </c>
      <c r="C36" s="235">
        <v>0</v>
      </c>
      <c r="D36" s="235">
        <v>0</v>
      </c>
      <c r="E36" s="235">
        <v>0</v>
      </c>
      <c r="F36" s="233" t="s">
        <v>477</v>
      </c>
      <c r="G36" s="234" t="s">
        <v>768</v>
      </c>
      <c r="H36" s="235">
        <v>0</v>
      </c>
      <c r="I36" s="235">
        <v>0</v>
      </c>
      <c r="J36" s="235">
        <v>0</v>
      </c>
      <c r="K36" s="233" t="s">
        <v>477</v>
      </c>
      <c r="L36" s="234" t="s">
        <v>768</v>
      </c>
      <c r="M36" s="235">
        <v>0</v>
      </c>
      <c r="N36" s="235">
        <v>0</v>
      </c>
      <c r="O36" s="235">
        <v>0</v>
      </c>
      <c r="P36" s="134">
        <f t="shared" si="0"/>
        <v>0</v>
      </c>
      <c r="Q36" s="134">
        <f t="shared" si="1"/>
        <v>0</v>
      </c>
      <c r="R36" s="134">
        <f t="shared" si="2"/>
        <v>0</v>
      </c>
      <c r="S36" s="330">
        <f t="shared" si="5"/>
        <v>0</v>
      </c>
      <c r="T36" s="251">
        <f t="shared" si="3"/>
        <v>0</v>
      </c>
      <c r="U36" s="330">
        <f t="shared" si="6"/>
        <v>0</v>
      </c>
    </row>
    <row r="37" spans="1:21" ht="51" x14ac:dyDescent="0.2">
      <c r="A37" s="233" t="s">
        <v>478</v>
      </c>
      <c r="B37" s="234" t="s">
        <v>769</v>
      </c>
      <c r="C37" s="235">
        <v>0</v>
      </c>
      <c r="D37" s="235">
        <v>0</v>
      </c>
      <c r="E37" s="235">
        <v>0</v>
      </c>
      <c r="F37" s="233" t="s">
        <v>478</v>
      </c>
      <c r="G37" s="234" t="s">
        <v>769</v>
      </c>
      <c r="H37" s="235">
        <v>0</v>
      </c>
      <c r="I37" s="235">
        <v>0</v>
      </c>
      <c r="J37" s="235">
        <v>0</v>
      </c>
      <c r="K37" s="233" t="s">
        <v>478</v>
      </c>
      <c r="L37" s="234" t="s">
        <v>769</v>
      </c>
      <c r="M37" s="235">
        <v>0</v>
      </c>
      <c r="N37" s="235">
        <v>0</v>
      </c>
      <c r="O37" s="235">
        <v>0</v>
      </c>
      <c r="P37" s="134">
        <f t="shared" si="0"/>
        <v>0</v>
      </c>
      <c r="Q37" s="134">
        <f t="shared" si="1"/>
        <v>0</v>
      </c>
      <c r="R37" s="134">
        <f t="shared" si="2"/>
        <v>0</v>
      </c>
      <c r="S37" s="330">
        <f t="shared" si="5"/>
        <v>0</v>
      </c>
      <c r="T37" s="251">
        <f t="shared" si="3"/>
        <v>0</v>
      </c>
      <c r="U37" s="330">
        <f t="shared" si="6"/>
        <v>0</v>
      </c>
    </row>
    <row r="38" spans="1:21" ht="38.25" x14ac:dyDescent="0.2">
      <c r="A38" s="239" t="s">
        <v>479</v>
      </c>
      <c r="B38" s="240" t="s">
        <v>770</v>
      </c>
      <c r="C38" s="241">
        <v>695742</v>
      </c>
      <c r="D38" s="241">
        <v>0</v>
      </c>
      <c r="E38" s="241">
        <v>998657</v>
      </c>
      <c r="F38" s="239" t="s">
        <v>479</v>
      </c>
      <c r="G38" s="240" t="s">
        <v>770</v>
      </c>
      <c r="H38" s="241">
        <v>6670</v>
      </c>
      <c r="I38" s="241">
        <v>0</v>
      </c>
      <c r="J38" s="241">
        <v>5306</v>
      </c>
      <c r="K38" s="239" t="s">
        <v>479</v>
      </c>
      <c r="L38" s="240" t="s">
        <v>770</v>
      </c>
      <c r="M38" s="241">
        <v>10595</v>
      </c>
      <c r="N38" s="241">
        <v>0</v>
      </c>
      <c r="O38" s="241">
        <v>5794</v>
      </c>
      <c r="P38" s="134">
        <f t="shared" si="0"/>
        <v>713007</v>
      </c>
      <c r="Q38" s="134">
        <f t="shared" si="1"/>
        <v>0</v>
      </c>
      <c r="R38" s="134">
        <f t="shared" si="2"/>
        <v>1009757</v>
      </c>
      <c r="S38" s="331">
        <f t="shared" ref="S38:T38" si="11">SUM(S31:S34)</f>
        <v>1</v>
      </c>
      <c r="T38" s="252">
        <f t="shared" si="11"/>
        <v>0</v>
      </c>
      <c r="U38" s="331">
        <f>SUM(U31:U34)</f>
        <v>1</v>
      </c>
    </row>
    <row r="39" spans="1:21" ht="25.5" x14ac:dyDescent="0.2">
      <c r="A39" s="233" t="s">
        <v>480</v>
      </c>
      <c r="B39" s="234" t="s">
        <v>771</v>
      </c>
      <c r="C39" s="235">
        <v>0</v>
      </c>
      <c r="D39" s="235">
        <v>0</v>
      </c>
      <c r="E39" s="235">
        <v>0</v>
      </c>
      <c r="F39" s="233" t="s">
        <v>480</v>
      </c>
      <c r="G39" s="234" t="s">
        <v>771</v>
      </c>
      <c r="H39" s="235">
        <v>0</v>
      </c>
      <c r="I39" s="235">
        <v>0</v>
      </c>
      <c r="J39" s="235">
        <v>0</v>
      </c>
      <c r="K39" s="233" t="s">
        <v>480</v>
      </c>
      <c r="L39" s="234" t="s">
        <v>771</v>
      </c>
      <c r="M39" s="235">
        <v>0</v>
      </c>
      <c r="N39" s="235">
        <v>0</v>
      </c>
      <c r="O39" s="235">
        <v>0</v>
      </c>
      <c r="P39" s="134">
        <f t="shared" si="0"/>
        <v>0</v>
      </c>
      <c r="Q39" s="134">
        <f t="shared" si="1"/>
        <v>0</v>
      </c>
      <c r="R39" s="134">
        <f t="shared" si="2"/>
        <v>0</v>
      </c>
      <c r="S39" s="330">
        <f t="shared" si="5"/>
        <v>0</v>
      </c>
      <c r="T39" s="251">
        <f t="shared" si="3"/>
        <v>0</v>
      </c>
      <c r="U39" s="330">
        <f t="shared" si="6"/>
        <v>0</v>
      </c>
    </row>
    <row r="40" spans="1:21" ht="38.25" x14ac:dyDescent="0.2">
      <c r="A40" s="233" t="s">
        <v>481</v>
      </c>
      <c r="B40" s="234" t="s">
        <v>772</v>
      </c>
      <c r="C40" s="235">
        <v>0</v>
      </c>
      <c r="D40" s="235">
        <v>0</v>
      </c>
      <c r="E40" s="235">
        <v>0</v>
      </c>
      <c r="F40" s="233" t="s">
        <v>481</v>
      </c>
      <c r="G40" s="234" t="s">
        <v>772</v>
      </c>
      <c r="H40" s="235">
        <v>0</v>
      </c>
      <c r="I40" s="235">
        <v>0</v>
      </c>
      <c r="J40" s="235">
        <v>0</v>
      </c>
      <c r="K40" s="233" t="s">
        <v>481</v>
      </c>
      <c r="L40" s="234" t="s">
        <v>772</v>
      </c>
      <c r="M40" s="235">
        <v>0</v>
      </c>
      <c r="N40" s="235">
        <v>0</v>
      </c>
      <c r="O40" s="235">
        <v>0</v>
      </c>
      <c r="P40" s="134">
        <f t="shared" si="0"/>
        <v>0</v>
      </c>
      <c r="Q40" s="134">
        <f t="shared" si="1"/>
        <v>0</v>
      </c>
      <c r="R40" s="134">
        <f t="shared" si="2"/>
        <v>0</v>
      </c>
      <c r="S40" s="330">
        <f t="shared" si="5"/>
        <v>0</v>
      </c>
      <c r="T40" s="251">
        <f t="shared" si="3"/>
        <v>0</v>
      </c>
      <c r="U40" s="330">
        <f t="shared" si="6"/>
        <v>0</v>
      </c>
    </row>
    <row r="41" spans="1:21" ht="25.5" x14ac:dyDescent="0.2">
      <c r="A41" s="233" t="s">
        <v>482</v>
      </c>
      <c r="B41" s="234" t="s">
        <v>773</v>
      </c>
      <c r="C41" s="235">
        <v>0</v>
      </c>
      <c r="D41" s="235">
        <v>0</v>
      </c>
      <c r="E41" s="235">
        <v>-31817</v>
      </c>
      <c r="F41" s="233" t="s">
        <v>482</v>
      </c>
      <c r="G41" s="234" t="s">
        <v>773</v>
      </c>
      <c r="H41" s="235">
        <v>0</v>
      </c>
      <c r="I41" s="235">
        <v>0</v>
      </c>
      <c r="J41" s="235">
        <v>0</v>
      </c>
      <c r="K41" s="233" t="s">
        <v>482</v>
      </c>
      <c r="L41" s="234" t="s">
        <v>773</v>
      </c>
      <c r="M41" s="235">
        <v>0</v>
      </c>
      <c r="N41" s="235">
        <v>0</v>
      </c>
      <c r="O41" s="235">
        <v>0</v>
      </c>
      <c r="P41" s="134">
        <f t="shared" si="0"/>
        <v>0</v>
      </c>
      <c r="Q41" s="134">
        <f t="shared" si="1"/>
        <v>0</v>
      </c>
      <c r="R41" s="134">
        <f t="shared" si="2"/>
        <v>-31817</v>
      </c>
      <c r="S41" s="330">
        <v>30</v>
      </c>
      <c r="T41" s="251">
        <f t="shared" si="3"/>
        <v>0</v>
      </c>
      <c r="U41" s="330">
        <v>0</v>
      </c>
    </row>
    <row r="42" spans="1:21" ht="25.5" x14ac:dyDescent="0.2">
      <c r="A42" s="233" t="s">
        <v>483</v>
      </c>
      <c r="B42" s="234" t="s">
        <v>774</v>
      </c>
      <c r="C42" s="235">
        <v>0</v>
      </c>
      <c r="D42" s="235">
        <v>0</v>
      </c>
      <c r="E42" s="235">
        <v>0</v>
      </c>
      <c r="F42" s="233" t="s">
        <v>483</v>
      </c>
      <c r="G42" s="234" t="s">
        <v>774</v>
      </c>
      <c r="H42" s="235">
        <v>0</v>
      </c>
      <c r="I42" s="235">
        <v>0</v>
      </c>
      <c r="J42" s="235">
        <v>0</v>
      </c>
      <c r="K42" s="233" t="s">
        <v>483</v>
      </c>
      <c r="L42" s="234" t="s">
        <v>774</v>
      </c>
      <c r="M42" s="235">
        <v>0</v>
      </c>
      <c r="N42" s="235">
        <v>0</v>
      </c>
      <c r="O42" s="235">
        <v>0</v>
      </c>
      <c r="P42" s="134">
        <f t="shared" si="0"/>
        <v>0</v>
      </c>
      <c r="Q42" s="134">
        <f t="shared" si="1"/>
        <v>0</v>
      </c>
      <c r="R42" s="134">
        <f t="shared" si="2"/>
        <v>0</v>
      </c>
      <c r="S42" s="330">
        <f t="shared" si="5"/>
        <v>0</v>
      </c>
      <c r="T42" s="251">
        <f t="shared" si="3"/>
        <v>0</v>
      </c>
      <c r="U42" s="330">
        <f t="shared" si="6"/>
        <v>0</v>
      </c>
    </row>
    <row r="43" spans="1:21" ht="25.5" x14ac:dyDescent="0.2">
      <c r="A43" s="233" t="s">
        <v>484</v>
      </c>
      <c r="B43" s="234" t="s">
        <v>775</v>
      </c>
      <c r="C43" s="235">
        <v>0</v>
      </c>
      <c r="D43" s="235">
        <v>0</v>
      </c>
      <c r="E43" s="235">
        <v>0</v>
      </c>
      <c r="F43" s="233" t="s">
        <v>484</v>
      </c>
      <c r="G43" s="234" t="s">
        <v>775</v>
      </c>
      <c r="H43" s="235">
        <v>0</v>
      </c>
      <c r="I43" s="235">
        <v>0</v>
      </c>
      <c r="J43" s="235">
        <v>0</v>
      </c>
      <c r="K43" s="233" t="s">
        <v>484</v>
      </c>
      <c r="L43" s="234" t="s">
        <v>775</v>
      </c>
      <c r="M43" s="235">
        <v>0</v>
      </c>
      <c r="N43" s="235">
        <v>0</v>
      </c>
      <c r="O43" s="235">
        <v>0</v>
      </c>
      <c r="P43" s="134">
        <f t="shared" si="0"/>
        <v>0</v>
      </c>
      <c r="Q43" s="134">
        <f t="shared" si="1"/>
        <v>0</v>
      </c>
      <c r="R43" s="134">
        <f t="shared" si="2"/>
        <v>0</v>
      </c>
      <c r="S43" s="330">
        <f t="shared" si="5"/>
        <v>0</v>
      </c>
      <c r="T43" s="251">
        <f t="shared" si="3"/>
        <v>0</v>
      </c>
      <c r="U43" s="330">
        <f t="shared" si="6"/>
        <v>0</v>
      </c>
    </row>
    <row r="44" spans="1:21" ht="25.5" x14ac:dyDescent="0.2">
      <c r="A44" s="233" t="s">
        <v>485</v>
      </c>
      <c r="B44" s="234" t="s">
        <v>776</v>
      </c>
      <c r="C44" s="235">
        <v>0</v>
      </c>
      <c r="D44" s="235">
        <v>0</v>
      </c>
      <c r="E44" s="235">
        <v>0</v>
      </c>
      <c r="F44" s="233" t="s">
        <v>485</v>
      </c>
      <c r="G44" s="234" t="s">
        <v>776</v>
      </c>
      <c r="H44" s="235">
        <v>0</v>
      </c>
      <c r="I44" s="235">
        <v>0</v>
      </c>
      <c r="J44" s="235">
        <v>0</v>
      </c>
      <c r="K44" s="233" t="s">
        <v>485</v>
      </c>
      <c r="L44" s="234" t="s">
        <v>776</v>
      </c>
      <c r="M44" s="235">
        <v>0</v>
      </c>
      <c r="N44" s="235">
        <v>0</v>
      </c>
      <c r="O44" s="235">
        <v>0</v>
      </c>
      <c r="P44" s="134">
        <f t="shared" si="0"/>
        <v>0</v>
      </c>
      <c r="Q44" s="134">
        <f t="shared" si="1"/>
        <v>0</v>
      </c>
      <c r="R44" s="134">
        <f t="shared" si="2"/>
        <v>0</v>
      </c>
      <c r="S44" s="330">
        <f t="shared" si="5"/>
        <v>0</v>
      </c>
      <c r="T44" s="251">
        <f t="shared" si="3"/>
        <v>0</v>
      </c>
      <c r="U44" s="330">
        <f t="shared" si="6"/>
        <v>0</v>
      </c>
    </row>
    <row r="45" spans="1:21" ht="25.5" x14ac:dyDescent="0.2">
      <c r="A45" s="233" t="s">
        <v>486</v>
      </c>
      <c r="B45" s="234" t="s">
        <v>777</v>
      </c>
      <c r="C45" s="235">
        <v>0</v>
      </c>
      <c r="D45" s="235">
        <v>0</v>
      </c>
      <c r="E45" s="235">
        <v>0</v>
      </c>
      <c r="F45" s="233" t="s">
        <v>486</v>
      </c>
      <c r="G45" s="234" t="s">
        <v>777</v>
      </c>
      <c r="H45" s="235">
        <v>0</v>
      </c>
      <c r="I45" s="235">
        <v>0</v>
      </c>
      <c r="J45" s="235">
        <v>0</v>
      </c>
      <c r="K45" s="233" t="s">
        <v>486</v>
      </c>
      <c r="L45" s="234" t="s">
        <v>777</v>
      </c>
      <c r="M45" s="235">
        <v>0</v>
      </c>
      <c r="N45" s="235">
        <v>0</v>
      </c>
      <c r="O45" s="235">
        <v>0</v>
      </c>
      <c r="P45" s="134">
        <f t="shared" si="0"/>
        <v>0</v>
      </c>
      <c r="Q45" s="134">
        <f t="shared" si="1"/>
        <v>0</v>
      </c>
      <c r="R45" s="134">
        <f t="shared" si="2"/>
        <v>0</v>
      </c>
      <c r="S45" s="330">
        <f t="shared" si="5"/>
        <v>0</v>
      </c>
      <c r="T45" s="251">
        <f t="shared" si="3"/>
        <v>0</v>
      </c>
      <c r="U45" s="330">
        <f t="shared" si="6"/>
        <v>0</v>
      </c>
    </row>
    <row r="46" spans="1:21" ht="51" x14ac:dyDescent="0.2">
      <c r="A46" s="233" t="s">
        <v>487</v>
      </c>
      <c r="B46" s="234" t="s">
        <v>778</v>
      </c>
      <c r="C46" s="235">
        <v>0</v>
      </c>
      <c r="D46" s="235">
        <v>0</v>
      </c>
      <c r="E46" s="235">
        <v>0</v>
      </c>
      <c r="F46" s="233" t="s">
        <v>487</v>
      </c>
      <c r="G46" s="234" t="s">
        <v>778</v>
      </c>
      <c r="H46" s="235">
        <v>0</v>
      </c>
      <c r="I46" s="235">
        <v>0</v>
      </c>
      <c r="J46" s="235">
        <v>0</v>
      </c>
      <c r="K46" s="233" t="s">
        <v>487</v>
      </c>
      <c r="L46" s="234" t="s">
        <v>778</v>
      </c>
      <c r="M46" s="235">
        <v>0</v>
      </c>
      <c r="N46" s="235">
        <v>0</v>
      </c>
      <c r="O46" s="235">
        <v>0</v>
      </c>
      <c r="P46" s="134">
        <f t="shared" si="0"/>
        <v>0</v>
      </c>
      <c r="Q46" s="134">
        <f t="shared" si="1"/>
        <v>0</v>
      </c>
      <c r="R46" s="134">
        <f t="shared" si="2"/>
        <v>0</v>
      </c>
      <c r="S46" s="330">
        <f t="shared" si="5"/>
        <v>0</v>
      </c>
      <c r="T46" s="251">
        <f t="shared" si="3"/>
        <v>0</v>
      </c>
      <c r="U46" s="330">
        <f t="shared" si="6"/>
        <v>0</v>
      </c>
    </row>
    <row r="47" spans="1:21" ht="51" x14ac:dyDescent="0.2">
      <c r="A47" s="233" t="s">
        <v>488</v>
      </c>
      <c r="B47" s="234" t="s">
        <v>779</v>
      </c>
      <c r="C47" s="235">
        <v>0</v>
      </c>
      <c r="D47" s="235">
        <v>0</v>
      </c>
      <c r="E47" s="235">
        <v>0</v>
      </c>
      <c r="F47" s="233" t="s">
        <v>488</v>
      </c>
      <c r="G47" s="234" t="s">
        <v>779</v>
      </c>
      <c r="H47" s="235">
        <v>0</v>
      </c>
      <c r="I47" s="235">
        <v>0</v>
      </c>
      <c r="J47" s="235">
        <v>0</v>
      </c>
      <c r="K47" s="233" t="s">
        <v>488</v>
      </c>
      <c r="L47" s="234" t="s">
        <v>779</v>
      </c>
      <c r="M47" s="235">
        <v>0</v>
      </c>
      <c r="N47" s="235">
        <v>0</v>
      </c>
      <c r="O47" s="235">
        <v>0</v>
      </c>
      <c r="P47" s="134">
        <f t="shared" si="0"/>
        <v>0</v>
      </c>
      <c r="Q47" s="134">
        <f t="shared" si="1"/>
        <v>0</v>
      </c>
      <c r="R47" s="134">
        <f t="shared" si="2"/>
        <v>0</v>
      </c>
      <c r="S47" s="330">
        <f t="shared" si="5"/>
        <v>0</v>
      </c>
      <c r="T47" s="251">
        <f t="shared" si="3"/>
        <v>0</v>
      </c>
      <c r="U47" s="330">
        <f t="shared" si="6"/>
        <v>0</v>
      </c>
    </row>
    <row r="48" spans="1:21" ht="25.5" x14ac:dyDescent="0.2">
      <c r="A48" s="239" t="s">
        <v>489</v>
      </c>
      <c r="B48" s="240" t="s">
        <v>780</v>
      </c>
      <c r="C48" s="241">
        <v>0</v>
      </c>
      <c r="D48" s="241">
        <v>0</v>
      </c>
      <c r="E48" s="241">
        <v>-31817</v>
      </c>
      <c r="F48" s="239" t="s">
        <v>489</v>
      </c>
      <c r="G48" s="240" t="s">
        <v>780</v>
      </c>
      <c r="H48" s="241">
        <v>0</v>
      </c>
      <c r="I48" s="241">
        <v>0</v>
      </c>
      <c r="J48" s="241">
        <v>0</v>
      </c>
      <c r="K48" s="239" t="s">
        <v>489</v>
      </c>
      <c r="L48" s="240" t="s">
        <v>780</v>
      </c>
      <c r="M48" s="241">
        <v>0</v>
      </c>
      <c r="N48" s="241">
        <v>0</v>
      </c>
      <c r="O48" s="241">
        <v>0</v>
      </c>
      <c r="P48" s="134">
        <f t="shared" si="0"/>
        <v>0</v>
      </c>
      <c r="Q48" s="134">
        <f t="shared" si="1"/>
        <v>0</v>
      </c>
      <c r="R48" s="134">
        <f t="shared" si="2"/>
        <v>-31817</v>
      </c>
      <c r="S48" s="331">
        <f t="shared" ref="S48:T48" si="12">SUM(S39:S47)</f>
        <v>30</v>
      </c>
      <c r="T48" s="252">
        <f t="shared" si="12"/>
        <v>0</v>
      </c>
      <c r="U48" s="331">
        <f>SUM(U39:U47)</f>
        <v>0</v>
      </c>
    </row>
    <row r="49" spans="1:21" ht="25.5" x14ac:dyDescent="0.2">
      <c r="A49" s="239" t="s">
        <v>490</v>
      </c>
      <c r="B49" s="240" t="s">
        <v>781</v>
      </c>
      <c r="C49" s="241">
        <v>695742</v>
      </c>
      <c r="D49" s="241">
        <v>0</v>
      </c>
      <c r="E49" s="241">
        <v>1030474</v>
      </c>
      <c r="F49" s="239" t="s">
        <v>490</v>
      </c>
      <c r="G49" s="240" t="s">
        <v>781</v>
      </c>
      <c r="H49" s="241">
        <v>6670</v>
      </c>
      <c r="I49" s="241">
        <v>0</v>
      </c>
      <c r="J49" s="241">
        <v>5306</v>
      </c>
      <c r="K49" s="239" t="s">
        <v>490</v>
      </c>
      <c r="L49" s="240" t="s">
        <v>781</v>
      </c>
      <c r="M49" s="241">
        <v>10595</v>
      </c>
      <c r="N49" s="241">
        <v>0</v>
      </c>
      <c r="O49" s="241">
        <v>5794</v>
      </c>
      <c r="P49" s="134">
        <f t="shared" si="0"/>
        <v>713007</v>
      </c>
      <c r="Q49" s="134">
        <f t="shared" si="1"/>
        <v>0</v>
      </c>
      <c r="R49" s="134">
        <f t="shared" si="2"/>
        <v>1041574</v>
      </c>
      <c r="S49" s="331">
        <f t="shared" ref="S49:T49" si="13">S38-S48</f>
        <v>-29</v>
      </c>
      <c r="T49" s="252">
        <f t="shared" si="13"/>
        <v>0</v>
      </c>
      <c r="U49" s="331">
        <f>U38-U48</f>
        <v>1</v>
      </c>
    </row>
    <row r="50" spans="1:21" x14ac:dyDescent="0.2">
      <c r="A50" s="239" t="s">
        <v>491</v>
      </c>
      <c r="B50" s="240" t="s">
        <v>782</v>
      </c>
      <c r="C50" s="241">
        <v>129280646</v>
      </c>
      <c r="D50" s="241">
        <v>0</v>
      </c>
      <c r="E50" s="241">
        <v>-34556610</v>
      </c>
      <c r="F50" s="239" t="s">
        <v>491</v>
      </c>
      <c r="G50" s="240" t="s">
        <v>782</v>
      </c>
      <c r="H50" s="241">
        <v>-642132</v>
      </c>
      <c r="I50" s="241">
        <v>0</v>
      </c>
      <c r="J50" s="241">
        <v>-1281737</v>
      </c>
      <c r="K50" s="239" t="s">
        <v>491</v>
      </c>
      <c r="L50" s="240" t="s">
        <v>782</v>
      </c>
      <c r="M50" s="241">
        <v>-1879812</v>
      </c>
      <c r="N50" s="241">
        <v>0</v>
      </c>
      <c r="O50" s="241">
        <v>1085385</v>
      </c>
      <c r="P50" s="134">
        <f t="shared" si="0"/>
        <v>126758702</v>
      </c>
      <c r="Q50" s="134">
        <f t="shared" si="1"/>
        <v>0</v>
      </c>
      <c r="R50" s="134">
        <f t="shared" si="2"/>
        <v>-34752962</v>
      </c>
      <c r="S50" s="331">
        <f t="shared" ref="S50:T50" si="14">S30+S49</f>
        <v>7094</v>
      </c>
      <c r="T50" s="252">
        <f t="shared" si="14"/>
        <v>0</v>
      </c>
      <c r="U50" s="331">
        <f>U30+U49</f>
        <v>248</v>
      </c>
    </row>
  </sheetData>
  <mergeCells count="1">
    <mergeCell ref="A3:U3"/>
  </mergeCells>
  <pageMargins left="0.23622047244094491" right="0.23622047244094491" top="0.74803149606299213" bottom="0.74803149606299213" header="0.31496062992125984" footer="0.31496062992125984"/>
  <pageSetup paperSize="9" orientation="portrait" verticalDpi="0" r:id="rId1"/>
  <colBreaks count="1" manualBreakCount="1">
    <brk id="2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5"/>
  <sheetViews>
    <sheetView workbookViewId="0">
      <selection activeCell="L25" sqref="L25"/>
    </sheetView>
  </sheetViews>
  <sheetFormatPr defaultRowHeight="15.75" x14ac:dyDescent="0.25"/>
  <cols>
    <col min="1" max="1" width="11.1640625" style="254" customWidth="1"/>
    <col min="2" max="2" width="42" style="254" bestFit="1" customWidth="1"/>
    <col min="3" max="3" width="19.5" style="254" bestFit="1" customWidth="1"/>
    <col min="4" max="16384" width="9.33203125" style="254"/>
  </cols>
  <sheetData>
    <row r="1" spans="1:3" x14ac:dyDescent="0.25">
      <c r="A1" s="262" t="s">
        <v>796</v>
      </c>
    </row>
    <row r="3" spans="1:3" x14ac:dyDescent="0.25">
      <c r="A3" s="412" t="s">
        <v>784</v>
      </c>
      <c r="B3" s="412"/>
      <c r="C3" s="412"/>
    </row>
    <row r="5" spans="1:3" s="218" customFormat="1" x14ac:dyDescent="0.25">
      <c r="A5" s="261" t="s">
        <v>105</v>
      </c>
      <c r="B5" s="261" t="s">
        <v>27</v>
      </c>
      <c r="C5" s="261" t="s">
        <v>785</v>
      </c>
    </row>
    <row r="6" spans="1:3" x14ac:dyDescent="0.25">
      <c r="A6" s="255">
        <v>1</v>
      </c>
      <c r="B6" s="255" t="s">
        <v>787</v>
      </c>
      <c r="C6" s="256">
        <v>11838</v>
      </c>
    </row>
    <row r="7" spans="1:3" x14ac:dyDescent="0.25">
      <c r="A7" s="255">
        <v>2</v>
      </c>
      <c r="B7" s="257" t="s">
        <v>788</v>
      </c>
      <c r="C7" s="256"/>
    </row>
    <row r="8" spans="1:3" x14ac:dyDescent="0.25">
      <c r="A8" s="255">
        <v>3</v>
      </c>
      <c r="B8" s="255" t="s">
        <v>790</v>
      </c>
      <c r="C8" s="256">
        <v>11782</v>
      </c>
    </row>
    <row r="9" spans="1:3" x14ac:dyDescent="0.25">
      <c r="A9" s="255">
        <v>4</v>
      </c>
      <c r="B9" s="255" t="s">
        <v>789</v>
      </c>
      <c r="C9" s="256">
        <v>56</v>
      </c>
    </row>
    <row r="10" spans="1:3" x14ac:dyDescent="0.25">
      <c r="A10" s="255">
        <v>5</v>
      </c>
      <c r="B10" s="255" t="s">
        <v>791</v>
      </c>
      <c r="C10" s="256">
        <v>39788</v>
      </c>
    </row>
    <row r="11" spans="1:3" x14ac:dyDescent="0.25">
      <c r="A11" s="255">
        <v>6</v>
      </c>
      <c r="B11" s="255" t="s">
        <v>792</v>
      </c>
      <c r="C11" s="256">
        <v>30318</v>
      </c>
    </row>
    <row r="12" spans="1:3" s="260" customFormat="1" x14ac:dyDescent="0.25">
      <c r="A12" s="258">
        <v>7</v>
      </c>
      <c r="B12" s="258" t="s">
        <v>793</v>
      </c>
      <c r="C12" s="259">
        <f>C6+C10-C11</f>
        <v>21308</v>
      </c>
    </row>
    <row r="13" spans="1:3" x14ac:dyDescent="0.25">
      <c r="A13" s="255">
        <v>8</v>
      </c>
      <c r="B13" s="257" t="s">
        <v>788</v>
      </c>
      <c r="C13" s="256"/>
    </row>
    <row r="14" spans="1:3" x14ac:dyDescent="0.25">
      <c r="A14" s="255">
        <v>9</v>
      </c>
      <c r="B14" s="255" t="s">
        <v>790</v>
      </c>
      <c r="C14" s="256">
        <v>21245</v>
      </c>
    </row>
    <row r="15" spans="1:3" x14ac:dyDescent="0.25">
      <c r="A15" s="255">
        <v>10</v>
      </c>
      <c r="B15" s="255" t="s">
        <v>789</v>
      </c>
      <c r="C15" s="256">
        <v>63</v>
      </c>
    </row>
  </sheetData>
  <mergeCells count="1">
    <mergeCell ref="A3:C3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531"/>
  <sheetViews>
    <sheetView view="pageBreakPreview" zoomScale="60" zoomScaleNormal="100" workbookViewId="0">
      <selection activeCell="X48" sqref="X48"/>
    </sheetView>
  </sheetViews>
  <sheetFormatPr defaultRowHeight="12.75" x14ac:dyDescent="0.2"/>
  <cols>
    <col min="1" max="1" width="7.83203125" customWidth="1"/>
    <col min="2" max="2" width="0.1640625" customWidth="1"/>
    <col min="3" max="3" width="64" style="166" customWidth="1"/>
    <col min="4" max="4" width="7.33203125" style="303" customWidth="1"/>
    <col min="5" max="7" width="13.33203125" hidden="1" customWidth="1"/>
    <col min="8" max="8" width="0" hidden="1" customWidth="1"/>
    <col min="9" max="9" width="12.5" customWidth="1"/>
    <col min="10" max="10" width="13" style="319" customWidth="1"/>
    <col min="11" max="11" width="12.5" style="319" customWidth="1"/>
    <col min="12" max="12" width="11.83203125" style="319" customWidth="1"/>
  </cols>
  <sheetData>
    <row r="1" spans="1:17" x14ac:dyDescent="0.2">
      <c r="A1" s="431" t="s">
        <v>1364</v>
      </c>
      <c r="B1" s="431"/>
      <c r="C1" s="431"/>
      <c r="D1" s="429"/>
      <c r="E1" s="429"/>
      <c r="F1" s="429"/>
      <c r="G1" s="429"/>
      <c r="H1" s="429"/>
    </row>
    <row r="2" spans="1:17" x14ac:dyDescent="0.2">
      <c r="A2" s="326"/>
      <c r="B2" s="326"/>
      <c r="C2" s="326"/>
      <c r="D2" s="263"/>
      <c r="E2" s="263"/>
      <c r="F2" s="263"/>
      <c r="G2" s="263"/>
      <c r="H2" s="263"/>
    </row>
    <row r="3" spans="1:17" ht="15" customHeight="1" x14ac:dyDescent="0.25">
      <c r="A3" s="412" t="s">
        <v>1365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328"/>
      <c r="N3" s="328"/>
      <c r="O3" s="328"/>
      <c r="P3" s="328"/>
      <c r="Q3" s="328"/>
    </row>
    <row r="4" spans="1:17" ht="15" x14ac:dyDescent="0.2">
      <c r="A4" s="430"/>
      <c r="B4" s="430"/>
      <c r="C4" s="430"/>
      <c r="D4" s="430"/>
      <c r="E4" s="430"/>
      <c r="F4" s="430"/>
      <c r="G4" s="430"/>
      <c r="H4" s="430"/>
      <c r="I4" s="430"/>
      <c r="J4" s="430"/>
      <c r="K4" s="430"/>
      <c r="L4" s="430"/>
    </row>
    <row r="5" spans="1:17" x14ac:dyDescent="0.2">
      <c r="D5" s="263"/>
      <c r="L5" s="345" t="s">
        <v>1367</v>
      </c>
    </row>
    <row r="6" spans="1:17" ht="15" customHeight="1" x14ac:dyDescent="0.2">
      <c r="A6" s="433" t="s">
        <v>2</v>
      </c>
      <c r="B6" s="434"/>
      <c r="C6" s="437" t="s">
        <v>293</v>
      </c>
      <c r="D6" s="439" t="s">
        <v>797</v>
      </c>
      <c r="E6" s="302"/>
      <c r="F6" s="440" t="s">
        <v>798</v>
      </c>
      <c r="G6" s="439" t="s">
        <v>799</v>
      </c>
      <c r="H6" s="439" t="s">
        <v>1362</v>
      </c>
      <c r="I6" s="440" t="s">
        <v>1328</v>
      </c>
      <c r="J6" s="415" t="s">
        <v>1329</v>
      </c>
      <c r="K6" s="415" t="s">
        <v>1330</v>
      </c>
      <c r="L6" s="415" t="s">
        <v>1331</v>
      </c>
    </row>
    <row r="7" spans="1:17" ht="30" customHeight="1" x14ac:dyDescent="0.2">
      <c r="A7" s="435"/>
      <c r="B7" s="436"/>
      <c r="C7" s="438"/>
      <c r="D7" s="439"/>
      <c r="E7" s="302"/>
      <c r="F7" s="441"/>
      <c r="G7" s="439"/>
      <c r="H7" s="439"/>
      <c r="I7" s="441"/>
      <c r="J7" s="416"/>
      <c r="K7" s="416"/>
      <c r="L7" s="416"/>
    </row>
    <row r="8" spans="1:17" x14ac:dyDescent="0.2">
      <c r="A8" s="417" t="s">
        <v>4</v>
      </c>
      <c r="B8" s="418"/>
      <c r="C8" s="304" t="s">
        <v>5</v>
      </c>
      <c r="D8" s="301" t="s">
        <v>6</v>
      </c>
      <c r="E8" s="301"/>
      <c r="F8" s="301" t="s">
        <v>10</v>
      </c>
      <c r="G8" s="301" t="s">
        <v>11</v>
      </c>
      <c r="H8" s="301" t="s">
        <v>12</v>
      </c>
      <c r="I8" s="301" t="s">
        <v>7</v>
      </c>
      <c r="J8" s="301" t="s">
        <v>8</v>
      </c>
      <c r="K8" s="301" t="s">
        <v>9</v>
      </c>
      <c r="L8" s="301" t="s">
        <v>10</v>
      </c>
    </row>
    <row r="9" spans="1:17" x14ac:dyDescent="0.2">
      <c r="A9" s="413" t="s">
        <v>18</v>
      </c>
      <c r="B9" s="414"/>
      <c r="C9" s="264" t="s">
        <v>109</v>
      </c>
      <c r="D9" s="265" t="s">
        <v>800</v>
      </c>
      <c r="E9" s="265"/>
      <c r="F9" s="266">
        <v>8126</v>
      </c>
      <c r="G9" s="266">
        <v>0</v>
      </c>
      <c r="H9" s="266">
        <v>8126</v>
      </c>
      <c r="I9" s="266">
        <v>9328</v>
      </c>
      <c r="J9" s="266">
        <v>9843</v>
      </c>
      <c r="K9" s="266">
        <v>9843</v>
      </c>
      <c r="L9" s="266">
        <v>9843</v>
      </c>
    </row>
    <row r="10" spans="1:17" ht="25.5" x14ac:dyDescent="0.2">
      <c r="A10" s="413" t="s">
        <v>23</v>
      </c>
      <c r="B10" s="414"/>
      <c r="C10" s="264" t="s">
        <v>801</v>
      </c>
      <c r="D10" s="265" t="s">
        <v>802</v>
      </c>
      <c r="E10" s="265"/>
      <c r="F10" s="266">
        <v>0</v>
      </c>
      <c r="G10" s="266">
        <v>0</v>
      </c>
      <c r="H10" s="266">
        <v>0</v>
      </c>
      <c r="I10" s="266">
        <v>0</v>
      </c>
      <c r="J10" s="266">
        <v>0</v>
      </c>
      <c r="K10" s="266">
        <v>0</v>
      </c>
      <c r="L10" s="266">
        <v>0</v>
      </c>
    </row>
    <row r="11" spans="1:17" ht="25.5" x14ac:dyDescent="0.2">
      <c r="A11" s="413" t="s">
        <v>24</v>
      </c>
      <c r="B11" s="414"/>
      <c r="C11" s="264" t="s">
        <v>803</v>
      </c>
      <c r="D11" s="265" t="s">
        <v>804</v>
      </c>
      <c r="E11" s="265"/>
      <c r="F11" s="266">
        <v>1940</v>
      </c>
      <c r="G11" s="266">
        <v>0</v>
      </c>
      <c r="H11" s="266">
        <v>1940</v>
      </c>
      <c r="I11" s="266">
        <v>3094</v>
      </c>
      <c r="J11" s="266">
        <v>3069</v>
      </c>
      <c r="K11" s="266">
        <v>3069</v>
      </c>
      <c r="L11" s="266">
        <v>3069</v>
      </c>
    </row>
    <row r="12" spans="1:17" x14ac:dyDescent="0.2">
      <c r="A12" s="413" t="s">
        <v>25</v>
      </c>
      <c r="B12" s="414"/>
      <c r="C12" s="264" t="s">
        <v>805</v>
      </c>
      <c r="D12" s="265" t="s">
        <v>806</v>
      </c>
      <c r="E12" s="265"/>
      <c r="F12" s="266">
        <v>1200</v>
      </c>
      <c r="G12" s="266">
        <v>0</v>
      </c>
      <c r="H12" s="266">
        <v>1200</v>
      </c>
      <c r="I12" s="266">
        <v>1200</v>
      </c>
      <c r="J12" s="266">
        <v>1200</v>
      </c>
      <c r="K12" s="266">
        <v>1200</v>
      </c>
      <c r="L12" s="266">
        <v>1200</v>
      </c>
    </row>
    <row r="13" spans="1:17" x14ac:dyDescent="0.2">
      <c r="A13" s="413" t="s">
        <v>26</v>
      </c>
      <c r="B13" s="414"/>
      <c r="C13" s="264" t="s">
        <v>113</v>
      </c>
      <c r="D13" s="265" t="s">
        <v>807</v>
      </c>
      <c r="E13" s="265"/>
      <c r="F13" s="266">
        <v>0</v>
      </c>
      <c r="G13" s="266">
        <v>0</v>
      </c>
      <c r="H13" s="266">
        <v>0</v>
      </c>
      <c r="I13" s="266">
        <v>498</v>
      </c>
      <c r="J13" s="266">
        <v>0</v>
      </c>
      <c r="K13" s="266">
        <v>0</v>
      </c>
      <c r="L13" s="266">
        <v>0</v>
      </c>
    </row>
    <row r="14" spans="1:17" x14ac:dyDescent="0.2">
      <c r="A14" s="413" t="s">
        <v>450</v>
      </c>
      <c r="B14" s="414"/>
      <c r="C14" s="264" t="s">
        <v>114</v>
      </c>
      <c r="D14" s="265" t="s">
        <v>808</v>
      </c>
      <c r="E14" s="265"/>
      <c r="F14" s="266">
        <v>0</v>
      </c>
      <c r="G14" s="266">
        <v>0</v>
      </c>
      <c r="H14" s="266">
        <v>0</v>
      </c>
      <c r="I14" s="266">
        <v>0</v>
      </c>
      <c r="J14" s="266">
        <v>0</v>
      </c>
      <c r="K14" s="266">
        <v>0</v>
      </c>
      <c r="L14" s="266">
        <v>0</v>
      </c>
    </row>
    <row r="15" spans="1:17" s="320" customFormat="1" ht="15.75" x14ac:dyDescent="0.25">
      <c r="A15" s="419" t="s">
        <v>451</v>
      </c>
      <c r="B15" s="420"/>
      <c r="C15" s="267" t="s">
        <v>809</v>
      </c>
      <c r="D15" s="268" t="s">
        <v>810</v>
      </c>
      <c r="E15" s="268"/>
      <c r="F15" s="269">
        <v>11266</v>
      </c>
      <c r="G15" s="269">
        <v>0</v>
      </c>
      <c r="H15" s="269">
        <v>11266</v>
      </c>
      <c r="I15" s="266">
        <v>14120</v>
      </c>
      <c r="J15" s="266">
        <v>14112</v>
      </c>
      <c r="K15" s="266">
        <v>14112</v>
      </c>
      <c r="L15" s="266">
        <v>14112</v>
      </c>
    </row>
    <row r="16" spans="1:17" ht="12.75" hidden="1" customHeight="1" x14ac:dyDescent="0.2">
      <c r="A16" s="413" t="s">
        <v>452</v>
      </c>
      <c r="B16" s="414"/>
      <c r="C16" s="264" t="s">
        <v>116</v>
      </c>
      <c r="D16" s="265" t="s">
        <v>811</v>
      </c>
      <c r="E16" s="265"/>
      <c r="F16" s="266">
        <v>0</v>
      </c>
      <c r="G16" s="266">
        <v>0</v>
      </c>
      <c r="H16" s="266">
        <v>0</v>
      </c>
      <c r="I16" s="266">
        <v>0</v>
      </c>
      <c r="J16" s="266">
        <v>0</v>
      </c>
      <c r="K16" s="266">
        <v>0</v>
      </c>
      <c r="L16" s="266">
        <v>0</v>
      </c>
    </row>
    <row r="17" spans="1:12" ht="25.5" hidden="1" customHeight="1" x14ac:dyDescent="0.2">
      <c r="A17" s="413" t="s">
        <v>453</v>
      </c>
      <c r="B17" s="414"/>
      <c r="C17" s="264" t="s">
        <v>812</v>
      </c>
      <c r="D17" s="265" t="s">
        <v>813</v>
      </c>
      <c r="E17" s="265"/>
      <c r="F17" s="266">
        <v>0</v>
      </c>
      <c r="G17" s="266">
        <v>0</v>
      </c>
      <c r="H17" s="266">
        <v>0</v>
      </c>
      <c r="I17" s="266">
        <v>0</v>
      </c>
      <c r="J17" s="266">
        <v>0</v>
      </c>
      <c r="K17" s="266">
        <v>0</v>
      </c>
      <c r="L17" s="266">
        <v>0</v>
      </c>
    </row>
    <row r="18" spans="1:12" ht="25.5" hidden="1" customHeight="1" x14ac:dyDescent="0.2">
      <c r="A18" s="413" t="s">
        <v>454</v>
      </c>
      <c r="B18" s="414"/>
      <c r="C18" s="264" t="s">
        <v>814</v>
      </c>
      <c r="D18" s="265" t="s">
        <v>815</v>
      </c>
      <c r="E18" s="265"/>
      <c r="F18" s="266">
        <v>0</v>
      </c>
      <c r="G18" s="266">
        <v>0</v>
      </c>
      <c r="H18" s="266">
        <v>0</v>
      </c>
      <c r="I18" s="266">
        <v>0</v>
      </c>
      <c r="J18" s="266">
        <v>0</v>
      </c>
      <c r="K18" s="266">
        <v>0</v>
      </c>
      <c r="L18" s="266">
        <v>0</v>
      </c>
    </row>
    <row r="19" spans="1:12" ht="12.75" hidden="1" customHeight="1" x14ac:dyDescent="0.2">
      <c r="A19" s="413" t="s">
        <v>456</v>
      </c>
      <c r="B19" s="414"/>
      <c r="C19" s="270" t="s">
        <v>816</v>
      </c>
      <c r="D19" s="265" t="s">
        <v>815</v>
      </c>
      <c r="E19" s="265"/>
      <c r="F19" s="266">
        <v>0</v>
      </c>
      <c r="G19" s="266">
        <v>0</v>
      </c>
      <c r="H19" s="266">
        <v>0</v>
      </c>
      <c r="I19" s="266">
        <v>0</v>
      </c>
      <c r="J19" s="266">
        <v>0</v>
      </c>
      <c r="K19" s="266">
        <v>0</v>
      </c>
      <c r="L19" s="266">
        <v>0</v>
      </c>
    </row>
    <row r="20" spans="1:12" ht="12.75" hidden="1" customHeight="1" x14ac:dyDescent="0.2">
      <c r="A20" s="413" t="s">
        <v>458</v>
      </c>
      <c r="B20" s="414"/>
      <c r="C20" s="270" t="s">
        <v>817</v>
      </c>
      <c r="D20" s="265" t="s">
        <v>815</v>
      </c>
      <c r="E20" s="265"/>
      <c r="F20" s="266">
        <v>0</v>
      </c>
      <c r="G20" s="266">
        <v>0</v>
      </c>
      <c r="H20" s="266">
        <v>0</v>
      </c>
      <c r="I20" s="266">
        <v>0</v>
      </c>
      <c r="J20" s="266">
        <v>0</v>
      </c>
      <c r="K20" s="266">
        <v>0</v>
      </c>
      <c r="L20" s="266">
        <v>0</v>
      </c>
    </row>
    <row r="21" spans="1:12" ht="25.5" hidden="1" customHeight="1" x14ac:dyDescent="0.2">
      <c r="A21" s="413" t="s">
        <v>459</v>
      </c>
      <c r="B21" s="414"/>
      <c r="C21" s="270" t="s">
        <v>818</v>
      </c>
      <c r="D21" s="265" t="s">
        <v>815</v>
      </c>
      <c r="E21" s="265"/>
      <c r="F21" s="266">
        <v>0</v>
      </c>
      <c r="G21" s="266">
        <v>0</v>
      </c>
      <c r="H21" s="266">
        <v>0</v>
      </c>
      <c r="I21" s="266">
        <v>0</v>
      </c>
      <c r="J21" s="266">
        <v>0</v>
      </c>
      <c r="K21" s="266">
        <v>0</v>
      </c>
      <c r="L21" s="266">
        <v>0</v>
      </c>
    </row>
    <row r="22" spans="1:12" ht="12.75" hidden="1" customHeight="1" x14ac:dyDescent="0.2">
      <c r="A22" s="413" t="s">
        <v>461</v>
      </c>
      <c r="B22" s="414"/>
      <c r="C22" s="270" t="s">
        <v>819</v>
      </c>
      <c r="D22" s="265" t="s">
        <v>815</v>
      </c>
      <c r="E22" s="265"/>
      <c r="F22" s="266">
        <v>0</v>
      </c>
      <c r="G22" s="266">
        <v>0</v>
      </c>
      <c r="H22" s="266">
        <v>0</v>
      </c>
      <c r="I22" s="266">
        <v>0</v>
      </c>
      <c r="J22" s="266">
        <v>0</v>
      </c>
      <c r="K22" s="266">
        <v>0</v>
      </c>
      <c r="L22" s="266">
        <v>0</v>
      </c>
    </row>
    <row r="23" spans="1:12" ht="12.75" hidden="1" customHeight="1" x14ac:dyDescent="0.2">
      <c r="A23" s="413" t="s">
        <v>462</v>
      </c>
      <c r="B23" s="414"/>
      <c r="C23" s="270" t="s">
        <v>820</v>
      </c>
      <c r="D23" s="265" t="s">
        <v>815</v>
      </c>
      <c r="E23" s="265"/>
      <c r="F23" s="266">
        <v>0</v>
      </c>
      <c r="G23" s="266">
        <v>0</v>
      </c>
      <c r="H23" s="266">
        <v>0</v>
      </c>
      <c r="I23" s="266">
        <v>0</v>
      </c>
      <c r="J23" s="266">
        <v>0</v>
      </c>
      <c r="K23" s="266">
        <v>0</v>
      </c>
      <c r="L23" s="266">
        <v>0</v>
      </c>
    </row>
    <row r="24" spans="1:12" ht="12.75" hidden="1" customHeight="1" x14ac:dyDescent="0.2">
      <c r="A24" s="413" t="s">
        <v>463</v>
      </c>
      <c r="B24" s="414"/>
      <c r="C24" s="270" t="s">
        <v>821</v>
      </c>
      <c r="D24" s="265" t="s">
        <v>815</v>
      </c>
      <c r="E24" s="265"/>
      <c r="F24" s="266">
        <v>0</v>
      </c>
      <c r="G24" s="266">
        <v>0</v>
      </c>
      <c r="H24" s="266">
        <v>0</v>
      </c>
      <c r="I24" s="266">
        <v>0</v>
      </c>
      <c r="J24" s="266">
        <v>0</v>
      </c>
      <c r="K24" s="266">
        <v>0</v>
      </c>
      <c r="L24" s="266">
        <v>0</v>
      </c>
    </row>
    <row r="25" spans="1:12" ht="12.75" hidden="1" customHeight="1" x14ac:dyDescent="0.2">
      <c r="A25" s="413" t="s">
        <v>464</v>
      </c>
      <c r="B25" s="414"/>
      <c r="C25" s="270" t="s">
        <v>822</v>
      </c>
      <c r="D25" s="265" t="s">
        <v>815</v>
      </c>
      <c r="E25" s="265"/>
      <c r="F25" s="266">
        <v>0</v>
      </c>
      <c r="G25" s="266">
        <v>0</v>
      </c>
      <c r="H25" s="266">
        <v>0</v>
      </c>
      <c r="I25" s="266">
        <v>0</v>
      </c>
      <c r="J25" s="266">
        <v>0</v>
      </c>
      <c r="K25" s="266">
        <v>0</v>
      </c>
      <c r="L25" s="266">
        <v>0</v>
      </c>
    </row>
    <row r="26" spans="1:12" ht="12.75" hidden="1" customHeight="1" x14ac:dyDescent="0.2">
      <c r="A26" s="413" t="s">
        <v>465</v>
      </c>
      <c r="B26" s="414"/>
      <c r="C26" s="270" t="s">
        <v>823</v>
      </c>
      <c r="D26" s="265" t="s">
        <v>815</v>
      </c>
      <c r="E26" s="265"/>
      <c r="F26" s="266">
        <v>0</v>
      </c>
      <c r="G26" s="266">
        <v>0</v>
      </c>
      <c r="H26" s="266">
        <v>0</v>
      </c>
      <c r="I26" s="266">
        <v>0</v>
      </c>
      <c r="J26" s="266">
        <v>0</v>
      </c>
      <c r="K26" s="266">
        <v>0</v>
      </c>
      <c r="L26" s="266">
        <v>0</v>
      </c>
    </row>
    <row r="27" spans="1:12" ht="12.75" hidden="1" customHeight="1" x14ac:dyDescent="0.2">
      <c r="A27" s="413" t="s">
        <v>466</v>
      </c>
      <c r="B27" s="414"/>
      <c r="C27" s="270" t="s">
        <v>824</v>
      </c>
      <c r="D27" s="265" t="s">
        <v>815</v>
      </c>
      <c r="E27" s="265"/>
      <c r="F27" s="266">
        <v>0</v>
      </c>
      <c r="G27" s="266">
        <v>0</v>
      </c>
      <c r="H27" s="266">
        <v>0</v>
      </c>
      <c r="I27" s="266">
        <v>0</v>
      </c>
      <c r="J27" s="266">
        <v>0</v>
      </c>
      <c r="K27" s="266">
        <v>0</v>
      </c>
      <c r="L27" s="266">
        <v>0</v>
      </c>
    </row>
    <row r="28" spans="1:12" ht="12.75" hidden="1" customHeight="1" x14ac:dyDescent="0.2">
      <c r="A28" s="413" t="s">
        <v>467</v>
      </c>
      <c r="B28" s="414"/>
      <c r="C28" s="270" t="s">
        <v>825</v>
      </c>
      <c r="D28" s="265" t="s">
        <v>815</v>
      </c>
      <c r="E28" s="265"/>
      <c r="F28" s="266">
        <v>0</v>
      </c>
      <c r="G28" s="266">
        <v>0</v>
      </c>
      <c r="H28" s="266">
        <v>0</v>
      </c>
      <c r="I28" s="266">
        <v>0</v>
      </c>
      <c r="J28" s="266">
        <v>0</v>
      </c>
      <c r="K28" s="266">
        <v>0</v>
      </c>
      <c r="L28" s="266">
        <v>0</v>
      </c>
    </row>
    <row r="29" spans="1:12" ht="25.5" hidden="1" customHeight="1" x14ac:dyDescent="0.2">
      <c r="A29" s="413" t="s">
        <v>468</v>
      </c>
      <c r="B29" s="414"/>
      <c r="C29" s="264" t="s">
        <v>826</v>
      </c>
      <c r="D29" s="265" t="s">
        <v>827</v>
      </c>
      <c r="E29" s="265"/>
      <c r="F29" s="266">
        <v>0</v>
      </c>
      <c r="G29" s="266">
        <v>0</v>
      </c>
      <c r="H29" s="266">
        <v>0</v>
      </c>
      <c r="I29" s="266">
        <v>0</v>
      </c>
      <c r="J29" s="266">
        <v>0</v>
      </c>
      <c r="K29" s="266">
        <v>0</v>
      </c>
      <c r="L29" s="266">
        <v>0</v>
      </c>
    </row>
    <row r="30" spans="1:12" ht="12.75" hidden="1" customHeight="1" x14ac:dyDescent="0.2">
      <c r="A30" s="413" t="s">
        <v>470</v>
      </c>
      <c r="B30" s="414"/>
      <c r="C30" s="270" t="s">
        <v>816</v>
      </c>
      <c r="D30" s="265" t="s">
        <v>827</v>
      </c>
      <c r="E30" s="265"/>
      <c r="F30" s="266">
        <v>0</v>
      </c>
      <c r="G30" s="266">
        <v>0</v>
      </c>
      <c r="H30" s="266">
        <v>0</v>
      </c>
      <c r="I30" s="266">
        <v>0</v>
      </c>
      <c r="J30" s="266">
        <v>0</v>
      </c>
      <c r="K30" s="266">
        <v>0</v>
      </c>
      <c r="L30" s="266">
        <v>0</v>
      </c>
    </row>
    <row r="31" spans="1:12" ht="12.75" hidden="1" customHeight="1" x14ac:dyDescent="0.2">
      <c r="A31" s="413" t="s">
        <v>471</v>
      </c>
      <c r="B31" s="414"/>
      <c r="C31" s="270" t="s">
        <v>817</v>
      </c>
      <c r="D31" s="265" t="s">
        <v>827</v>
      </c>
      <c r="E31" s="265"/>
      <c r="F31" s="266">
        <v>0</v>
      </c>
      <c r="G31" s="266">
        <v>0</v>
      </c>
      <c r="H31" s="266">
        <v>0</v>
      </c>
      <c r="I31" s="266">
        <v>0</v>
      </c>
      <c r="J31" s="266">
        <v>0</v>
      </c>
      <c r="K31" s="266">
        <v>0</v>
      </c>
      <c r="L31" s="266">
        <v>0</v>
      </c>
    </row>
    <row r="32" spans="1:12" ht="25.5" hidden="1" customHeight="1" x14ac:dyDescent="0.2">
      <c r="A32" s="413" t="s">
        <v>472</v>
      </c>
      <c r="B32" s="414"/>
      <c r="C32" s="270" t="s">
        <v>818</v>
      </c>
      <c r="D32" s="265" t="s">
        <v>827</v>
      </c>
      <c r="E32" s="265"/>
      <c r="F32" s="266">
        <v>0</v>
      </c>
      <c r="G32" s="266">
        <v>0</v>
      </c>
      <c r="H32" s="266">
        <v>0</v>
      </c>
      <c r="I32" s="266">
        <v>0</v>
      </c>
      <c r="J32" s="266">
        <v>0</v>
      </c>
      <c r="K32" s="266">
        <v>0</v>
      </c>
      <c r="L32" s="266">
        <v>0</v>
      </c>
    </row>
    <row r="33" spans="1:12" ht="12.75" hidden="1" customHeight="1" x14ac:dyDescent="0.2">
      <c r="A33" s="413" t="s">
        <v>473</v>
      </c>
      <c r="B33" s="414"/>
      <c r="C33" s="270" t="s">
        <v>819</v>
      </c>
      <c r="D33" s="265" t="s">
        <v>827</v>
      </c>
      <c r="E33" s="265"/>
      <c r="F33" s="266">
        <v>0</v>
      </c>
      <c r="G33" s="266">
        <v>0</v>
      </c>
      <c r="H33" s="266">
        <v>0</v>
      </c>
      <c r="I33" s="266">
        <v>0</v>
      </c>
      <c r="J33" s="266">
        <v>0</v>
      </c>
      <c r="K33" s="266">
        <v>0</v>
      </c>
      <c r="L33" s="266">
        <v>0</v>
      </c>
    </row>
    <row r="34" spans="1:12" ht="12.75" hidden="1" customHeight="1" x14ac:dyDescent="0.2">
      <c r="A34" s="413" t="s">
        <v>474</v>
      </c>
      <c r="B34" s="414"/>
      <c r="C34" s="270" t="s">
        <v>820</v>
      </c>
      <c r="D34" s="265" t="s">
        <v>827</v>
      </c>
      <c r="E34" s="265"/>
      <c r="F34" s="266">
        <v>0</v>
      </c>
      <c r="G34" s="266">
        <v>0</v>
      </c>
      <c r="H34" s="266">
        <v>0</v>
      </c>
      <c r="I34" s="266">
        <v>0</v>
      </c>
      <c r="J34" s="266">
        <v>0</v>
      </c>
      <c r="K34" s="266">
        <v>0</v>
      </c>
      <c r="L34" s="266">
        <v>0</v>
      </c>
    </row>
    <row r="35" spans="1:12" ht="12.75" hidden="1" customHeight="1" x14ac:dyDescent="0.2">
      <c r="A35" s="413" t="s">
        <v>475</v>
      </c>
      <c r="B35" s="414"/>
      <c r="C35" s="270" t="s">
        <v>821</v>
      </c>
      <c r="D35" s="265" t="s">
        <v>827</v>
      </c>
      <c r="E35" s="265"/>
      <c r="F35" s="266">
        <v>0</v>
      </c>
      <c r="G35" s="266">
        <v>0</v>
      </c>
      <c r="H35" s="266">
        <v>0</v>
      </c>
      <c r="I35" s="266">
        <v>0</v>
      </c>
      <c r="J35" s="266">
        <v>0</v>
      </c>
      <c r="K35" s="266">
        <v>0</v>
      </c>
      <c r="L35" s="266">
        <v>0</v>
      </c>
    </row>
    <row r="36" spans="1:12" ht="12.75" hidden="1" customHeight="1" x14ac:dyDescent="0.2">
      <c r="A36" s="413" t="s">
        <v>404</v>
      </c>
      <c r="B36" s="414"/>
      <c r="C36" s="270" t="s">
        <v>822</v>
      </c>
      <c r="D36" s="265" t="s">
        <v>827</v>
      </c>
      <c r="E36" s="265"/>
      <c r="F36" s="266">
        <v>0</v>
      </c>
      <c r="G36" s="266">
        <v>0</v>
      </c>
      <c r="H36" s="266">
        <v>0</v>
      </c>
      <c r="I36" s="266">
        <v>0</v>
      </c>
      <c r="J36" s="266">
        <v>0</v>
      </c>
      <c r="K36" s="266">
        <v>0</v>
      </c>
      <c r="L36" s="266">
        <v>0</v>
      </c>
    </row>
    <row r="37" spans="1:12" ht="12.75" hidden="1" customHeight="1" x14ac:dyDescent="0.2">
      <c r="A37" s="413" t="s">
        <v>476</v>
      </c>
      <c r="B37" s="414"/>
      <c r="C37" s="270" t="s">
        <v>823</v>
      </c>
      <c r="D37" s="265" t="s">
        <v>827</v>
      </c>
      <c r="E37" s="265"/>
      <c r="F37" s="266">
        <v>0</v>
      </c>
      <c r="G37" s="266">
        <v>0</v>
      </c>
      <c r="H37" s="266">
        <v>0</v>
      </c>
      <c r="I37" s="266">
        <v>0</v>
      </c>
      <c r="J37" s="266">
        <v>0</v>
      </c>
      <c r="K37" s="266">
        <v>0</v>
      </c>
      <c r="L37" s="266">
        <v>0</v>
      </c>
    </row>
    <row r="38" spans="1:12" ht="12.75" hidden="1" customHeight="1" x14ac:dyDescent="0.2">
      <c r="A38" s="413" t="s">
        <v>477</v>
      </c>
      <c r="B38" s="414"/>
      <c r="C38" s="270" t="s">
        <v>824</v>
      </c>
      <c r="D38" s="265" t="s">
        <v>827</v>
      </c>
      <c r="E38" s="265"/>
      <c r="F38" s="266">
        <v>0</v>
      </c>
      <c r="G38" s="266">
        <v>0</v>
      </c>
      <c r="H38" s="266">
        <v>0</v>
      </c>
      <c r="I38" s="266">
        <v>0</v>
      </c>
      <c r="J38" s="266">
        <v>0</v>
      </c>
      <c r="K38" s="266">
        <v>0</v>
      </c>
      <c r="L38" s="266">
        <v>0</v>
      </c>
    </row>
    <row r="39" spans="1:12" ht="12.75" hidden="1" customHeight="1" x14ac:dyDescent="0.2">
      <c r="A39" s="413" t="s">
        <v>478</v>
      </c>
      <c r="B39" s="414"/>
      <c r="C39" s="270" t="s">
        <v>825</v>
      </c>
      <c r="D39" s="265" t="s">
        <v>827</v>
      </c>
      <c r="E39" s="265"/>
      <c r="F39" s="266">
        <v>0</v>
      </c>
      <c r="G39" s="266">
        <v>0</v>
      </c>
      <c r="H39" s="266">
        <v>0</v>
      </c>
      <c r="I39" s="266">
        <v>0</v>
      </c>
      <c r="J39" s="266">
        <v>0</v>
      </c>
      <c r="K39" s="266">
        <v>0</v>
      </c>
      <c r="L39" s="266">
        <v>0</v>
      </c>
    </row>
    <row r="40" spans="1:12" ht="25.5" x14ac:dyDescent="0.2">
      <c r="A40" s="413" t="s">
        <v>479</v>
      </c>
      <c r="B40" s="414"/>
      <c r="C40" s="264" t="s">
        <v>828</v>
      </c>
      <c r="D40" s="265" t="s">
        <v>829</v>
      </c>
      <c r="E40" s="265"/>
      <c r="F40" s="266">
        <v>2600</v>
      </c>
      <c r="G40" s="266">
        <v>1657</v>
      </c>
      <c r="H40" s="266">
        <v>4257</v>
      </c>
      <c r="I40" s="266">
        <v>7210</v>
      </c>
      <c r="J40" s="266">
        <v>1098</v>
      </c>
      <c r="K40" s="266">
        <v>1098</v>
      </c>
      <c r="L40" s="266">
        <v>1098</v>
      </c>
    </row>
    <row r="41" spans="1:12" x14ac:dyDescent="0.2">
      <c r="A41" s="413" t="s">
        <v>480</v>
      </c>
      <c r="B41" s="414"/>
      <c r="C41" s="270" t="s">
        <v>816</v>
      </c>
      <c r="D41" s="265" t="s">
        <v>829</v>
      </c>
      <c r="E41" s="265"/>
      <c r="F41" s="266">
        <v>400</v>
      </c>
      <c r="G41" s="266">
        <v>0</v>
      </c>
      <c r="H41" s="266">
        <v>400</v>
      </c>
      <c r="I41" s="266">
        <v>0</v>
      </c>
      <c r="J41" s="266">
        <v>0</v>
      </c>
      <c r="K41" s="266">
        <v>0</v>
      </c>
      <c r="L41" s="266">
        <v>0</v>
      </c>
    </row>
    <row r="42" spans="1:12" x14ac:dyDescent="0.2">
      <c r="A42" s="413" t="s">
        <v>481</v>
      </c>
      <c r="B42" s="414"/>
      <c r="C42" s="270" t="s">
        <v>817</v>
      </c>
      <c r="D42" s="265" t="s">
        <v>829</v>
      </c>
      <c r="E42" s="265"/>
      <c r="F42" s="266">
        <v>0</v>
      </c>
      <c r="G42" s="266">
        <v>0</v>
      </c>
      <c r="H42" s="266">
        <v>0</v>
      </c>
      <c r="I42" s="266">
        <v>268</v>
      </c>
      <c r="J42" s="266">
        <v>0</v>
      </c>
      <c r="K42" s="266">
        <v>0</v>
      </c>
      <c r="L42" s="266">
        <v>0</v>
      </c>
    </row>
    <row r="43" spans="1:12" ht="25.5" x14ac:dyDescent="0.2">
      <c r="A43" s="413" t="s">
        <v>482</v>
      </c>
      <c r="B43" s="414"/>
      <c r="C43" s="270" t="s">
        <v>818</v>
      </c>
      <c r="D43" s="265" t="s">
        <v>829</v>
      </c>
      <c r="E43" s="265"/>
      <c r="F43" s="266">
        <v>0</v>
      </c>
      <c r="G43" s="266">
        <v>0</v>
      </c>
      <c r="H43" s="266">
        <v>0</v>
      </c>
      <c r="I43" s="266">
        <v>0</v>
      </c>
      <c r="J43" s="266">
        <v>0</v>
      </c>
      <c r="K43" s="266">
        <v>0</v>
      </c>
      <c r="L43" s="266">
        <v>0</v>
      </c>
    </row>
    <row r="44" spans="1:12" x14ac:dyDescent="0.2">
      <c r="A44" s="413" t="s">
        <v>483</v>
      </c>
      <c r="B44" s="414"/>
      <c r="C44" s="270" t="s">
        <v>819</v>
      </c>
      <c r="D44" s="265" t="s">
        <v>829</v>
      </c>
      <c r="E44" s="265"/>
      <c r="F44" s="266">
        <v>0</v>
      </c>
      <c r="G44" s="266">
        <v>0</v>
      </c>
      <c r="H44" s="266">
        <v>0</v>
      </c>
      <c r="I44" s="266">
        <v>261</v>
      </c>
      <c r="J44" s="266">
        <v>0</v>
      </c>
      <c r="K44" s="266">
        <v>0</v>
      </c>
      <c r="L44" s="266">
        <v>0</v>
      </c>
    </row>
    <row r="45" spans="1:12" x14ac:dyDescent="0.2">
      <c r="A45" s="413" t="s">
        <v>484</v>
      </c>
      <c r="B45" s="414"/>
      <c r="C45" s="270" t="s">
        <v>820</v>
      </c>
      <c r="D45" s="265" t="s">
        <v>829</v>
      </c>
      <c r="E45" s="265"/>
      <c r="F45" s="266">
        <v>0</v>
      </c>
      <c r="G45" s="266">
        <v>0</v>
      </c>
      <c r="H45" s="266">
        <v>0</v>
      </c>
      <c r="I45" s="266">
        <v>0</v>
      </c>
      <c r="J45" s="266">
        <v>0</v>
      </c>
      <c r="K45" s="266">
        <v>0</v>
      </c>
      <c r="L45" s="266">
        <v>0</v>
      </c>
    </row>
    <row r="46" spans="1:12" x14ac:dyDescent="0.2">
      <c r="A46" s="413" t="s">
        <v>485</v>
      </c>
      <c r="B46" s="414"/>
      <c r="C46" s="270" t="s">
        <v>821</v>
      </c>
      <c r="D46" s="265" t="s">
        <v>829</v>
      </c>
      <c r="E46" s="265"/>
      <c r="F46" s="266">
        <v>2200</v>
      </c>
      <c r="G46" s="266">
        <v>1357</v>
      </c>
      <c r="H46" s="266">
        <v>3557</v>
      </c>
      <c r="I46" s="266">
        <v>6681</v>
      </c>
      <c r="J46" s="266">
        <v>1098</v>
      </c>
      <c r="K46" s="266">
        <v>1098</v>
      </c>
      <c r="L46" s="266">
        <v>1098</v>
      </c>
    </row>
    <row r="47" spans="1:12" x14ac:dyDescent="0.2">
      <c r="A47" s="413" t="s">
        <v>486</v>
      </c>
      <c r="B47" s="414"/>
      <c r="C47" s="270" t="s">
        <v>822</v>
      </c>
      <c r="D47" s="265" t="s">
        <v>829</v>
      </c>
      <c r="E47" s="265"/>
      <c r="F47" s="266">
        <v>0</v>
      </c>
      <c r="G47" s="266">
        <v>300</v>
      </c>
      <c r="H47" s="266">
        <v>300</v>
      </c>
      <c r="I47" s="266">
        <v>0</v>
      </c>
      <c r="J47" s="266">
        <v>0</v>
      </c>
      <c r="K47" s="266">
        <v>0</v>
      </c>
      <c r="L47" s="266">
        <v>0</v>
      </c>
    </row>
    <row r="48" spans="1:12" x14ac:dyDescent="0.2">
      <c r="A48" s="413" t="s">
        <v>487</v>
      </c>
      <c r="B48" s="414"/>
      <c r="C48" s="270" t="s">
        <v>823</v>
      </c>
      <c r="D48" s="265" t="s">
        <v>829</v>
      </c>
      <c r="E48" s="265"/>
      <c r="F48" s="266">
        <v>0</v>
      </c>
      <c r="G48" s="266">
        <v>0</v>
      </c>
      <c r="H48" s="266">
        <v>0</v>
      </c>
      <c r="I48" s="266">
        <v>0</v>
      </c>
      <c r="J48" s="266">
        <v>0</v>
      </c>
      <c r="K48" s="266">
        <v>0</v>
      </c>
      <c r="L48" s="266">
        <v>0</v>
      </c>
    </row>
    <row r="49" spans="1:12" x14ac:dyDescent="0.2">
      <c r="A49" s="413" t="s">
        <v>488</v>
      </c>
      <c r="B49" s="414"/>
      <c r="C49" s="270" t="s">
        <v>824</v>
      </c>
      <c r="D49" s="265" t="s">
        <v>829</v>
      </c>
      <c r="E49" s="265"/>
      <c r="F49" s="266">
        <v>0</v>
      </c>
      <c r="G49" s="266">
        <v>0</v>
      </c>
      <c r="H49" s="266">
        <v>0</v>
      </c>
      <c r="I49" s="266">
        <v>0</v>
      </c>
      <c r="J49" s="266">
        <v>0</v>
      </c>
      <c r="K49" s="266">
        <v>0</v>
      </c>
      <c r="L49" s="266">
        <v>0</v>
      </c>
    </row>
    <row r="50" spans="1:12" x14ac:dyDescent="0.2">
      <c r="A50" s="413" t="s">
        <v>489</v>
      </c>
      <c r="B50" s="414"/>
      <c r="C50" s="270" t="s">
        <v>825</v>
      </c>
      <c r="D50" s="265" t="s">
        <v>829</v>
      </c>
      <c r="E50" s="265"/>
      <c r="F50" s="266">
        <v>0</v>
      </c>
      <c r="G50" s="266">
        <v>0</v>
      </c>
      <c r="H50" s="266">
        <v>0</v>
      </c>
      <c r="I50" s="266">
        <v>0</v>
      </c>
      <c r="J50" s="266">
        <v>0</v>
      </c>
      <c r="K50" s="266">
        <v>0</v>
      </c>
      <c r="L50" s="266">
        <v>0</v>
      </c>
    </row>
    <row r="51" spans="1:12" s="320" customFormat="1" ht="25.5" x14ac:dyDescent="0.25">
      <c r="A51" s="419" t="s">
        <v>490</v>
      </c>
      <c r="B51" s="420"/>
      <c r="C51" s="267" t="s">
        <v>830</v>
      </c>
      <c r="D51" s="268" t="s">
        <v>831</v>
      </c>
      <c r="E51" s="268"/>
      <c r="F51" s="269">
        <v>13866</v>
      </c>
      <c r="G51" s="269">
        <v>1657</v>
      </c>
      <c r="H51" s="269">
        <v>15523</v>
      </c>
      <c r="I51" s="266">
        <v>21330</v>
      </c>
      <c r="J51" s="266">
        <v>15210</v>
      </c>
      <c r="K51" s="266">
        <v>15210</v>
      </c>
      <c r="L51" s="266">
        <v>15210</v>
      </c>
    </row>
    <row r="52" spans="1:12" s="320" customFormat="1" ht="15.75" x14ac:dyDescent="0.25">
      <c r="A52" s="419" t="s">
        <v>491</v>
      </c>
      <c r="B52" s="420"/>
      <c r="C52" s="267" t="s">
        <v>123</v>
      </c>
      <c r="D52" s="268" t="s">
        <v>832</v>
      </c>
      <c r="E52" s="268"/>
      <c r="F52" s="269">
        <v>0</v>
      </c>
      <c r="G52" s="269">
        <v>0</v>
      </c>
      <c r="H52" s="269">
        <v>0</v>
      </c>
      <c r="I52" s="266">
        <v>6499</v>
      </c>
      <c r="J52" s="266">
        <v>4616</v>
      </c>
      <c r="K52" s="266">
        <v>0</v>
      </c>
      <c r="L52" s="266">
        <v>0</v>
      </c>
    </row>
    <row r="53" spans="1:12" s="320" customFormat="1" ht="25.5" hidden="1" customHeight="1" x14ac:dyDescent="0.25">
      <c r="A53" s="419" t="s">
        <v>492</v>
      </c>
      <c r="B53" s="420"/>
      <c r="C53" s="267" t="s">
        <v>833</v>
      </c>
      <c r="D53" s="268" t="s">
        <v>834</v>
      </c>
      <c r="E53" s="268"/>
      <c r="F53" s="266">
        <v>0</v>
      </c>
      <c r="G53" s="266">
        <v>0</v>
      </c>
      <c r="H53" s="266">
        <v>0</v>
      </c>
      <c r="I53" s="266">
        <v>0</v>
      </c>
      <c r="J53" s="266">
        <v>0</v>
      </c>
      <c r="K53" s="266">
        <v>0</v>
      </c>
      <c r="L53" s="266">
        <v>0</v>
      </c>
    </row>
    <row r="54" spans="1:12" s="320" customFormat="1" ht="38.25" hidden="1" customHeight="1" x14ac:dyDescent="0.25">
      <c r="A54" s="419" t="s">
        <v>493</v>
      </c>
      <c r="B54" s="420"/>
      <c r="C54" s="267" t="s">
        <v>835</v>
      </c>
      <c r="D54" s="268" t="s">
        <v>836</v>
      </c>
      <c r="E54" s="268"/>
      <c r="F54" s="266">
        <v>0</v>
      </c>
      <c r="G54" s="266">
        <v>0</v>
      </c>
      <c r="H54" s="266">
        <v>0</v>
      </c>
      <c r="I54" s="266">
        <v>0</v>
      </c>
      <c r="J54" s="266">
        <v>0</v>
      </c>
      <c r="K54" s="266">
        <v>0</v>
      </c>
      <c r="L54" s="266">
        <v>0</v>
      </c>
    </row>
    <row r="55" spans="1:12" s="320" customFormat="1" ht="15.75" hidden="1" customHeight="1" x14ac:dyDescent="0.25">
      <c r="A55" s="419" t="s">
        <v>406</v>
      </c>
      <c r="B55" s="420"/>
      <c r="C55" s="273" t="s">
        <v>816</v>
      </c>
      <c r="D55" s="268" t="s">
        <v>836</v>
      </c>
      <c r="E55" s="268"/>
      <c r="F55" s="266">
        <v>0</v>
      </c>
      <c r="G55" s="266">
        <v>0</v>
      </c>
      <c r="H55" s="266">
        <v>0</v>
      </c>
      <c r="I55" s="266">
        <v>0</v>
      </c>
      <c r="J55" s="266">
        <v>0</v>
      </c>
      <c r="K55" s="266">
        <v>0</v>
      </c>
      <c r="L55" s="266">
        <v>0</v>
      </c>
    </row>
    <row r="56" spans="1:12" s="320" customFormat="1" ht="15.75" hidden="1" customHeight="1" x14ac:dyDescent="0.25">
      <c r="A56" s="419" t="s">
        <v>494</v>
      </c>
      <c r="B56" s="420"/>
      <c r="C56" s="273" t="s">
        <v>817</v>
      </c>
      <c r="D56" s="268" t="s">
        <v>836</v>
      </c>
      <c r="E56" s="268"/>
      <c r="F56" s="266">
        <v>0</v>
      </c>
      <c r="G56" s="266">
        <v>0</v>
      </c>
      <c r="H56" s="266">
        <v>0</v>
      </c>
      <c r="I56" s="266">
        <v>0</v>
      </c>
      <c r="J56" s="266">
        <v>0</v>
      </c>
      <c r="K56" s="266">
        <v>0</v>
      </c>
      <c r="L56" s="266">
        <v>0</v>
      </c>
    </row>
    <row r="57" spans="1:12" s="320" customFormat="1" ht="25.5" hidden="1" customHeight="1" x14ac:dyDescent="0.25">
      <c r="A57" s="419" t="s">
        <v>495</v>
      </c>
      <c r="B57" s="420"/>
      <c r="C57" s="273" t="s">
        <v>818</v>
      </c>
      <c r="D57" s="268" t="s">
        <v>836</v>
      </c>
      <c r="E57" s="268"/>
      <c r="F57" s="266">
        <v>0</v>
      </c>
      <c r="G57" s="266">
        <v>0</v>
      </c>
      <c r="H57" s="266">
        <v>0</v>
      </c>
      <c r="I57" s="266">
        <v>0</v>
      </c>
      <c r="J57" s="266">
        <v>0</v>
      </c>
      <c r="K57" s="266">
        <v>0</v>
      </c>
      <c r="L57" s="266">
        <v>0</v>
      </c>
    </row>
    <row r="58" spans="1:12" s="320" customFormat="1" ht="15.75" hidden="1" customHeight="1" x14ac:dyDescent="0.25">
      <c r="A58" s="419" t="s">
        <v>408</v>
      </c>
      <c r="B58" s="420"/>
      <c r="C58" s="273" t="s">
        <v>819</v>
      </c>
      <c r="D58" s="268" t="s">
        <v>836</v>
      </c>
      <c r="E58" s="268"/>
      <c r="F58" s="266">
        <v>0</v>
      </c>
      <c r="G58" s="266">
        <v>0</v>
      </c>
      <c r="H58" s="266">
        <v>0</v>
      </c>
      <c r="I58" s="266">
        <v>0</v>
      </c>
      <c r="J58" s="266">
        <v>0</v>
      </c>
      <c r="K58" s="266">
        <v>0</v>
      </c>
      <c r="L58" s="266">
        <v>0</v>
      </c>
    </row>
    <row r="59" spans="1:12" s="320" customFormat="1" ht="15.75" hidden="1" customHeight="1" x14ac:dyDescent="0.25">
      <c r="A59" s="419" t="s">
        <v>410</v>
      </c>
      <c r="B59" s="420"/>
      <c r="C59" s="273" t="s">
        <v>820</v>
      </c>
      <c r="D59" s="268" t="s">
        <v>836</v>
      </c>
      <c r="E59" s="268"/>
      <c r="F59" s="266">
        <v>0</v>
      </c>
      <c r="G59" s="266">
        <v>0</v>
      </c>
      <c r="H59" s="266">
        <v>0</v>
      </c>
      <c r="I59" s="266">
        <v>0</v>
      </c>
      <c r="J59" s="266">
        <v>0</v>
      </c>
      <c r="K59" s="266">
        <v>0</v>
      </c>
      <c r="L59" s="266">
        <v>0</v>
      </c>
    </row>
    <row r="60" spans="1:12" s="320" customFormat="1" ht="15.75" hidden="1" customHeight="1" x14ac:dyDescent="0.25">
      <c r="A60" s="419" t="s">
        <v>496</v>
      </c>
      <c r="B60" s="420"/>
      <c r="C60" s="273" t="s">
        <v>821</v>
      </c>
      <c r="D60" s="268" t="s">
        <v>836</v>
      </c>
      <c r="E60" s="268"/>
      <c r="F60" s="266">
        <v>0</v>
      </c>
      <c r="G60" s="266">
        <v>0</v>
      </c>
      <c r="H60" s="266">
        <v>0</v>
      </c>
      <c r="I60" s="266">
        <v>0</v>
      </c>
      <c r="J60" s="266">
        <v>0</v>
      </c>
      <c r="K60" s="266">
        <v>0</v>
      </c>
      <c r="L60" s="266">
        <v>0</v>
      </c>
    </row>
    <row r="61" spans="1:12" s="320" customFormat="1" ht="15.75" hidden="1" customHeight="1" x14ac:dyDescent="0.25">
      <c r="A61" s="421" t="s">
        <v>412</v>
      </c>
      <c r="B61" s="422"/>
      <c r="C61" s="273" t="s">
        <v>822</v>
      </c>
      <c r="D61" s="268" t="s">
        <v>836</v>
      </c>
      <c r="E61" s="268"/>
      <c r="F61" s="266">
        <v>0</v>
      </c>
      <c r="G61" s="266">
        <v>0</v>
      </c>
      <c r="H61" s="266">
        <v>0</v>
      </c>
      <c r="I61" s="266">
        <v>0</v>
      </c>
      <c r="J61" s="266">
        <v>0</v>
      </c>
      <c r="K61" s="266">
        <v>0</v>
      </c>
      <c r="L61" s="266">
        <v>0</v>
      </c>
    </row>
    <row r="62" spans="1:12" s="320" customFormat="1" ht="15.75" hidden="1" customHeight="1" x14ac:dyDescent="0.25">
      <c r="A62" s="421" t="s">
        <v>497</v>
      </c>
      <c r="B62" s="422"/>
      <c r="C62" s="273" t="s">
        <v>823</v>
      </c>
      <c r="D62" s="268" t="s">
        <v>836</v>
      </c>
      <c r="E62" s="268"/>
      <c r="F62" s="266">
        <v>0</v>
      </c>
      <c r="G62" s="266">
        <v>0</v>
      </c>
      <c r="H62" s="266">
        <v>0</v>
      </c>
      <c r="I62" s="266">
        <v>0</v>
      </c>
      <c r="J62" s="266">
        <v>0</v>
      </c>
      <c r="K62" s="266">
        <v>0</v>
      </c>
      <c r="L62" s="266">
        <v>0</v>
      </c>
    </row>
    <row r="63" spans="1:12" s="320" customFormat="1" ht="25.5" hidden="1" customHeight="1" x14ac:dyDescent="0.25">
      <c r="A63" s="421" t="s">
        <v>498</v>
      </c>
      <c r="B63" s="422"/>
      <c r="C63" s="273" t="s">
        <v>824</v>
      </c>
      <c r="D63" s="268" t="s">
        <v>836</v>
      </c>
      <c r="E63" s="268"/>
      <c r="F63" s="266">
        <v>0</v>
      </c>
      <c r="G63" s="266">
        <v>0</v>
      </c>
      <c r="H63" s="266">
        <v>0</v>
      </c>
      <c r="I63" s="266">
        <v>0</v>
      </c>
      <c r="J63" s="266">
        <v>0</v>
      </c>
      <c r="K63" s="266">
        <v>0</v>
      </c>
      <c r="L63" s="266">
        <v>0</v>
      </c>
    </row>
    <row r="64" spans="1:12" s="320" customFormat="1" ht="25.5" hidden="1" customHeight="1" x14ac:dyDescent="0.25">
      <c r="A64" s="421" t="s">
        <v>499</v>
      </c>
      <c r="B64" s="422"/>
      <c r="C64" s="273" t="s">
        <v>825</v>
      </c>
      <c r="D64" s="268" t="s">
        <v>836</v>
      </c>
      <c r="E64" s="268"/>
      <c r="F64" s="266">
        <v>0</v>
      </c>
      <c r="G64" s="266">
        <v>0</v>
      </c>
      <c r="H64" s="266">
        <v>0</v>
      </c>
      <c r="I64" s="266">
        <v>0</v>
      </c>
      <c r="J64" s="266">
        <v>0</v>
      </c>
      <c r="K64" s="266">
        <v>0</v>
      </c>
      <c r="L64" s="266">
        <v>0</v>
      </c>
    </row>
    <row r="65" spans="1:12" s="320" customFormat="1" ht="38.25" hidden="1" customHeight="1" x14ac:dyDescent="0.25">
      <c r="A65" s="421" t="s">
        <v>414</v>
      </c>
      <c r="B65" s="422"/>
      <c r="C65" s="267" t="s">
        <v>837</v>
      </c>
      <c r="D65" s="268" t="s">
        <v>838</v>
      </c>
      <c r="E65" s="268"/>
      <c r="F65" s="266">
        <v>0</v>
      </c>
      <c r="G65" s="266">
        <v>0</v>
      </c>
      <c r="H65" s="266">
        <v>0</v>
      </c>
      <c r="I65" s="266">
        <v>0</v>
      </c>
      <c r="J65" s="266">
        <v>0</v>
      </c>
      <c r="K65" s="266">
        <v>0</v>
      </c>
      <c r="L65" s="266">
        <v>0</v>
      </c>
    </row>
    <row r="66" spans="1:12" s="320" customFormat="1" ht="15.75" hidden="1" customHeight="1" x14ac:dyDescent="0.25">
      <c r="A66" s="421" t="s">
        <v>500</v>
      </c>
      <c r="B66" s="422"/>
      <c r="C66" s="273" t="s">
        <v>816</v>
      </c>
      <c r="D66" s="268" t="s">
        <v>838</v>
      </c>
      <c r="E66" s="268"/>
      <c r="F66" s="266">
        <v>0</v>
      </c>
      <c r="G66" s="266">
        <v>0</v>
      </c>
      <c r="H66" s="266">
        <v>0</v>
      </c>
      <c r="I66" s="266">
        <v>0</v>
      </c>
      <c r="J66" s="266">
        <v>0</v>
      </c>
      <c r="K66" s="266">
        <v>0</v>
      </c>
      <c r="L66" s="266">
        <v>0</v>
      </c>
    </row>
    <row r="67" spans="1:12" s="320" customFormat="1" ht="15.75" hidden="1" customHeight="1" x14ac:dyDescent="0.25">
      <c r="A67" s="421" t="s">
        <v>501</v>
      </c>
      <c r="B67" s="422"/>
      <c r="C67" s="273" t="s">
        <v>817</v>
      </c>
      <c r="D67" s="268" t="s">
        <v>838</v>
      </c>
      <c r="E67" s="268"/>
      <c r="F67" s="266">
        <v>0</v>
      </c>
      <c r="G67" s="266">
        <v>0</v>
      </c>
      <c r="H67" s="266">
        <v>0</v>
      </c>
      <c r="I67" s="266">
        <v>0</v>
      </c>
      <c r="J67" s="266">
        <v>0</v>
      </c>
      <c r="K67" s="266">
        <v>0</v>
      </c>
      <c r="L67" s="266">
        <v>0</v>
      </c>
    </row>
    <row r="68" spans="1:12" s="320" customFormat="1" ht="25.5" hidden="1" customHeight="1" x14ac:dyDescent="0.25">
      <c r="A68" s="421" t="s">
        <v>502</v>
      </c>
      <c r="B68" s="422"/>
      <c r="C68" s="273" t="s">
        <v>818</v>
      </c>
      <c r="D68" s="268" t="s">
        <v>838</v>
      </c>
      <c r="E68" s="268"/>
      <c r="F68" s="266">
        <v>0</v>
      </c>
      <c r="G68" s="266">
        <v>0</v>
      </c>
      <c r="H68" s="266">
        <v>0</v>
      </c>
      <c r="I68" s="266">
        <v>0</v>
      </c>
      <c r="J68" s="266">
        <v>0</v>
      </c>
      <c r="K68" s="266">
        <v>0</v>
      </c>
      <c r="L68" s="266">
        <v>0</v>
      </c>
    </row>
    <row r="69" spans="1:12" s="320" customFormat="1" ht="15.75" hidden="1" customHeight="1" x14ac:dyDescent="0.25">
      <c r="A69" s="421" t="s">
        <v>503</v>
      </c>
      <c r="B69" s="422"/>
      <c r="C69" s="273" t="s">
        <v>819</v>
      </c>
      <c r="D69" s="268" t="s">
        <v>838</v>
      </c>
      <c r="E69" s="268"/>
      <c r="F69" s="266">
        <v>0</v>
      </c>
      <c r="G69" s="266">
        <v>0</v>
      </c>
      <c r="H69" s="266">
        <v>0</v>
      </c>
      <c r="I69" s="266">
        <v>0</v>
      </c>
      <c r="J69" s="266">
        <v>0</v>
      </c>
      <c r="K69" s="266">
        <v>0</v>
      </c>
      <c r="L69" s="266">
        <v>0</v>
      </c>
    </row>
    <row r="70" spans="1:12" s="320" customFormat="1" ht="15.75" hidden="1" customHeight="1" x14ac:dyDescent="0.25">
      <c r="A70" s="421" t="s">
        <v>504</v>
      </c>
      <c r="B70" s="422"/>
      <c r="C70" s="273" t="s">
        <v>820</v>
      </c>
      <c r="D70" s="268" t="s">
        <v>838</v>
      </c>
      <c r="E70" s="268"/>
      <c r="F70" s="266">
        <v>0</v>
      </c>
      <c r="G70" s="266">
        <v>0</v>
      </c>
      <c r="H70" s="266">
        <v>0</v>
      </c>
      <c r="I70" s="266">
        <v>0</v>
      </c>
      <c r="J70" s="266">
        <v>0</v>
      </c>
      <c r="K70" s="266">
        <v>0</v>
      </c>
      <c r="L70" s="266">
        <v>0</v>
      </c>
    </row>
    <row r="71" spans="1:12" s="320" customFormat="1" ht="15.75" hidden="1" customHeight="1" x14ac:dyDescent="0.25">
      <c r="A71" s="421" t="s">
        <v>506</v>
      </c>
      <c r="B71" s="422"/>
      <c r="C71" s="273" t="s">
        <v>821</v>
      </c>
      <c r="D71" s="268" t="s">
        <v>838</v>
      </c>
      <c r="E71" s="268"/>
      <c r="F71" s="266">
        <v>0</v>
      </c>
      <c r="G71" s="266">
        <v>0</v>
      </c>
      <c r="H71" s="266">
        <v>0</v>
      </c>
      <c r="I71" s="266">
        <v>0</v>
      </c>
      <c r="J71" s="266">
        <v>0</v>
      </c>
      <c r="K71" s="266">
        <v>0</v>
      </c>
      <c r="L71" s="266">
        <v>0</v>
      </c>
    </row>
    <row r="72" spans="1:12" s="320" customFormat="1" ht="15.75" hidden="1" customHeight="1" x14ac:dyDescent="0.25">
      <c r="A72" s="421" t="s">
        <v>507</v>
      </c>
      <c r="B72" s="422"/>
      <c r="C72" s="273" t="s">
        <v>822</v>
      </c>
      <c r="D72" s="268" t="s">
        <v>838</v>
      </c>
      <c r="E72" s="268"/>
      <c r="F72" s="266">
        <v>0</v>
      </c>
      <c r="G72" s="266">
        <v>0</v>
      </c>
      <c r="H72" s="266">
        <v>0</v>
      </c>
      <c r="I72" s="266">
        <v>0</v>
      </c>
      <c r="J72" s="266">
        <v>0</v>
      </c>
      <c r="K72" s="266">
        <v>0</v>
      </c>
      <c r="L72" s="266">
        <v>0</v>
      </c>
    </row>
    <row r="73" spans="1:12" s="320" customFormat="1" ht="15.75" hidden="1" customHeight="1" x14ac:dyDescent="0.25">
      <c r="A73" s="421" t="s">
        <v>508</v>
      </c>
      <c r="B73" s="422"/>
      <c r="C73" s="273" t="s">
        <v>823</v>
      </c>
      <c r="D73" s="268" t="s">
        <v>838</v>
      </c>
      <c r="E73" s="268"/>
      <c r="F73" s="266">
        <v>0</v>
      </c>
      <c r="G73" s="266">
        <v>0</v>
      </c>
      <c r="H73" s="266">
        <v>0</v>
      </c>
      <c r="I73" s="266">
        <v>0</v>
      </c>
      <c r="J73" s="266">
        <v>0</v>
      </c>
      <c r="K73" s="266">
        <v>0</v>
      </c>
      <c r="L73" s="266">
        <v>0</v>
      </c>
    </row>
    <row r="74" spans="1:12" s="320" customFormat="1" ht="25.5" hidden="1" customHeight="1" x14ac:dyDescent="0.25">
      <c r="A74" s="421" t="s">
        <v>509</v>
      </c>
      <c r="B74" s="422"/>
      <c r="C74" s="273" t="s">
        <v>824</v>
      </c>
      <c r="D74" s="268" t="s">
        <v>838</v>
      </c>
      <c r="E74" s="268"/>
      <c r="F74" s="266">
        <v>0</v>
      </c>
      <c r="G74" s="266">
        <v>0</v>
      </c>
      <c r="H74" s="266">
        <v>0</v>
      </c>
      <c r="I74" s="266">
        <v>0</v>
      </c>
      <c r="J74" s="266">
        <v>0</v>
      </c>
      <c r="K74" s="266">
        <v>0</v>
      </c>
      <c r="L74" s="266">
        <v>0</v>
      </c>
    </row>
    <row r="75" spans="1:12" s="320" customFormat="1" ht="25.5" hidden="1" customHeight="1" x14ac:dyDescent="0.25">
      <c r="A75" s="421" t="s">
        <v>511</v>
      </c>
      <c r="B75" s="422"/>
      <c r="C75" s="273" t="s">
        <v>825</v>
      </c>
      <c r="D75" s="268" t="s">
        <v>838</v>
      </c>
      <c r="E75" s="268"/>
      <c r="F75" s="266">
        <v>0</v>
      </c>
      <c r="G75" s="266">
        <v>0</v>
      </c>
      <c r="H75" s="266">
        <v>0</v>
      </c>
      <c r="I75" s="266">
        <v>0</v>
      </c>
      <c r="J75" s="266">
        <v>0</v>
      </c>
      <c r="K75" s="266">
        <v>0</v>
      </c>
      <c r="L75" s="266">
        <v>0</v>
      </c>
    </row>
    <row r="76" spans="1:12" s="320" customFormat="1" ht="25.5" hidden="1" customHeight="1" x14ac:dyDescent="0.25">
      <c r="A76" s="421" t="s">
        <v>513</v>
      </c>
      <c r="B76" s="422"/>
      <c r="C76" s="267" t="s">
        <v>839</v>
      </c>
      <c r="D76" s="268" t="s">
        <v>840</v>
      </c>
      <c r="E76" s="268"/>
      <c r="F76" s="266">
        <v>0</v>
      </c>
      <c r="G76" s="266">
        <v>0</v>
      </c>
      <c r="H76" s="266">
        <v>0</v>
      </c>
      <c r="I76" s="266">
        <v>0</v>
      </c>
      <c r="J76" s="266">
        <v>0</v>
      </c>
      <c r="K76" s="266">
        <v>0</v>
      </c>
      <c r="L76" s="266">
        <v>0</v>
      </c>
    </row>
    <row r="77" spans="1:12" s="320" customFormat="1" ht="15.75" hidden="1" customHeight="1" x14ac:dyDescent="0.25">
      <c r="A77" s="421" t="s">
        <v>515</v>
      </c>
      <c r="B77" s="422"/>
      <c r="C77" s="273" t="s">
        <v>816</v>
      </c>
      <c r="D77" s="268" t="s">
        <v>840</v>
      </c>
      <c r="E77" s="268"/>
      <c r="F77" s="266">
        <v>0</v>
      </c>
      <c r="G77" s="266">
        <v>0</v>
      </c>
      <c r="H77" s="266">
        <v>0</v>
      </c>
      <c r="I77" s="266">
        <v>0</v>
      </c>
      <c r="J77" s="266">
        <v>0</v>
      </c>
      <c r="K77" s="266">
        <v>0</v>
      </c>
      <c r="L77" s="266">
        <v>0</v>
      </c>
    </row>
    <row r="78" spans="1:12" s="320" customFormat="1" ht="15.75" hidden="1" customHeight="1" x14ac:dyDescent="0.25">
      <c r="A78" s="421" t="s">
        <v>517</v>
      </c>
      <c r="B78" s="422"/>
      <c r="C78" s="273" t="s">
        <v>817</v>
      </c>
      <c r="D78" s="268" t="s">
        <v>840</v>
      </c>
      <c r="E78" s="268"/>
      <c r="F78" s="266">
        <v>0</v>
      </c>
      <c r="G78" s="266">
        <v>0</v>
      </c>
      <c r="H78" s="266">
        <v>0</v>
      </c>
      <c r="I78" s="266">
        <v>0</v>
      </c>
      <c r="J78" s="266">
        <v>0</v>
      </c>
      <c r="K78" s="266">
        <v>0</v>
      </c>
      <c r="L78" s="266">
        <v>0</v>
      </c>
    </row>
    <row r="79" spans="1:12" s="320" customFormat="1" ht="25.5" hidden="1" customHeight="1" x14ac:dyDescent="0.25">
      <c r="A79" s="421" t="s">
        <v>518</v>
      </c>
      <c r="B79" s="422"/>
      <c r="C79" s="273" t="s">
        <v>818</v>
      </c>
      <c r="D79" s="268" t="s">
        <v>840</v>
      </c>
      <c r="E79" s="268"/>
      <c r="F79" s="266">
        <v>0</v>
      </c>
      <c r="G79" s="266">
        <v>0</v>
      </c>
      <c r="H79" s="266">
        <v>0</v>
      </c>
      <c r="I79" s="266">
        <v>0</v>
      </c>
      <c r="J79" s="266">
        <v>0</v>
      </c>
      <c r="K79" s="266">
        <v>0</v>
      </c>
      <c r="L79" s="266">
        <v>0</v>
      </c>
    </row>
    <row r="80" spans="1:12" s="320" customFormat="1" ht="15.75" hidden="1" customHeight="1" x14ac:dyDescent="0.25">
      <c r="A80" s="421" t="s">
        <v>519</v>
      </c>
      <c r="B80" s="422"/>
      <c r="C80" s="273" t="s">
        <v>819</v>
      </c>
      <c r="D80" s="268" t="s">
        <v>840</v>
      </c>
      <c r="E80" s="268"/>
      <c r="F80" s="266">
        <v>0</v>
      </c>
      <c r="G80" s="266">
        <v>0</v>
      </c>
      <c r="H80" s="266">
        <v>0</v>
      </c>
      <c r="I80" s="266">
        <v>0</v>
      </c>
      <c r="J80" s="266">
        <v>0</v>
      </c>
      <c r="K80" s="266">
        <v>0</v>
      </c>
      <c r="L80" s="266">
        <v>0</v>
      </c>
    </row>
    <row r="81" spans="1:12" s="320" customFormat="1" ht="15.75" hidden="1" customHeight="1" x14ac:dyDescent="0.25">
      <c r="A81" s="421" t="s">
        <v>520</v>
      </c>
      <c r="B81" s="422"/>
      <c r="C81" s="273" t="s">
        <v>820</v>
      </c>
      <c r="D81" s="268" t="s">
        <v>840</v>
      </c>
      <c r="E81" s="268"/>
      <c r="F81" s="266">
        <v>0</v>
      </c>
      <c r="G81" s="266">
        <v>0</v>
      </c>
      <c r="H81" s="266">
        <v>0</v>
      </c>
      <c r="I81" s="266">
        <v>0</v>
      </c>
      <c r="J81" s="266">
        <v>0</v>
      </c>
      <c r="K81" s="266">
        <v>0</v>
      </c>
      <c r="L81" s="266">
        <v>0</v>
      </c>
    </row>
    <row r="82" spans="1:12" s="320" customFormat="1" ht="15.75" hidden="1" customHeight="1" x14ac:dyDescent="0.25">
      <c r="A82" s="421" t="s">
        <v>521</v>
      </c>
      <c r="B82" s="422"/>
      <c r="C82" s="273" t="s">
        <v>821</v>
      </c>
      <c r="D82" s="268" t="s">
        <v>840</v>
      </c>
      <c r="E82" s="268"/>
      <c r="F82" s="266">
        <v>0</v>
      </c>
      <c r="G82" s="266">
        <v>0</v>
      </c>
      <c r="H82" s="266">
        <v>0</v>
      </c>
      <c r="I82" s="266">
        <v>0</v>
      </c>
      <c r="J82" s="266">
        <v>0</v>
      </c>
      <c r="K82" s="266">
        <v>0</v>
      </c>
      <c r="L82" s="266">
        <v>0</v>
      </c>
    </row>
    <row r="83" spans="1:12" s="320" customFormat="1" ht="15.75" hidden="1" customHeight="1" x14ac:dyDescent="0.25">
      <c r="A83" s="421" t="s">
        <v>522</v>
      </c>
      <c r="B83" s="422"/>
      <c r="C83" s="273" t="s">
        <v>822</v>
      </c>
      <c r="D83" s="268" t="s">
        <v>840</v>
      </c>
      <c r="E83" s="268"/>
      <c r="F83" s="266">
        <v>0</v>
      </c>
      <c r="G83" s="266">
        <v>0</v>
      </c>
      <c r="H83" s="266">
        <v>0</v>
      </c>
      <c r="I83" s="266">
        <v>0</v>
      </c>
      <c r="J83" s="266">
        <v>0</v>
      </c>
      <c r="K83" s="266">
        <v>0</v>
      </c>
      <c r="L83" s="266">
        <v>0</v>
      </c>
    </row>
    <row r="84" spans="1:12" s="320" customFormat="1" ht="15.75" hidden="1" customHeight="1" x14ac:dyDescent="0.25">
      <c r="A84" s="421" t="s">
        <v>523</v>
      </c>
      <c r="B84" s="422"/>
      <c r="C84" s="273" t="s">
        <v>823</v>
      </c>
      <c r="D84" s="268" t="s">
        <v>840</v>
      </c>
      <c r="E84" s="268"/>
      <c r="F84" s="266">
        <v>0</v>
      </c>
      <c r="G84" s="266">
        <v>0</v>
      </c>
      <c r="H84" s="266">
        <v>0</v>
      </c>
      <c r="I84" s="266">
        <v>0</v>
      </c>
      <c r="J84" s="266">
        <v>0</v>
      </c>
      <c r="K84" s="266">
        <v>0</v>
      </c>
      <c r="L84" s="266">
        <v>0</v>
      </c>
    </row>
    <row r="85" spans="1:12" s="320" customFormat="1" ht="25.5" hidden="1" customHeight="1" x14ac:dyDescent="0.25">
      <c r="A85" s="421" t="s">
        <v>524</v>
      </c>
      <c r="B85" s="422"/>
      <c r="C85" s="273" t="s">
        <v>824</v>
      </c>
      <c r="D85" s="268" t="s">
        <v>840</v>
      </c>
      <c r="E85" s="268"/>
      <c r="F85" s="266">
        <v>0</v>
      </c>
      <c r="G85" s="266">
        <v>0</v>
      </c>
      <c r="H85" s="266">
        <v>0</v>
      </c>
      <c r="I85" s="266">
        <v>0</v>
      </c>
      <c r="J85" s="266">
        <v>0</v>
      </c>
      <c r="K85" s="266">
        <v>0</v>
      </c>
      <c r="L85" s="266">
        <v>0</v>
      </c>
    </row>
    <row r="86" spans="1:12" s="320" customFormat="1" ht="25.5" hidden="1" customHeight="1" x14ac:dyDescent="0.25">
      <c r="A86" s="421" t="s">
        <v>525</v>
      </c>
      <c r="B86" s="422"/>
      <c r="C86" s="273" t="s">
        <v>825</v>
      </c>
      <c r="D86" s="268" t="s">
        <v>840</v>
      </c>
      <c r="E86" s="268"/>
      <c r="F86" s="266">
        <v>0</v>
      </c>
      <c r="G86" s="266">
        <v>0</v>
      </c>
      <c r="H86" s="266">
        <v>0</v>
      </c>
      <c r="I86" s="266">
        <v>0</v>
      </c>
      <c r="J86" s="266">
        <v>0</v>
      </c>
      <c r="K86" s="266">
        <v>0</v>
      </c>
      <c r="L86" s="266">
        <v>0</v>
      </c>
    </row>
    <row r="87" spans="1:12" s="320" customFormat="1" ht="25.5" x14ac:dyDescent="0.25">
      <c r="A87" s="421" t="s">
        <v>527</v>
      </c>
      <c r="B87" s="422"/>
      <c r="C87" s="267" t="s">
        <v>841</v>
      </c>
      <c r="D87" s="268" t="s">
        <v>842</v>
      </c>
      <c r="E87" s="268"/>
      <c r="F87" s="269">
        <v>0</v>
      </c>
      <c r="G87" s="269">
        <v>0</v>
      </c>
      <c r="H87" s="269">
        <v>0</v>
      </c>
      <c r="I87" s="266">
        <v>6499</v>
      </c>
      <c r="J87" s="266">
        <v>4616</v>
      </c>
      <c r="K87" s="266">
        <v>0</v>
      </c>
      <c r="L87" s="266">
        <v>0</v>
      </c>
    </row>
    <row r="88" spans="1:12" ht="12.75" hidden="1" customHeight="1" x14ac:dyDescent="0.2">
      <c r="A88" s="423" t="s">
        <v>528</v>
      </c>
      <c r="B88" s="424"/>
      <c r="C88" s="264" t="s">
        <v>843</v>
      </c>
      <c r="D88" s="265" t="s">
        <v>844</v>
      </c>
      <c r="E88" s="265"/>
      <c r="F88" s="266">
        <v>0</v>
      </c>
      <c r="G88" s="266">
        <v>0</v>
      </c>
      <c r="H88" s="266">
        <v>0</v>
      </c>
      <c r="I88" s="266">
        <v>0</v>
      </c>
      <c r="J88" s="266">
        <v>0</v>
      </c>
      <c r="K88" s="266">
        <v>0</v>
      </c>
      <c r="L88" s="266">
        <v>0</v>
      </c>
    </row>
    <row r="89" spans="1:12" ht="12.75" hidden="1" customHeight="1" x14ac:dyDescent="0.2">
      <c r="A89" s="423" t="s">
        <v>529</v>
      </c>
      <c r="B89" s="424"/>
      <c r="C89" s="264" t="s">
        <v>845</v>
      </c>
      <c r="D89" s="265" t="s">
        <v>844</v>
      </c>
      <c r="E89" s="265"/>
      <c r="F89" s="266">
        <v>0</v>
      </c>
      <c r="G89" s="266">
        <v>0</v>
      </c>
      <c r="H89" s="266">
        <v>0</v>
      </c>
      <c r="I89" s="266">
        <v>0</v>
      </c>
      <c r="J89" s="266">
        <v>0</v>
      </c>
      <c r="K89" s="266">
        <v>0</v>
      </c>
      <c r="L89" s="266">
        <v>0</v>
      </c>
    </row>
    <row r="90" spans="1:12" ht="25.5" hidden="1" customHeight="1" x14ac:dyDescent="0.2">
      <c r="A90" s="423" t="s">
        <v>530</v>
      </c>
      <c r="B90" s="424"/>
      <c r="C90" s="264" t="s">
        <v>846</v>
      </c>
      <c r="D90" s="265" t="s">
        <v>844</v>
      </c>
      <c r="E90" s="265"/>
      <c r="F90" s="266">
        <v>0</v>
      </c>
      <c r="G90" s="266">
        <v>0</v>
      </c>
      <c r="H90" s="266">
        <v>0</v>
      </c>
      <c r="I90" s="266">
        <v>0</v>
      </c>
      <c r="J90" s="266">
        <v>0</v>
      </c>
      <c r="K90" s="266">
        <v>0</v>
      </c>
      <c r="L90" s="266">
        <v>0</v>
      </c>
    </row>
    <row r="91" spans="1:12" ht="25.5" hidden="1" customHeight="1" x14ac:dyDescent="0.2">
      <c r="A91" s="423" t="s">
        <v>531</v>
      </c>
      <c r="B91" s="424"/>
      <c r="C91" s="264" t="s">
        <v>847</v>
      </c>
      <c r="D91" s="265" t="s">
        <v>844</v>
      </c>
      <c r="E91" s="265"/>
      <c r="F91" s="266">
        <v>0</v>
      </c>
      <c r="G91" s="266">
        <v>0</v>
      </c>
      <c r="H91" s="266">
        <v>0</v>
      </c>
      <c r="I91" s="266">
        <v>0</v>
      </c>
      <c r="J91" s="266">
        <v>0</v>
      </c>
      <c r="K91" s="266">
        <v>0</v>
      </c>
      <c r="L91" s="266">
        <v>0</v>
      </c>
    </row>
    <row r="92" spans="1:12" ht="12.75" hidden="1" customHeight="1" x14ac:dyDescent="0.2">
      <c r="A92" s="423" t="s">
        <v>532</v>
      </c>
      <c r="B92" s="424"/>
      <c r="C92" s="264" t="s">
        <v>848</v>
      </c>
      <c r="D92" s="265" t="s">
        <v>849</v>
      </c>
      <c r="E92" s="265"/>
      <c r="F92" s="266">
        <v>0</v>
      </c>
      <c r="G92" s="266">
        <v>0</v>
      </c>
      <c r="H92" s="266">
        <v>0</v>
      </c>
      <c r="I92" s="266">
        <v>0</v>
      </c>
      <c r="J92" s="266">
        <v>0</v>
      </c>
      <c r="K92" s="266">
        <v>0</v>
      </c>
      <c r="L92" s="266">
        <v>0</v>
      </c>
    </row>
    <row r="93" spans="1:12" ht="12.75" hidden="1" customHeight="1" x14ac:dyDescent="0.2">
      <c r="A93" s="423">
        <v>85</v>
      </c>
      <c r="B93" s="424"/>
      <c r="C93" s="264" t="s">
        <v>850</v>
      </c>
      <c r="D93" s="265" t="s">
        <v>849</v>
      </c>
      <c r="E93" s="265"/>
      <c r="F93" s="266">
        <v>0</v>
      </c>
      <c r="G93" s="266">
        <v>0</v>
      </c>
      <c r="H93" s="266">
        <v>0</v>
      </c>
      <c r="I93" s="266">
        <v>0</v>
      </c>
      <c r="J93" s="266">
        <v>0</v>
      </c>
      <c r="K93" s="266">
        <v>0</v>
      </c>
      <c r="L93" s="266">
        <v>0</v>
      </c>
    </row>
    <row r="94" spans="1:12" ht="12.75" hidden="1" customHeight="1" x14ac:dyDescent="0.2">
      <c r="A94" s="423" t="s">
        <v>535</v>
      </c>
      <c r="B94" s="424"/>
      <c r="C94" s="264" t="s">
        <v>851</v>
      </c>
      <c r="D94" s="265" t="s">
        <v>849</v>
      </c>
      <c r="E94" s="265"/>
      <c r="F94" s="266">
        <v>0</v>
      </c>
      <c r="G94" s="266">
        <v>0</v>
      </c>
      <c r="H94" s="266">
        <v>0</v>
      </c>
      <c r="I94" s="266">
        <v>0</v>
      </c>
      <c r="J94" s="266">
        <v>0</v>
      </c>
      <c r="K94" s="266">
        <v>0</v>
      </c>
      <c r="L94" s="266">
        <v>0</v>
      </c>
    </row>
    <row r="95" spans="1:12" ht="12.75" hidden="1" customHeight="1" x14ac:dyDescent="0.2">
      <c r="A95" s="423" t="s">
        <v>536</v>
      </c>
      <c r="B95" s="424"/>
      <c r="C95" s="264" t="s">
        <v>852</v>
      </c>
      <c r="D95" s="265" t="s">
        <v>849</v>
      </c>
      <c r="E95" s="265"/>
      <c r="F95" s="266">
        <v>0</v>
      </c>
      <c r="G95" s="266">
        <v>0</v>
      </c>
      <c r="H95" s="266">
        <v>0</v>
      </c>
      <c r="I95" s="266">
        <v>0</v>
      </c>
      <c r="J95" s="266">
        <v>0</v>
      </c>
      <c r="K95" s="266">
        <v>0</v>
      </c>
      <c r="L95" s="266">
        <v>0</v>
      </c>
    </row>
    <row r="96" spans="1:12" ht="12.75" hidden="1" customHeight="1" x14ac:dyDescent="0.2">
      <c r="A96" s="423" t="s">
        <v>538</v>
      </c>
      <c r="B96" s="424"/>
      <c r="C96" s="264" t="s">
        <v>853</v>
      </c>
      <c r="D96" s="265" t="s">
        <v>849</v>
      </c>
      <c r="E96" s="265"/>
      <c r="F96" s="266">
        <v>0</v>
      </c>
      <c r="G96" s="266">
        <v>0</v>
      </c>
      <c r="H96" s="266">
        <v>0</v>
      </c>
      <c r="I96" s="266">
        <v>0</v>
      </c>
      <c r="J96" s="266">
        <v>0</v>
      </c>
      <c r="K96" s="266">
        <v>0</v>
      </c>
      <c r="L96" s="266">
        <v>0</v>
      </c>
    </row>
    <row r="97" spans="1:12" ht="12.75" hidden="1" customHeight="1" x14ac:dyDescent="0.2">
      <c r="A97" s="423" t="s">
        <v>539</v>
      </c>
      <c r="B97" s="424"/>
      <c r="C97" s="264" t="s">
        <v>854</v>
      </c>
      <c r="D97" s="265" t="s">
        <v>849</v>
      </c>
      <c r="E97" s="265"/>
      <c r="F97" s="266">
        <v>0</v>
      </c>
      <c r="G97" s="266">
        <v>0</v>
      </c>
      <c r="H97" s="266">
        <v>0</v>
      </c>
      <c r="I97" s="266">
        <v>0</v>
      </c>
      <c r="J97" s="266">
        <v>0</v>
      </c>
      <c r="K97" s="266">
        <v>0</v>
      </c>
      <c r="L97" s="266">
        <v>0</v>
      </c>
    </row>
    <row r="98" spans="1:12" ht="12.75" hidden="1" customHeight="1" x14ac:dyDescent="0.2">
      <c r="A98" s="423" t="s">
        <v>540</v>
      </c>
      <c r="B98" s="424"/>
      <c r="C98" s="264" t="s">
        <v>855</v>
      </c>
      <c r="D98" s="265" t="s">
        <v>849</v>
      </c>
      <c r="E98" s="265"/>
      <c r="F98" s="266">
        <v>0</v>
      </c>
      <c r="G98" s="266">
        <v>0</v>
      </c>
      <c r="H98" s="266">
        <v>0</v>
      </c>
      <c r="I98" s="266">
        <v>0</v>
      </c>
      <c r="J98" s="266">
        <v>0</v>
      </c>
      <c r="K98" s="266">
        <v>0</v>
      </c>
      <c r="L98" s="266">
        <v>0</v>
      </c>
    </row>
    <row r="99" spans="1:12" ht="12.75" hidden="1" customHeight="1" x14ac:dyDescent="0.2">
      <c r="A99" s="423" t="s">
        <v>541</v>
      </c>
      <c r="B99" s="424"/>
      <c r="C99" s="264" t="s">
        <v>856</v>
      </c>
      <c r="D99" s="265" t="s">
        <v>849</v>
      </c>
      <c r="E99" s="265"/>
      <c r="F99" s="266">
        <v>0</v>
      </c>
      <c r="G99" s="266">
        <v>0</v>
      </c>
      <c r="H99" s="266">
        <v>0</v>
      </c>
      <c r="I99" s="266">
        <v>0</v>
      </c>
      <c r="J99" s="266">
        <v>0</v>
      </c>
      <c r="K99" s="266">
        <v>0</v>
      </c>
      <c r="L99" s="266">
        <v>0</v>
      </c>
    </row>
    <row r="100" spans="1:12" ht="12.75" hidden="1" customHeight="1" x14ac:dyDescent="0.2">
      <c r="A100" s="423" t="s">
        <v>542</v>
      </c>
      <c r="B100" s="424"/>
      <c r="C100" s="264" t="s">
        <v>857</v>
      </c>
      <c r="D100" s="265" t="s">
        <v>849</v>
      </c>
      <c r="E100" s="265"/>
      <c r="F100" s="266">
        <v>0</v>
      </c>
      <c r="G100" s="266">
        <v>0</v>
      </c>
      <c r="H100" s="266">
        <v>0</v>
      </c>
      <c r="I100" s="266">
        <v>0</v>
      </c>
      <c r="J100" s="266">
        <v>0</v>
      </c>
      <c r="K100" s="266">
        <v>0</v>
      </c>
      <c r="L100" s="266">
        <v>0</v>
      </c>
    </row>
    <row r="101" spans="1:12" ht="12.75" hidden="1" customHeight="1" x14ac:dyDescent="0.2">
      <c r="A101" s="421" t="s">
        <v>543</v>
      </c>
      <c r="B101" s="422"/>
      <c r="C101" s="267" t="s">
        <v>858</v>
      </c>
      <c r="D101" s="268" t="s">
        <v>859</v>
      </c>
      <c r="E101" s="268"/>
      <c r="F101" s="266">
        <v>0</v>
      </c>
      <c r="G101" s="266">
        <v>0</v>
      </c>
      <c r="H101" s="266">
        <v>0</v>
      </c>
      <c r="I101" s="266">
        <v>0</v>
      </c>
      <c r="J101" s="266">
        <v>0</v>
      </c>
      <c r="K101" s="266">
        <v>0</v>
      </c>
      <c r="L101" s="266">
        <v>0</v>
      </c>
    </row>
    <row r="102" spans="1:12" ht="12.75" hidden="1" customHeight="1" x14ac:dyDescent="0.2">
      <c r="A102" s="423" t="s">
        <v>544</v>
      </c>
      <c r="B102" s="424"/>
      <c r="C102" s="264" t="s">
        <v>860</v>
      </c>
      <c r="D102" s="265" t="s">
        <v>861</v>
      </c>
      <c r="E102" s="265"/>
      <c r="F102" s="266">
        <v>0</v>
      </c>
      <c r="G102" s="266">
        <v>0</v>
      </c>
      <c r="H102" s="266">
        <v>0</v>
      </c>
      <c r="I102" s="266">
        <v>0</v>
      </c>
      <c r="J102" s="266">
        <v>0</v>
      </c>
      <c r="K102" s="266">
        <v>0</v>
      </c>
      <c r="L102" s="266">
        <v>0</v>
      </c>
    </row>
    <row r="103" spans="1:12" ht="12.75" hidden="1" customHeight="1" x14ac:dyDescent="0.2">
      <c r="A103" s="423" t="s">
        <v>545</v>
      </c>
      <c r="B103" s="424"/>
      <c r="C103" s="264" t="s">
        <v>862</v>
      </c>
      <c r="D103" s="265" t="s">
        <v>861</v>
      </c>
      <c r="E103" s="265"/>
      <c r="F103" s="266">
        <v>0</v>
      </c>
      <c r="G103" s="266">
        <v>0</v>
      </c>
      <c r="H103" s="266">
        <v>0</v>
      </c>
      <c r="I103" s="266">
        <v>0</v>
      </c>
      <c r="J103" s="266">
        <v>0</v>
      </c>
      <c r="K103" s="266">
        <v>0</v>
      </c>
      <c r="L103" s="266">
        <v>0</v>
      </c>
    </row>
    <row r="104" spans="1:12" ht="25.5" hidden="1" customHeight="1" x14ac:dyDescent="0.2">
      <c r="A104" s="423" t="s">
        <v>546</v>
      </c>
      <c r="B104" s="424"/>
      <c r="C104" s="264" t="s">
        <v>863</v>
      </c>
      <c r="D104" s="265" t="s">
        <v>861</v>
      </c>
      <c r="E104" s="265"/>
      <c r="F104" s="266">
        <v>0</v>
      </c>
      <c r="G104" s="266">
        <v>0</v>
      </c>
      <c r="H104" s="266">
        <v>0</v>
      </c>
      <c r="I104" s="266">
        <v>0</v>
      </c>
      <c r="J104" s="266">
        <v>0</v>
      </c>
      <c r="K104" s="266">
        <v>0</v>
      </c>
      <c r="L104" s="266">
        <v>0</v>
      </c>
    </row>
    <row r="105" spans="1:12" ht="12.75" hidden="1" customHeight="1" x14ac:dyDescent="0.2">
      <c r="A105" s="423" t="s">
        <v>547</v>
      </c>
      <c r="B105" s="424"/>
      <c r="C105" s="264" t="s">
        <v>864</v>
      </c>
      <c r="D105" s="265" t="s">
        <v>861</v>
      </c>
      <c r="E105" s="265"/>
      <c r="F105" s="266">
        <v>0</v>
      </c>
      <c r="G105" s="266">
        <v>0</v>
      </c>
      <c r="H105" s="266">
        <v>0</v>
      </c>
      <c r="I105" s="266">
        <v>0</v>
      </c>
      <c r="J105" s="266">
        <v>0</v>
      </c>
      <c r="K105" s="266">
        <v>0</v>
      </c>
      <c r="L105" s="266">
        <v>0</v>
      </c>
    </row>
    <row r="106" spans="1:12" ht="12.75" hidden="1" customHeight="1" x14ac:dyDescent="0.2">
      <c r="A106" s="423" t="s">
        <v>549</v>
      </c>
      <c r="B106" s="424"/>
      <c r="C106" s="264" t="s">
        <v>865</v>
      </c>
      <c r="D106" s="265" t="s">
        <v>861</v>
      </c>
      <c r="E106" s="265"/>
      <c r="F106" s="266">
        <v>0</v>
      </c>
      <c r="G106" s="266">
        <v>0</v>
      </c>
      <c r="H106" s="266">
        <v>0</v>
      </c>
      <c r="I106" s="266">
        <v>0</v>
      </c>
      <c r="J106" s="266">
        <v>0</v>
      </c>
      <c r="K106" s="266">
        <v>0</v>
      </c>
      <c r="L106" s="266">
        <v>0</v>
      </c>
    </row>
    <row r="107" spans="1:12" ht="12.75" hidden="1" customHeight="1" x14ac:dyDescent="0.2">
      <c r="A107" s="423" t="s">
        <v>550</v>
      </c>
      <c r="B107" s="424"/>
      <c r="C107" s="264" t="s">
        <v>866</v>
      </c>
      <c r="D107" s="265" t="s">
        <v>861</v>
      </c>
      <c r="E107" s="265"/>
      <c r="F107" s="266">
        <v>0</v>
      </c>
      <c r="G107" s="266">
        <v>0</v>
      </c>
      <c r="H107" s="266">
        <v>0</v>
      </c>
      <c r="I107" s="266">
        <v>0</v>
      </c>
      <c r="J107" s="266">
        <v>0</v>
      </c>
      <c r="K107" s="266">
        <v>0</v>
      </c>
      <c r="L107" s="266">
        <v>0</v>
      </c>
    </row>
    <row r="108" spans="1:12" ht="12.75" hidden="1" customHeight="1" x14ac:dyDescent="0.2">
      <c r="A108" s="423" t="s">
        <v>551</v>
      </c>
      <c r="B108" s="424"/>
      <c r="C108" s="264" t="s">
        <v>867</v>
      </c>
      <c r="D108" s="265" t="s">
        <v>861</v>
      </c>
      <c r="E108" s="265"/>
      <c r="F108" s="266">
        <v>0</v>
      </c>
      <c r="G108" s="266">
        <v>0</v>
      </c>
      <c r="H108" s="266">
        <v>0</v>
      </c>
      <c r="I108" s="266">
        <v>0</v>
      </c>
      <c r="J108" s="266">
        <v>0</v>
      </c>
      <c r="K108" s="266">
        <v>0</v>
      </c>
      <c r="L108" s="266">
        <v>0</v>
      </c>
    </row>
    <row r="109" spans="1:12" ht="12.75" hidden="1" customHeight="1" x14ac:dyDescent="0.2">
      <c r="A109" s="423" t="s">
        <v>552</v>
      </c>
      <c r="B109" s="424"/>
      <c r="C109" s="264" t="s">
        <v>868</v>
      </c>
      <c r="D109" s="265" t="s">
        <v>869</v>
      </c>
      <c r="E109" s="265"/>
      <c r="F109" s="266">
        <v>0</v>
      </c>
      <c r="G109" s="266">
        <v>0</v>
      </c>
      <c r="H109" s="266">
        <v>0</v>
      </c>
      <c r="I109" s="266">
        <v>0</v>
      </c>
      <c r="J109" s="266">
        <v>0</v>
      </c>
      <c r="K109" s="266">
        <v>0</v>
      </c>
      <c r="L109" s="266">
        <v>0</v>
      </c>
    </row>
    <row r="110" spans="1:12" ht="12.75" hidden="1" customHeight="1" x14ac:dyDescent="0.2">
      <c r="A110" s="423" t="s">
        <v>554</v>
      </c>
      <c r="B110" s="424"/>
      <c r="C110" s="264" t="s">
        <v>870</v>
      </c>
      <c r="D110" s="265" t="s">
        <v>869</v>
      </c>
      <c r="E110" s="265"/>
      <c r="F110" s="266">
        <v>0</v>
      </c>
      <c r="G110" s="266">
        <v>0</v>
      </c>
      <c r="H110" s="266">
        <v>0</v>
      </c>
      <c r="I110" s="266">
        <v>0</v>
      </c>
      <c r="J110" s="266">
        <v>0</v>
      </c>
      <c r="K110" s="266">
        <v>0</v>
      </c>
      <c r="L110" s="266">
        <v>0</v>
      </c>
    </row>
    <row r="111" spans="1:12" ht="12.75" hidden="1" customHeight="1" x14ac:dyDescent="0.2">
      <c r="A111" s="423" t="s">
        <v>555</v>
      </c>
      <c r="B111" s="424"/>
      <c r="C111" s="264" t="s">
        <v>871</v>
      </c>
      <c r="D111" s="265" t="s">
        <v>869</v>
      </c>
      <c r="E111" s="265"/>
      <c r="F111" s="266">
        <v>0</v>
      </c>
      <c r="G111" s="266">
        <v>0</v>
      </c>
      <c r="H111" s="266">
        <v>0</v>
      </c>
      <c r="I111" s="266">
        <v>0</v>
      </c>
      <c r="J111" s="266">
        <v>0</v>
      </c>
      <c r="K111" s="266">
        <v>0</v>
      </c>
      <c r="L111" s="266">
        <v>0</v>
      </c>
    </row>
    <row r="112" spans="1:12" ht="12.75" hidden="1" customHeight="1" x14ac:dyDescent="0.2">
      <c r="A112" s="423" t="s">
        <v>556</v>
      </c>
      <c r="B112" s="424"/>
      <c r="C112" s="264" t="s">
        <v>872</v>
      </c>
      <c r="D112" s="265" t="s">
        <v>869</v>
      </c>
      <c r="E112" s="265"/>
      <c r="F112" s="266">
        <v>0</v>
      </c>
      <c r="G112" s="266">
        <v>0</v>
      </c>
      <c r="H112" s="266">
        <v>0</v>
      </c>
      <c r="I112" s="266">
        <v>0</v>
      </c>
      <c r="J112" s="266">
        <v>0</v>
      </c>
      <c r="K112" s="266">
        <v>0</v>
      </c>
      <c r="L112" s="266">
        <v>0</v>
      </c>
    </row>
    <row r="113" spans="1:12" ht="12.75" hidden="1" customHeight="1" x14ac:dyDescent="0.2">
      <c r="A113" s="423" t="s">
        <v>557</v>
      </c>
      <c r="B113" s="424"/>
      <c r="C113" s="264" t="s">
        <v>873</v>
      </c>
      <c r="D113" s="265" t="s">
        <v>869</v>
      </c>
      <c r="E113" s="265"/>
      <c r="F113" s="266">
        <v>0</v>
      </c>
      <c r="G113" s="266">
        <v>0</v>
      </c>
      <c r="H113" s="266">
        <v>0</v>
      </c>
      <c r="I113" s="266">
        <v>0</v>
      </c>
      <c r="J113" s="266">
        <v>0</v>
      </c>
      <c r="K113" s="266">
        <v>0</v>
      </c>
      <c r="L113" s="266">
        <v>0</v>
      </c>
    </row>
    <row r="114" spans="1:12" ht="12.75" hidden="1" customHeight="1" x14ac:dyDescent="0.2">
      <c r="A114" s="423" t="s">
        <v>558</v>
      </c>
      <c r="B114" s="424"/>
      <c r="C114" s="264" t="s">
        <v>874</v>
      </c>
      <c r="D114" s="265" t="s">
        <v>869</v>
      </c>
      <c r="E114" s="265"/>
      <c r="F114" s="266">
        <v>0</v>
      </c>
      <c r="G114" s="266">
        <v>0</v>
      </c>
      <c r="H114" s="266">
        <v>0</v>
      </c>
      <c r="I114" s="266">
        <v>0</v>
      </c>
      <c r="J114" s="266">
        <v>0</v>
      </c>
      <c r="K114" s="266">
        <v>0</v>
      </c>
      <c r="L114" s="266">
        <v>0</v>
      </c>
    </row>
    <row r="115" spans="1:12" ht="12.75" hidden="1" customHeight="1" x14ac:dyDescent="0.2">
      <c r="A115" s="423" t="s">
        <v>560</v>
      </c>
      <c r="B115" s="424"/>
      <c r="C115" s="264" t="s">
        <v>875</v>
      </c>
      <c r="D115" s="265" t="s">
        <v>869</v>
      </c>
      <c r="E115" s="265"/>
      <c r="F115" s="266">
        <v>0</v>
      </c>
      <c r="G115" s="266">
        <v>0</v>
      </c>
      <c r="H115" s="266">
        <v>0</v>
      </c>
      <c r="I115" s="266">
        <v>0</v>
      </c>
      <c r="J115" s="266">
        <v>0</v>
      </c>
      <c r="K115" s="266">
        <v>0</v>
      </c>
      <c r="L115" s="266">
        <v>0</v>
      </c>
    </row>
    <row r="116" spans="1:12" x14ac:dyDescent="0.2">
      <c r="A116" s="423" t="s">
        <v>561</v>
      </c>
      <c r="B116" s="424"/>
      <c r="C116" s="264" t="s">
        <v>876</v>
      </c>
      <c r="D116" s="265" t="s">
        <v>877</v>
      </c>
      <c r="E116" s="265"/>
      <c r="F116" s="266">
        <v>1513</v>
      </c>
      <c r="G116" s="266">
        <v>267</v>
      </c>
      <c r="H116" s="266">
        <v>1780</v>
      </c>
      <c r="I116" s="266">
        <v>3722</v>
      </c>
      <c r="J116" s="266">
        <v>2200</v>
      </c>
      <c r="K116" s="266">
        <v>2200</v>
      </c>
      <c r="L116" s="266">
        <v>2200</v>
      </c>
    </row>
    <row r="117" spans="1:12" x14ac:dyDescent="0.2">
      <c r="A117" s="423" t="s">
        <v>562</v>
      </c>
      <c r="B117" s="424"/>
      <c r="C117" s="264" t="s">
        <v>878</v>
      </c>
      <c r="D117" s="271" t="s">
        <v>877</v>
      </c>
      <c r="E117" s="271"/>
      <c r="F117" s="266">
        <v>0</v>
      </c>
      <c r="G117" s="266">
        <v>0</v>
      </c>
      <c r="H117" s="266">
        <v>0</v>
      </c>
      <c r="I117" s="266">
        <v>1</v>
      </c>
      <c r="J117" s="266">
        <v>0</v>
      </c>
      <c r="K117" s="266">
        <v>0</v>
      </c>
      <c r="L117" s="266">
        <v>0</v>
      </c>
    </row>
    <row r="118" spans="1:12" x14ac:dyDescent="0.2">
      <c r="A118" s="423" t="s">
        <v>563</v>
      </c>
      <c r="B118" s="424"/>
      <c r="C118" s="264" t="s">
        <v>879</v>
      </c>
      <c r="D118" s="271" t="s">
        <v>877</v>
      </c>
      <c r="E118" s="271"/>
      <c r="F118" s="266">
        <v>0</v>
      </c>
      <c r="G118" s="266">
        <v>0</v>
      </c>
      <c r="H118" s="266">
        <v>0</v>
      </c>
      <c r="I118" s="266">
        <v>0</v>
      </c>
      <c r="J118" s="266">
        <v>0</v>
      </c>
      <c r="K118" s="266">
        <v>0</v>
      </c>
      <c r="L118" s="266">
        <v>0</v>
      </c>
    </row>
    <row r="119" spans="1:12" x14ac:dyDescent="0.2">
      <c r="A119" s="423" t="s">
        <v>564</v>
      </c>
      <c r="B119" s="424"/>
      <c r="C119" s="264" t="s">
        <v>880</v>
      </c>
      <c r="D119" s="271" t="s">
        <v>877</v>
      </c>
      <c r="E119" s="271"/>
      <c r="F119" s="266">
        <v>1000</v>
      </c>
      <c r="G119" s="266">
        <v>131</v>
      </c>
      <c r="H119" s="266">
        <v>1131</v>
      </c>
      <c r="I119" s="266">
        <v>2492</v>
      </c>
      <c r="J119" s="266">
        <v>1400</v>
      </c>
      <c r="K119" s="266">
        <v>1400</v>
      </c>
      <c r="L119" s="266">
        <v>1400</v>
      </c>
    </row>
    <row r="120" spans="1:12" x14ac:dyDescent="0.2">
      <c r="A120" s="423" t="s">
        <v>565</v>
      </c>
      <c r="B120" s="424"/>
      <c r="C120" s="264" t="s">
        <v>881</v>
      </c>
      <c r="D120" s="271" t="s">
        <v>877</v>
      </c>
      <c r="E120" s="271"/>
      <c r="F120" s="266">
        <v>513</v>
      </c>
      <c r="G120" s="266">
        <v>136</v>
      </c>
      <c r="H120" s="266">
        <v>649</v>
      </c>
      <c r="I120" s="266">
        <v>1229</v>
      </c>
      <c r="J120" s="266">
        <v>800</v>
      </c>
      <c r="K120" s="266">
        <v>800</v>
      </c>
      <c r="L120" s="266">
        <v>800</v>
      </c>
    </row>
    <row r="121" spans="1:12" hidden="1" x14ac:dyDescent="0.2">
      <c r="A121" s="423" t="s">
        <v>567</v>
      </c>
      <c r="B121" s="424"/>
      <c r="C121" s="264" t="s">
        <v>882</v>
      </c>
      <c r="D121" s="271" t="s">
        <v>877</v>
      </c>
      <c r="E121" s="271"/>
      <c r="F121" s="266">
        <v>0</v>
      </c>
      <c r="G121" s="266">
        <v>0</v>
      </c>
      <c r="H121" s="266">
        <v>0</v>
      </c>
      <c r="I121" s="266">
        <v>0</v>
      </c>
      <c r="J121" s="266">
        <v>0</v>
      </c>
      <c r="K121" s="266">
        <v>0</v>
      </c>
      <c r="L121" s="266">
        <v>0</v>
      </c>
    </row>
    <row r="122" spans="1:12" hidden="1" x14ac:dyDescent="0.2">
      <c r="A122" s="423" t="s">
        <v>568</v>
      </c>
      <c r="B122" s="424"/>
      <c r="C122" s="264" t="s">
        <v>883</v>
      </c>
      <c r="D122" s="271" t="s">
        <v>877</v>
      </c>
      <c r="E122" s="271"/>
      <c r="F122" s="266">
        <v>0</v>
      </c>
      <c r="G122" s="266">
        <v>0</v>
      </c>
      <c r="H122" s="266">
        <v>0</v>
      </c>
      <c r="I122" s="266">
        <v>0</v>
      </c>
      <c r="J122" s="266">
        <v>0</v>
      </c>
      <c r="K122" s="266">
        <v>0</v>
      </c>
      <c r="L122" s="266">
        <v>0</v>
      </c>
    </row>
    <row r="123" spans="1:12" hidden="1" x14ac:dyDescent="0.2">
      <c r="A123" s="423" t="s">
        <v>569</v>
      </c>
      <c r="B123" s="424"/>
      <c r="C123" s="264" t="s">
        <v>884</v>
      </c>
      <c r="D123" s="271" t="s">
        <v>877</v>
      </c>
      <c r="E123" s="271"/>
      <c r="F123" s="266">
        <v>0</v>
      </c>
      <c r="G123" s="266">
        <v>0</v>
      </c>
      <c r="H123" s="266">
        <v>0</v>
      </c>
      <c r="I123" s="266">
        <v>0</v>
      </c>
      <c r="J123" s="266">
        <v>0</v>
      </c>
      <c r="K123" s="266">
        <v>0</v>
      </c>
      <c r="L123" s="266">
        <v>0</v>
      </c>
    </row>
    <row r="124" spans="1:12" hidden="1" x14ac:dyDescent="0.2">
      <c r="A124" s="423" t="s">
        <v>570</v>
      </c>
      <c r="B124" s="424"/>
      <c r="C124" s="264" t="s">
        <v>885</v>
      </c>
      <c r="D124" s="271" t="s">
        <v>877</v>
      </c>
      <c r="E124" s="271"/>
      <c r="F124" s="266">
        <v>0</v>
      </c>
      <c r="G124" s="266">
        <v>0</v>
      </c>
      <c r="H124" s="266">
        <v>0</v>
      </c>
      <c r="I124" s="266">
        <v>0</v>
      </c>
      <c r="J124" s="266">
        <v>0</v>
      </c>
      <c r="K124" s="266">
        <v>0</v>
      </c>
      <c r="L124" s="266">
        <v>0</v>
      </c>
    </row>
    <row r="125" spans="1:12" x14ac:dyDescent="0.2">
      <c r="A125" s="423" t="s">
        <v>571</v>
      </c>
      <c r="B125" s="424"/>
      <c r="C125" s="264" t="s">
        <v>886</v>
      </c>
      <c r="D125" s="265" t="s">
        <v>887</v>
      </c>
      <c r="E125" s="265"/>
      <c r="F125" s="266">
        <v>1200</v>
      </c>
      <c r="G125" s="266">
        <v>886</v>
      </c>
      <c r="H125" s="266">
        <v>2086</v>
      </c>
      <c r="I125" s="266">
        <v>2613</v>
      </c>
      <c r="J125" s="266">
        <v>1500</v>
      </c>
      <c r="K125" s="266">
        <v>1500</v>
      </c>
      <c r="L125" s="266">
        <v>1550</v>
      </c>
    </row>
    <row r="126" spans="1:12" hidden="1" x14ac:dyDescent="0.2">
      <c r="A126" s="425">
        <v>118</v>
      </c>
      <c r="B126" s="424"/>
      <c r="C126" s="264" t="s">
        <v>888</v>
      </c>
      <c r="D126" s="271" t="s">
        <v>887</v>
      </c>
      <c r="E126" s="271"/>
      <c r="F126" s="266">
        <v>0</v>
      </c>
      <c r="G126" s="266">
        <v>0</v>
      </c>
      <c r="H126" s="266">
        <v>0</v>
      </c>
      <c r="I126" s="266">
        <v>0</v>
      </c>
      <c r="J126" s="266">
        <v>0</v>
      </c>
      <c r="K126" s="266">
        <v>0</v>
      </c>
      <c r="L126" s="266">
        <v>0</v>
      </c>
    </row>
    <row r="127" spans="1:12" hidden="1" x14ac:dyDescent="0.2">
      <c r="A127" s="425">
        <v>119</v>
      </c>
      <c r="B127" s="424"/>
      <c r="C127" s="264" t="s">
        <v>889</v>
      </c>
      <c r="D127" s="271" t="s">
        <v>887</v>
      </c>
      <c r="E127" s="271"/>
      <c r="F127" s="266">
        <v>0</v>
      </c>
      <c r="G127" s="266">
        <v>0</v>
      </c>
      <c r="H127" s="266">
        <v>0</v>
      </c>
      <c r="I127" s="266">
        <v>0</v>
      </c>
      <c r="J127" s="266">
        <v>0</v>
      </c>
      <c r="K127" s="266">
        <v>0</v>
      </c>
      <c r="L127" s="266">
        <v>0</v>
      </c>
    </row>
    <row r="128" spans="1:12" hidden="1" x14ac:dyDescent="0.2">
      <c r="A128" s="425">
        <v>120</v>
      </c>
      <c r="B128" s="424"/>
      <c r="C128" s="264" t="s">
        <v>890</v>
      </c>
      <c r="D128" s="271" t="s">
        <v>887</v>
      </c>
      <c r="E128" s="271"/>
      <c r="F128" s="266">
        <v>0</v>
      </c>
      <c r="G128" s="266">
        <v>0</v>
      </c>
      <c r="H128" s="266">
        <v>0</v>
      </c>
      <c r="I128" s="266">
        <v>0</v>
      </c>
      <c r="J128" s="266">
        <v>0</v>
      </c>
      <c r="K128" s="266">
        <v>0</v>
      </c>
      <c r="L128" s="266">
        <v>0</v>
      </c>
    </row>
    <row r="129" spans="1:12" hidden="1" x14ac:dyDescent="0.2">
      <c r="A129" s="425">
        <v>121</v>
      </c>
      <c r="B129" s="424"/>
      <c r="C129" s="264" t="s">
        <v>891</v>
      </c>
      <c r="D129" s="271" t="s">
        <v>887</v>
      </c>
      <c r="E129" s="271"/>
      <c r="F129" s="266">
        <v>0</v>
      </c>
      <c r="G129" s="266">
        <v>0</v>
      </c>
      <c r="H129" s="266">
        <v>0</v>
      </c>
      <c r="I129" s="266">
        <v>0</v>
      </c>
      <c r="J129" s="266">
        <v>0</v>
      </c>
      <c r="K129" s="266">
        <v>0</v>
      </c>
      <c r="L129" s="266">
        <v>0</v>
      </c>
    </row>
    <row r="130" spans="1:12" hidden="1" x14ac:dyDescent="0.2">
      <c r="A130" s="425">
        <v>122</v>
      </c>
      <c r="B130" s="424"/>
      <c r="C130" s="264" t="s">
        <v>892</v>
      </c>
      <c r="D130" s="271" t="s">
        <v>887</v>
      </c>
      <c r="E130" s="271"/>
      <c r="F130" s="266">
        <v>0</v>
      </c>
      <c r="G130" s="266">
        <v>0</v>
      </c>
      <c r="H130" s="266">
        <v>0</v>
      </c>
      <c r="I130" s="266">
        <v>0</v>
      </c>
      <c r="J130" s="266">
        <v>0</v>
      </c>
      <c r="K130" s="266">
        <v>0</v>
      </c>
      <c r="L130" s="266">
        <v>0</v>
      </c>
    </row>
    <row r="131" spans="1:12" hidden="1" x14ac:dyDescent="0.2">
      <c r="A131" s="425">
        <v>123</v>
      </c>
      <c r="B131" s="424"/>
      <c r="C131" s="264" t="s">
        <v>893</v>
      </c>
      <c r="D131" s="271" t="s">
        <v>887</v>
      </c>
      <c r="E131" s="271"/>
      <c r="F131" s="266">
        <v>0</v>
      </c>
      <c r="G131" s="266">
        <v>0</v>
      </c>
      <c r="H131" s="266">
        <v>0</v>
      </c>
      <c r="I131" s="266">
        <v>0</v>
      </c>
      <c r="J131" s="266">
        <v>0</v>
      </c>
      <c r="K131" s="266">
        <v>0</v>
      </c>
      <c r="L131" s="266">
        <v>0</v>
      </c>
    </row>
    <row r="132" spans="1:12" ht="25.5" x14ac:dyDescent="0.2">
      <c r="A132" s="425">
        <v>124</v>
      </c>
      <c r="B132" s="424"/>
      <c r="C132" s="264" t="s">
        <v>894</v>
      </c>
      <c r="D132" s="271" t="s">
        <v>887</v>
      </c>
      <c r="E132" s="271"/>
      <c r="F132" s="266">
        <v>1200</v>
      </c>
      <c r="G132" s="266">
        <v>886</v>
      </c>
      <c r="H132" s="266">
        <v>2086</v>
      </c>
      <c r="I132" s="266">
        <v>2613</v>
      </c>
      <c r="J132" s="266">
        <v>1500</v>
      </c>
      <c r="K132" s="266">
        <v>1500</v>
      </c>
      <c r="L132" s="266">
        <v>1550</v>
      </c>
    </row>
    <row r="133" spans="1:12" ht="25.5" hidden="1" customHeight="1" x14ac:dyDescent="0.2">
      <c r="A133" s="425">
        <v>125</v>
      </c>
      <c r="B133" s="424"/>
      <c r="C133" s="264" t="s">
        <v>895</v>
      </c>
      <c r="D133" s="271" t="s">
        <v>887</v>
      </c>
      <c r="E133" s="271"/>
      <c r="F133" s="266">
        <v>0</v>
      </c>
      <c r="G133" s="266">
        <v>0</v>
      </c>
      <c r="H133" s="266">
        <v>0</v>
      </c>
      <c r="I133" s="266">
        <v>0</v>
      </c>
      <c r="J133" s="266">
        <v>0</v>
      </c>
      <c r="K133" s="266">
        <v>0</v>
      </c>
      <c r="L133" s="266">
        <v>0</v>
      </c>
    </row>
    <row r="134" spans="1:12" ht="12.75" hidden="1" customHeight="1" x14ac:dyDescent="0.2">
      <c r="A134" s="425">
        <v>126</v>
      </c>
      <c r="B134" s="424"/>
      <c r="C134" s="264" t="s">
        <v>896</v>
      </c>
      <c r="D134" s="271" t="s">
        <v>887</v>
      </c>
      <c r="E134" s="271"/>
      <c r="F134" s="266">
        <v>0</v>
      </c>
      <c r="G134" s="266">
        <v>0</v>
      </c>
      <c r="H134" s="266">
        <v>0</v>
      </c>
      <c r="I134" s="266">
        <v>0</v>
      </c>
      <c r="J134" s="266">
        <v>0</v>
      </c>
      <c r="K134" s="266">
        <v>0</v>
      </c>
      <c r="L134" s="266">
        <v>0</v>
      </c>
    </row>
    <row r="135" spans="1:12" ht="12.75" hidden="1" customHeight="1" x14ac:dyDescent="0.2">
      <c r="A135" s="425">
        <v>127</v>
      </c>
      <c r="B135" s="424"/>
      <c r="C135" s="264" t="s">
        <v>897</v>
      </c>
      <c r="D135" s="271" t="s">
        <v>887</v>
      </c>
      <c r="E135" s="271"/>
      <c r="F135" s="266">
        <v>0</v>
      </c>
      <c r="G135" s="266">
        <v>0</v>
      </c>
      <c r="H135" s="266">
        <v>0</v>
      </c>
      <c r="I135" s="266">
        <v>0</v>
      </c>
      <c r="J135" s="266">
        <v>0</v>
      </c>
      <c r="K135" s="266">
        <v>0</v>
      </c>
      <c r="L135" s="266">
        <v>0</v>
      </c>
    </row>
    <row r="136" spans="1:12" ht="25.5" hidden="1" customHeight="1" x14ac:dyDescent="0.2">
      <c r="A136" s="423" t="s">
        <v>582</v>
      </c>
      <c r="B136" s="424"/>
      <c r="C136" s="264" t="s">
        <v>898</v>
      </c>
      <c r="D136" s="271" t="s">
        <v>887</v>
      </c>
      <c r="E136" s="271"/>
      <c r="F136" s="266">
        <v>0</v>
      </c>
      <c r="G136" s="266">
        <v>0</v>
      </c>
      <c r="H136" s="266">
        <v>0</v>
      </c>
      <c r="I136" s="266">
        <v>0</v>
      </c>
      <c r="J136" s="266">
        <v>0</v>
      </c>
      <c r="K136" s="266">
        <v>0</v>
      </c>
      <c r="L136" s="266">
        <v>0</v>
      </c>
    </row>
    <row r="137" spans="1:12" ht="25.5" hidden="1" customHeight="1" x14ac:dyDescent="0.2">
      <c r="A137" s="423" t="s">
        <v>583</v>
      </c>
      <c r="B137" s="424"/>
      <c r="C137" s="264" t="s">
        <v>899</v>
      </c>
      <c r="D137" s="271" t="s">
        <v>887</v>
      </c>
      <c r="E137" s="271"/>
      <c r="F137" s="266">
        <v>0</v>
      </c>
      <c r="G137" s="266">
        <v>0</v>
      </c>
      <c r="H137" s="266">
        <v>0</v>
      </c>
      <c r="I137" s="266">
        <v>0</v>
      </c>
      <c r="J137" s="266">
        <v>0</v>
      </c>
      <c r="K137" s="266">
        <v>0</v>
      </c>
      <c r="L137" s="266">
        <v>0</v>
      </c>
    </row>
    <row r="138" spans="1:12" ht="25.5" hidden="1" customHeight="1" x14ac:dyDescent="0.2">
      <c r="A138" s="423" t="s">
        <v>584</v>
      </c>
      <c r="B138" s="424"/>
      <c r="C138" s="264" t="s">
        <v>900</v>
      </c>
      <c r="D138" s="271" t="s">
        <v>887</v>
      </c>
      <c r="E138" s="271"/>
      <c r="F138" s="266">
        <v>0</v>
      </c>
      <c r="G138" s="266">
        <v>0</v>
      </c>
      <c r="H138" s="266">
        <v>0</v>
      </c>
      <c r="I138" s="266">
        <v>0</v>
      </c>
      <c r="J138" s="266">
        <v>0</v>
      </c>
      <c r="K138" s="266">
        <v>0</v>
      </c>
      <c r="L138" s="266">
        <v>0</v>
      </c>
    </row>
    <row r="139" spans="1:12" ht="25.5" hidden="1" customHeight="1" x14ac:dyDescent="0.2">
      <c r="A139" s="423" t="s">
        <v>585</v>
      </c>
      <c r="B139" s="424"/>
      <c r="C139" s="264" t="s">
        <v>901</v>
      </c>
      <c r="D139" s="271" t="s">
        <v>887</v>
      </c>
      <c r="E139" s="271"/>
      <c r="F139" s="266">
        <v>0</v>
      </c>
      <c r="G139" s="266">
        <v>0</v>
      </c>
      <c r="H139" s="266">
        <v>0</v>
      </c>
      <c r="I139" s="266">
        <v>0</v>
      </c>
      <c r="J139" s="266">
        <v>0</v>
      </c>
      <c r="K139" s="266">
        <v>0</v>
      </c>
      <c r="L139" s="266">
        <v>0</v>
      </c>
    </row>
    <row r="140" spans="1:12" ht="38.25" hidden="1" customHeight="1" x14ac:dyDescent="0.2">
      <c r="A140" s="423" t="s">
        <v>586</v>
      </c>
      <c r="B140" s="424"/>
      <c r="C140" s="264" t="s">
        <v>902</v>
      </c>
      <c r="D140" s="271" t="s">
        <v>887</v>
      </c>
      <c r="E140" s="271"/>
      <c r="F140" s="266">
        <v>0</v>
      </c>
      <c r="G140" s="266">
        <v>0</v>
      </c>
      <c r="H140" s="266">
        <v>0</v>
      </c>
      <c r="I140" s="266">
        <v>0</v>
      </c>
      <c r="J140" s="266">
        <v>0</v>
      </c>
      <c r="K140" s="266">
        <v>0</v>
      </c>
      <c r="L140" s="266">
        <v>0</v>
      </c>
    </row>
    <row r="141" spans="1:12" ht="12.75" hidden="1" customHeight="1" x14ac:dyDescent="0.2">
      <c r="A141" s="423" t="s">
        <v>587</v>
      </c>
      <c r="B141" s="424"/>
      <c r="C141" s="264" t="s">
        <v>903</v>
      </c>
      <c r="D141" s="271" t="s">
        <v>887</v>
      </c>
      <c r="E141" s="271"/>
      <c r="F141" s="266">
        <v>0</v>
      </c>
      <c r="G141" s="266">
        <v>0</v>
      </c>
      <c r="H141" s="266">
        <v>0</v>
      </c>
      <c r="I141" s="266">
        <v>0</v>
      </c>
      <c r="J141" s="266">
        <v>0</v>
      </c>
      <c r="K141" s="266">
        <v>0</v>
      </c>
      <c r="L141" s="266">
        <v>0</v>
      </c>
    </row>
    <row r="142" spans="1:12" ht="12.75" hidden="1" customHeight="1" x14ac:dyDescent="0.2">
      <c r="A142" s="423" t="s">
        <v>588</v>
      </c>
      <c r="B142" s="424"/>
      <c r="C142" s="264" t="s">
        <v>904</v>
      </c>
      <c r="D142" s="271" t="s">
        <v>887</v>
      </c>
      <c r="E142" s="271"/>
      <c r="F142" s="266">
        <v>0</v>
      </c>
      <c r="G142" s="266">
        <v>0</v>
      </c>
      <c r="H142" s="266">
        <v>0</v>
      </c>
      <c r="I142" s="266">
        <v>0</v>
      </c>
      <c r="J142" s="266">
        <v>0</v>
      </c>
      <c r="K142" s="266">
        <v>0</v>
      </c>
      <c r="L142" s="266">
        <v>0</v>
      </c>
    </row>
    <row r="143" spans="1:12" ht="12.75" hidden="1" customHeight="1" x14ac:dyDescent="0.2">
      <c r="A143" s="423" t="s">
        <v>589</v>
      </c>
      <c r="B143" s="424"/>
      <c r="C143" s="264" t="s">
        <v>905</v>
      </c>
      <c r="D143" s="271" t="s">
        <v>887</v>
      </c>
      <c r="E143" s="271"/>
      <c r="F143" s="266">
        <v>0</v>
      </c>
      <c r="G143" s="266">
        <v>0</v>
      </c>
      <c r="H143" s="266">
        <v>0</v>
      </c>
      <c r="I143" s="266">
        <v>0</v>
      </c>
      <c r="J143" s="266">
        <v>0</v>
      </c>
      <c r="K143" s="266">
        <v>0</v>
      </c>
      <c r="L143" s="266">
        <v>0</v>
      </c>
    </row>
    <row r="144" spans="1:12" ht="12.75" hidden="1" customHeight="1" x14ac:dyDescent="0.2">
      <c r="A144" s="423" t="s">
        <v>590</v>
      </c>
      <c r="B144" s="424"/>
      <c r="C144" s="264" t="s">
        <v>906</v>
      </c>
      <c r="D144" s="271" t="s">
        <v>887</v>
      </c>
      <c r="E144" s="271"/>
      <c r="F144" s="266">
        <v>0</v>
      </c>
      <c r="G144" s="266">
        <v>0</v>
      </c>
      <c r="H144" s="266">
        <v>0</v>
      </c>
      <c r="I144" s="266">
        <v>0</v>
      </c>
      <c r="J144" s="266">
        <v>0</v>
      </c>
      <c r="K144" s="266">
        <v>0</v>
      </c>
      <c r="L144" s="266">
        <v>0</v>
      </c>
    </row>
    <row r="145" spans="1:12" ht="12.75" hidden="1" customHeight="1" x14ac:dyDescent="0.2">
      <c r="A145" s="423" t="s">
        <v>591</v>
      </c>
      <c r="B145" s="424"/>
      <c r="C145" s="264" t="s">
        <v>907</v>
      </c>
      <c r="D145" s="265" t="s">
        <v>908</v>
      </c>
      <c r="E145" s="265"/>
      <c r="F145" s="266">
        <v>0</v>
      </c>
      <c r="G145" s="266">
        <v>0</v>
      </c>
      <c r="H145" s="266">
        <v>0</v>
      </c>
      <c r="I145" s="266">
        <v>0</v>
      </c>
      <c r="J145" s="266">
        <v>0</v>
      </c>
      <c r="K145" s="266">
        <v>0</v>
      </c>
      <c r="L145" s="266">
        <v>0</v>
      </c>
    </row>
    <row r="146" spans="1:12" ht="12.75" hidden="1" customHeight="1" x14ac:dyDescent="0.2">
      <c r="A146" s="423" t="s">
        <v>592</v>
      </c>
      <c r="B146" s="424"/>
      <c r="C146" s="264" t="s">
        <v>909</v>
      </c>
      <c r="D146" s="271" t="s">
        <v>908</v>
      </c>
      <c r="E146" s="271"/>
      <c r="F146" s="266">
        <v>0</v>
      </c>
      <c r="G146" s="266">
        <v>0</v>
      </c>
      <c r="H146" s="266">
        <v>0</v>
      </c>
      <c r="I146" s="266">
        <v>0</v>
      </c>
      <c r="J146" s="266">
        <v>0</v>
      </c>
      <c r="K146" s="266">
        <v>0</v>
      </c>
      <c r="L146" s="266">
        <v>0</v>
      </c>
    </row>
    <row r="147" spans="1:12" ht="12.75" hidden="1" customHeight="1" x14ac:dyDescent="0.2">
      <c r="A147" s="423" t="s">
        <v>593</v>
      </c>
      <c r="B147" s="424"/>
      <c r="C147" s="264" t="s">
        <v>910</v>
      </c>
      <c r="D147" s="271" t="s">
        <v>908</v>
      </c>
      <c r="E147" s="271"/>
      <c r="F147" s="266">
        <v>0</v>
      </c>
      <c r="G147" s="266">
        <v>0</v>
      </c>
      <c r="H147" s="266">
        <v>0</v>
      </c>
      <c r="I147" s="266">
        <v>0</v>
      </c>
      <c r="J147" s="266">
        <v>0</v>
      </c>
      <c r="K147" s="266">
        <v>0</v>
      </c>
      <c r="L147" s="266">
        <v>0</v>
      </c>
    </row>
    <row r="148" spans="1:12" ht="12.75" hidden="1" customHeight="1" x14ac:dyDescent="0.2">
      <c r="A148" s="423" t="s">
        <v>594</v>
      </c>
      <c r="B148" s="424"/>
      <c r="C148" s="264" t="s">
        <v>911</v>
      </c>
      <c r="D148" s="271" t="s">
        <v>908</v>
      </c>
      <c r="E148" s="271"/>
      <c r="F148" s="266">
        <v>0</v>
      </c>
      <c r="G148" s="266">
        <v>0</v>
      </c>
      <c r="H148" s="266">
        <v>0</v>
      </c>
      <c r="I148" s="266">
        <v>0</v>
      </c>
      <c r="J148" s="266">
        <v>0</v>
      </c>
      <c r="K148" s="266">
        <v>0</v>
      </c>
      <c r="L148" s="266">
        <v>0</v>
      </c>
    </row>
    <row r="149" spans="1:12" ht="12.75" hidden="1" customHeight="1" x14ac:dyDescent="0.2">
      <c r="A149" s="423" t="s">
        <v>595</v>
      </c>
      <c r="B149" s="424"/>
      <c r="C149" s="264" t="s">
        <v>912</v>
      </c>
      <c r="D149" s="265" t="s">
        <v>913</v>
      </c>
      <c r="E149" s="265"/>
      <c r="F149" s="266">
        <v>0</v>
      </c>
      <c r="G149" s="266">
        <v>0</v>
      </c>
      <c r="H149" s="266">
        <v>0</v>
      </c>
      <c r="I149" s="266">
        <v>0</v>
      </c>
      <c r="J149" s="266">
        <v>0</v>
      </c>
      <c r="K149" s="266">
        <v>0</v>
      </c>
      <c r="L149" s="266">
        <v>0</v>
      </c>
    </row>
    <row r="150" spans="1:12" x14ac:dyDescent="0.2">
      <c r="A150" s="423" t="s">
        <v>596</v>
      </c>
      <c r="B150" s="424"/>
      <c r="C150" s="264" t="s">
        <v>914</v>
      </c>
      <c r="D150" s="265" t="s">
        <v>915</v>
      </c>
      <c r="E150" s="265"/>
      <c r="F150" s="266">
        <v>1311</v>
      </c>
      <c r="G150" s="266">
        <v>170</v>
      </c>
      <c r="H150" s="266">
        <v>1481</v>
      </c>
      <c r="I150" s="266">
        <v>1557</v>
      </c>
      <c r="J150" s="266">
        <v>1400</v>
      </c>
      <c r="K150" s="266">
        <v>1400</v>
      </c>
      <c r="L150" s="266">
        <v>1400</v>
      </c>
    </row>
    <row r="151" spans="1:12" ht="25.5" hidden="1" x14ac:dyDescent="0.2">
      <c r="A151" s="423" t="s">
        <v>598</v>
      </c>
      <c r="B151" s="424"/>
      <c r="C151" s="264" t="s">
        <v>916</v>
      </c>
      <c r="D151" s="271" t="s">
        <v>915</v>
      </c>
      <c r="E151" s="271"/>
      <c r="F151" s="266">
        <v>0</v>
      </c>
      <c r="G151" s="266">
        <v>0</v>
      </c>
      <c r="H151" s="266">
        <v>0</v>
      </c>
      <c r="I151" s="266">
        <v>0</v>
      </c>
      <c r="J151" s="266">
        <v>0</v>
      </c>
      <c r="K151" s="266">
        <v>0</v>
      </c>
      <c r="L151" s="266">
        <v>0</v>
      </c>
    </row>
    <row r="152" spans="1:12" ht="25.5" x14ac:dyDescent="0.2">
      <c r="A152" s="423" t="s">
        <v>599</v>
      </c>
      <c r="B152" s="424"/>
      <c r="C152" s="264" t="s">
        <v>917</v>
      </c>
      <c r="D152" s="271" t="s">
        <v>915</v>
      </c>
      <c r="E152" s="271"/>
      <c r="F152" s="266">
        <v>1311</v>
      </c>
      <c r="G152" s="266">
        <v>170</v>
      </c>
      <c r="H152" s="266">
        <v>1481</v>
      </c>
      <c r="I152" s="266">
        <v>1557</v>
      </c>
      <c r="J152" s="266">
        <v>1400</v>
      </c>
      <c r="K152" s="266">
        <v>1400</v>
      </c>
      <c r="L152" s="266">
        <v>1400</v>
      </c>
    </row>
    <row r="153" spans="1:12" hidden="1" x14ac:dyDescent="0.2">
      <c r="A153" s="423" t="s">
        <v>600</v>
      </c>
      <c r="B153" s="424"/>
      <c r="C153" s="264" t="s">
        <v>918</v>
      </c>
      <c r="D153" s="271" t="s">
        <v>915</v>
      </c>
      <c r="E153" s="271"/>
      <c r="F153" s="266">
        <v>0</v>
      </c>
      <c r="G153" s="266">
        <v>0</v>
      </c>
      <c r="H153" s="266">
        <v>0</v>
      </c>
      <c r="I153" s="266">
        <v>0</v>
      </c>
      <c r="J153" s="266">
        <v>0</v>
      </c>
      <c r="K153" s="266">
        <v>0</v>
      </c>
      <c r="L153" s="266">
        <v>0</v>
      </c>
    </row>
    <row r="154" spans="1:12" hidden="1" x14ac:dyDescent="0.2">
      <c r="A154" s="423" t="s">
        <v>601</v>
      </c>
      <c r="B154" s="424"/>
      <c r="C154" s="264" t="s">
        <v>919</v>
      </c>
      <c r="D154" s="271" t="s">
        <v>915</v>
      </c>
      <c r="E154" s="271"/>
      <c r="F154" s="266">
        <v>0</v>
      </c>
      <c r="G154" s="266">
        <v>0</v>
      </c>
      <c r="H154" s="266">
        <v>0</v>
      </c>
      <c r="I154" s="266">
        <v>0</v>
      </c>
      <c r="J154" s="266">
        <v>0</v>
      </c>
      <c r="K154" s="266">
        <v>0</v>
      </c>
      <c r="L154" s="266">
        <v>0</v>
      </c>
    </row>
    <row r="155" spans="1:12" x14ac:dyDescent="0.2">
      <c r="A155" s="423" t="s">
        <v>602</v>
      </c>
      <c r="B155" s="424"/>
      <c r="C155" s="264" t="s">
        <v>920</v>
      </c>
      <c r="D155" s="265" t="s">
        <v>921</v>
      </c>
      <c r="E155" s="265"/>
      <c r="F155" s="266">
        <v>0</v>
      </c>
      <c r="G155" s="266">
        <v>7</v>
      </c>
      <c r="H155" s="266">
        <v>7</v>
      </c>
      <c r="I155" s="266">
        <v>21</v>
      </c>
      <c r="J155" s="266">
        <v>0</v>
      </c>
      <c r="K155" s="266">
        <v>0</v>
      </c>
      <c r="L155" s="266">
        <v>0</v>
      </c>
    </row>
    <row r="156" spans="1:12" ht="12.75" hidden="1" customHeight="1" x14ac:dyDescent="0.2">
      <c r="A156" s="423" t="s">
        <v>603</v>
      </c>
      <c r="B156" s="424"/>
      <c r="C156" s="264" t="s">
        <v>922</v>
      </c>
      <c r="D156" s="271" t="s">
        <v>921</v>
      </c>
      <c r="E156" s="271"/>
      <c r="F156" s="266">
        <v>0</v>
      </c>
      <c r="G156" s="266">
        <v>0</v>
      </c>
      <c r="H156" s="266">
        <v>0</v>
      </c>
      <c r="I156" s="266">
        <v>0</v>
      </c>
      <c r="J156" s="266">
        <v>0</v>
      </c>
      <c r="K156" s="266">
        <v>0</v>
      </c>
      <c r="L156" s="266">
        <v>0</v>
      </c>
    </row>
    <row r="157" spans="1:12" ht="12.75" hidden="1" customHeight="1" x14ac:dyDescent="0.2">
      <c r="A157" s="423" t="s">
        <v>604</v>
      </c>
      <c r="B157" s="424"/>
      <c r="C157" s="264" t="s">
        <v>923</v>
      </c>
      <c r="D157" s="271" t="s">
        <v>921</v>
      </c>
      <c r="E157" s="271"/>
      <c r="F157" s="266">
        <v>0</v>
      </c>
      <c r="G157" s="266">
        <v>0</v>
      </c>
      <c r="H157" s="266">
        <v>0</v>
      </c>
      <c r="I157" s="266">
        <v>0</v>
      </c>
      <c r="J157" s="266">
        <v>0</v>
      </c>
      <c r="K157" s="266">
        <v>0</v>
      </c>
      <c r="L157" s="266">
        <v>0</v>
      </c>
    </row>
    <row r="158" spans="1:12" ht="25.5" hidden="1" customHeight="1" x14ac:dyDescent="0.2">
      <c r="A158" s="423" t="s">
        <v>605</v>
      </c>
      <c r="B158" s="424"/>
      <c r="C158" s="264" t="s">
        <v>924</v>
      </c>
      <c r="D158" s="271" t="s">
        <v>921</v>
      </c>
      <c r="E158" s="271"/>
      <c r="F158" s="266">
        <v>0</v>
      </c>
      <c r="G158" s="266">
        <v>0</v>
      </c>
      <c r="H158" s="266">
        <v>0</v>
      </c>
      <c r="I158" s="266">
        <v>0</v>
      </c>
      <c r="J158" s="266">
        <v>0</v>
      </c>
      <c r="K158" s="266">
        <v>0</v>
      </c>
      <c r="L158" s="266">
        <v>0</v>
      </c>
    </row>
    <row r="159" spans="1:12" ht="12.75" hidden="1" customHeight="1" x14ac:dyDescent="0.2">
      <c r="A159" s="423" t="s">
        <v>606</v>
      </c>
      <c r="B159" s="424"/>
      <c r="C159" s="264" t="s">
        <v>925</v>
      </c>
      <c r="D159" s="271" t="s">
        <v>921</v>
      </c>
      <c r="E159" s="271"/>
      <c r="F159" s="266">
        <v>0</v>
      </c>
      <c r="G159" s="266">
        <v>0</v>
      </c>
      <c r="H159" s="266">
        <v>0</v>
      </c>
      <c r="I159" s="266">
        <v>0</v>
      </c>
      <c r="J159" s="266">
        <v>0</v>
      </c>
      <c r="K159" s="266">
        <v>0</v>
      </c>
      <c r="L159" s="266">
        <v>0</v>
      </c>
    </row>
    <row r="160" spans="1:12" ht="12.75" hidden="1" customHeight="1" x14ac:dyDescent="0.2">
      <c r="A160" s="423" t="s">
        <v>607</v>
      </c>
      <c r="B160" s="424"/>
      <c r="C160" s="264" t="s">
        <v>926</v>
      </c>
      <c r="D160" s="271" t="s">
        <v>921</v>
      </c>
      <c r="E160" s="271"/>
      <c r="F160" s="266">
        <v>0</v>
      </c>
      <c r="G160" s="266">
        <v>0</v>
      </c>
      <c r="H160" s="266">
        <v>0</v>
      </c>
      <c r="I160" s="266">
        <v>0</v>
      </c>
      <c r="J160" s="266">
        <v>0</v>
      </c>
      <c r="K160" s="266">
        <v>0</v>
      </c>
      <c r="L160" s="266">
        <v>0</v>
      </c>
    </row>
    <row r="161" spans="1:12" ht="12.75" hidden="1" customHeight="1" x14ac:dyDescent="0.2">
      <c r="A161" s="423" t="s">
        <v>609</v>
      </c>
      <c r="B161" s="424"/>
      <c r="C161" s="264" t="s">
        <v>927</v>
      </c>
      <c r="D161" s="271" t="s">
        <v>921</v>
      </c>
      <c r="E161" s="271"/>
      <c r="F161" s="266">
        <v>0</v>
      </c>
      <c r="G161" s="266">
        <v>0</v>
      </c>
      <c r="H161" s="266">
        <v>0</v>
      </c>
      <c r="I161" s="266">
        <v>0</v>
      </c>
      <c r="J161" s="266">
        <v>0</v>
      </c>
      <c r="K161" s="266">
        <v>0</v>
      </c>
      <c r="L161" s="266">
        <v>0</v>
      </c>
    </row>
    <row r="162" spans="1:12" ht="12.75" hidden="1" customHeight="1" x14ac:dyDescent="0.2">
      <c r="A162" s="423" t="s">
        <v>610</v>
      </c>
      <c r="B162" s="424"/>
      <c r="C162" s="264" t="s">
        <v>928</v>
      </c>
      <c r="D162" s="271" t="s">
        <v>921</v>
      </c>
      <c r="E162" s="271"/>
      <c r="F162" s="266">
        <v>0</v>
      </c>
      <c r="G162" s="266">
        <v>0</v>
      </c>
      <c r="H162" s="266">
        <v>0</v>
      </c>
      <c r="I162" s="266">
        <v>0</v>
      </c>
      <c r="J162" s="266">
        <v>0</v>
      </c>
      <c r="K162" s="266">
        <v>0</v>
      </c>
      <c r="L162" s="266">
        <v>0</v>
      </c>
    </row>
    <row r="163" spans="1:12" ht="12.75" hidden="1" customHeight="1" x14ac:dyDescent="0.2">
      <c r="A163" s="423" t="s">
        <v>611</v>
      </c>
      <c r="B163" s="424"/>
      <c r="C163" s="264" t="s">
        <v>929</v>
      </c>
      <c r="D163" s="271" t="s">
        <v>921</v>
      </c>
      <c r="E163" s="271"/>
      <c r="F163" s="266">
        <v>0</v>
      </c>
      <c r="G163" s="266">
        <v>0</v>
      </c>
      <c r="H163" s="266">
        <v>0</v>
      </c>
      <c r="I163" s="266">
        <v>0</v>
      </c>
      <c r="J163" s="266">
        <v>0</v>
      </c>
      <c r="K163" s="266">
        <v>0</v>
      </c>
      <c r="L163" s="266">
        <v>0</v>
      </c>
    </row>
    <row r="164" spans="1:12" x14ac:dyDescent="0.2">
      <c r="A164" s="423" t="s">
        <v>612</v>
      </c>
      <c r="B164" s="424"/>
      <c r="C164" s="264" t="s">
        <v>930</v>
      </c>
      <c r="D164" s="271" t="s">
        <v>921</v>
      </c>
      <c r="E164" s="271"/>
      <c r="F164" s="266">
        <v>0</v>
      </c>
      <c r="G164" s="266">
        <v>7</v>
      </c>
      <c r="H164" s="266">
        <v>7</v>
      </c>
      <c r="I164" s="266">
        <v>21</v>
      </c>
      <c r="J164" s="266">
        <v>0</v>
      </c>
      <c r="K164" s="266">
        <v>0</v>
      </c>
      <c r="L164" s="266">
        <v>0</v>
      </c>
    </row>
    <row r="165" spans="1:12" ht="12.75" hidden="1" customHeight="1" x14ac:dyDescent="0.2">
      <c r="A165" s="423" t="s">
        <v>613</v>
      </c>
      <c r="B165" s="424"/>
      <c r="C165" s="264" t="s">
        <v>931</v>
      </c>
      <c r="D165" s="271" t="s">
        <v>921</v>
      </c>
      <c r="E165" s="271"/>
      <c r="F165" s="266">
        <v>0</v>
      </c>
      <c r="G165" s="266">
        <v>0</v>
      </c>
      <c r="H165" s="266">
        <v>0</v>
      </c>
      <c r="I165" s="266">
        <v>0</v>
      </c>
      <c r="J165" s="266">
        <v>0</v>
      </c>
      <c r="K165" s="266">
        <v>0</v>
      </c>
      <c r="L165" s="266">
        <v>0</v>
      </c>
    </row>
    <row r="166" spans="1:12" ht="12.75" hidden="1" customHeight="1" x14ac:dyDescent="0.2">
      <c r="A166" s="423" t="s">
        <v>614</v>
      </c>
      <c r="B166" s="424"/>
      <c r="C166" s="264" t="s">
        <v>932</v>
      </c>
      <c r="D166" s="271" t="s">
        <v>921</v>
      </c>
      <c r="E166" s="271"/>
      <c r="F166" s="266">
        <v>0</v>
      </c>
      <c r="G166" s="266">
        <v>0</v>
      </c>
      <c r="H166" s="266">
        <v>0</v>
      </c>
      <c r="I166" s="266">
        <v>0</v>
      </c>
      <c r="J166" s="266">
        <v>0</v>
      </c>
      <c r="K166" s="266">
        <v>0</v>
      </c>
      <c r="L166" s="266">
        <v>0</v>
      </c>
    </row>
    <row r="167" spans="1:12" ht="12.75" hidden="1" customHeight="1" x14ac:dyDescent="0.2">
      <c r="A167" s="423" t="s">
        <v>616</v>
      </c>
      <c r="B167" s="424"/>
      <c r="C167" s="264" t="s">
        <v>933</v>
      </c>
      <c r="D167" s="271" t="s">
        <v>921</v>
      </c>
      <c r="E167" s="271"/>
      <c r="F167" s="266">
        <v>0</v>
      </c>
      <c r="G167" s="266">
        <v>0</v>
      </c>
      <c r="H167" s="266">
        <v>0</v>
      </c>
      <c r="I167" s="266">
        <v>0</v>
      </c>
      <c r="J167" s="266">
        <v>0</v>
      </c>
      <c r="K167" s="266">
        <v>0</v>
      </c>
      <c r="L167" s="266">
        <v>0</v>
      </c>
    </row>
    <row r="168" spans="1:12" ht="12.75" hidden="1" customHeight="1" x14ac:dyDescent="0.2">
      <c r="A168" s="423" t="s">
        <v>618</v>
      </c>
      <c r="B168" s="424"/>
      <c r="C168" s="264" t="s">
        <v>934</v>
      </c>
      <c r="D168" s="271" t="s">
        <v>921</v>
      </c>
      <c r="E168" s="271"/>
      <c r="F168" s="266">
        <v>0</v>
      </c>
      <c r="G168" s="266">
        <v>0</v>
      </c>
      <c r="H168" s="266">
        <v>0</v>
      </c>
      <c r="I168" s="266">
        <v>0</v>
      </c>
      <c r="J168" s="266">
        <v>0</v>
      </c>
      <c r="K168" s="266">
        <v>0</v>
      </c>
      <c r="L168" s="266">
        <v>0</v>
      </c>
    </row>
    <row r="169" spans="1:12" ht="12.75" hidden="1" customHeight="1" x14ac:dyDescent="0.2">
      <c r="A169" s="423" t="s">
        <v>619</v>
      </c>
      <c r="B169" s="424"/>
      <c r="C169" s="264" t="s">
        <v>935</v>
      </c>
      <c r="D169" s="271" t="s">
        <v>921</v>
      </c>
      <c r="E169" s="271"/>
      <c r="F169" s="266">
        <v>0</v>
      </c>
      <c r="G169" s="266">
        <v>0</v>
      </c>
      <c r="H169" s="266">
        <v>0</v>
      </c>
      <c r="I169" s="266">
        <v>0</v>
      </c>
      <c r="J169" s="266">
        <v>0</v>
      </c>
      <c r="K169" s="266">
        <v>0</v>
      </c>
      <c r="L169" s="266">
        <v>0</v>
      </c>
    </row>
    <row r="170" spans="1:12" ht="25.5" hidden="1" customHeight="1" x14ac:dyDescent="0.2">
      <c r="A170" s="423" t="s">
        <v>620</v>
      </c>
      <c r="B170" s="424"/>
      <c r="C170" s="264" t="s">
        <v>936</v>
      </c>
      <c r="D170" s="271" t="s">
        <v>921</v>
      </c>
      <c r="E170" s="271"/>
      <c r="F170" s="266">
        <v>0</v>
      </c>
      <c r="G170" s="266">
        <v>0</v>
      </c>
      <c r="H170" s="266">
        <v>0</v>
      </c>
      <c r="I170" s="266">
        <v>0</v>
      </c>
      <c r="J170" s="266">
        <v>0</v>
      </c>
      <c r="K170" s="266">
        <v>0</v>
      </c>
      <c r="L170" s="266">
        <v>0</v>
      </c>
    </row>
    <row r="171" spans="1:12" s="320" customFormat="1" ht="15.75" x14ac:dyDescent="0.25">
      <c r="A171" s="421" t="s">
        <v>621</v>
      </c>
      <c r="B171" s="422"/>
      <c r="C171" s="267" t="s">
        <v>937</v>
      </c>
      <c r="D171" s="268" t="s">
        <v>938</v>
      </c>
      <c r="E171" s="268"/>
      <c r="F171" s="269">
        <v>2511</v>
      </c>
      <c r="G171" s="269">
        <v>1063</v>
      </c>
      <c r="H171" s="269">
        <v>3574</v>
      </c>
      <c r="I171" s="266">
        <f>I125+I150+I155</f>
        <v>4191</v>
      </c>
      <c r="J171" s="266">
        <f t="shared" ref="J171:L171" si="0">J125+J150+J155</f>
        <v>2900</v>
      </c>
      <c r="K171" s="266">
        <f t="shared" si="0"/>
        <v>2900</v>
      </c>
      <c r="L171" s="266">
        <f t="shared" si="0"/>
        <v>2950</v>
      </c>
    </row>
    <row r="172" spans="1:12" x14ac:dyDescent="0.2">
      <c r="A172" s="423" t="s">
        <v>622</v>
      </c>
      <c r="B172" s="424"/>
      <c r="C172" s="264" t="s">
        <v>939</v>
      </c>
      <c r="D172" s="265" t="s">
        <v>940</v>
      </c>
      <c r="E172" s="265"/>
      <c r="F172" s="266">
        <v>236</v>
      </c>
      <c r="G172" s="266">
        <v>31</v>
      </c>
      <c r="H172" s="266">
        <v>267</v>
      </c>
      <c r="I172" s="266">
        <v>203</v>
      </c>
      <c r="J172" s="266">
        <v>277</v>
      </c>
      <c r="K172" s="266">
        <v>277</v>
      </c>
      <c r="L172" s="266">
        <v>277</v>
      </c>
    </row>
    <row r="173" spans="1:12" ht="12.75" hidden="1" customHeight="1" x14ac:dyDescent="0.2">
      <c r="A173" s="423" t="s">
        <v>623</v>
      </c>
      <c r="B173" s="424"/>
      <c r="C173" s="264" t="s">
        <v>941</v>
      </c>
      <c r="D173" s="271" t="s">
        <v>940</v>
      </c>
      <c r="E173" s="271"/>
      <c r="F173" s="266">
        <v>0</v>
      </c>
      <c r="G173" s="266">
        <v>0</v>
      </c>
      <c r="H173" s="266">
        <v>0</v>
      </c>
      <c r="I173" s="266">
        <v>0</v>
      </c>
      <c r="J173" s="266">
        <v>0</v>
      </c>
      <c r="K173" s="266">
        <v>0</v>
      </c>
      <c r="L173" s="266">
        <v>0</v>
      </c>
    </row>
    <row r="174" spans="1:12" ht="12.75" hidden="1" customHeight="1" x14ac:dyDescent="0.2">
      <c r="A174" s="423" t="s">
        <v>624</v>
      </c>
      <c r="B174" s="424"/>
      <c r="C174" s="264" t="s">
        <v>942</v>
      </c>
      <c r="D174" s="271" t="s">
        <v>940</v>
      </c>
      <c r="E174" s="271"/>
      <c r="F174" s="266">
        <v>0</v>
      </c>
      <c r="G174" s="266">
        <v>0</v>
      </c>
      <c r="H174" s="266">
        <v>0</v>
      </c>
      <c r="I174" s="266">
        <v>0</v>
      </c>
      <c r="J174" s="266">
        <v>0</v>
      </c>
      <c r="K174" s="266">
        <v>0</v>
      </c>
      <c r="L174" s="266">
        <v>0</v>
      </c>
    </row>
    <row r="175" spans="1:12" ht="12.75" hidden="1" customHeight="1" x14ac:dyDescent="0.2">
      <c r="A175" s="423" t="s">
        <v>625</v>
      </c>
      <c r="B175" s="424"/>
      <c r="C175" s="264" t="s">
        <v>943</v>
      </c>
      <c r="D175" s="271" t="s">
        <v>940</v>
      </c>
      <c r="E175" s="271"/>
      <c r="F175" s="266">
        <v>0</v>
      </c>
      <c r="G175" s="266">
        <v>0</v>
      </c>
      <c r="H175" s="266">
        <v>0</v>
      </c>
      <c r="I175" s="266">
        <v>0</v>
      </c>
      <c r="J175" s="266">
        <v>0</v>
      </c>
      <c r="K175" s="266">
        <v>0</v>
      </c>
      <c r="L175" s="266">
        <v>0</v>
      </c>
    </row>
    <row r="176" spans="1:12" ht="12.75" hidden="1" customHeight="1" x14ac:dyDescent="0.2">
      <c r="A176" s="423" t="s">
        <v>416</v>
      </c>
      <c r="B176" s="424"/>
      <c r="C176" s="264" t="s">
        <v>944</v>
      </c>
      <c r="D176" s="271" t="s">
        <v>940</v>
      </c>
      <c r="E176" s="271"/>
      <c r="F176" s="266">
        <v>0</v>
      </c>
      <c r="G176" s="266">
        <v>0</v>
      </c>
      <c r="H176" s="266">
        <v>0</v>
      </c>
      <c r="I176" s="266">
        <v>0</v>
      </c>
      <c r="J176" s="266">
        <v>0</v>
      </c>
      <c r="K176" s="266">
        <v>0</v>
      </c>
      <c r="L176" s="266">
        <v>0</v>
      </c>
    </row>
    <row r="177" spans="1:12" ht="12.75" hidden="1" customHeight="1" x14ac:dyDescent="0.2">
      <c r="A177" s="423" t="s">
        <v>418</v>
      </c>
      <c r="B177" s="424"/>
      <c r="C177" s="264" t="s">
        <v>945</v>
      </c>
      <c r="D177" s="271" t="s">
        <v>940</v>
      </c>
      <c r="E177" s="271"/>
      <c r="F177" s="266">
        <v>0</v>
      </c>
      <c r="G177" s="266">
        <v>0</v>
      </c>
      <c r="H177" s="266">
        <v>0</v>
      </c>
      <c r="I177" s="266">
        <v>0</v>
      </c>
      <c r="J177" s="266">
        <v>0</v>
      </c>
      <c r="K177" s="266">
        <v>0</v>
      </c>
      <c r="L177" s="266">
        <v>0</v>
      </c>
    </row>
    <row r="178" spans="1:12" ht="38.25" hidden="1" customHeight="1" x14ac:dyDescent="0.2">
      <c r="A178" s="423" t="s">
        <v>419</v>
      </c>
      <c r="B178" s="424"/>
      <c r="C178" s="264" t="s">
        <v>946</v>
      </c>
      <c r="D178" s="271" t="s">
        <v>940</v>
      </c>
      <c r="E178" s="271"/>
      <c r="F178" s="266">
        <v>0</v>
      </c>
      <c r="G178" s="266">
        <v>0</v>
      </c>
      <c r="H178" s="266">
        <v>0</v>
      </c>
      <c r="I178" s="266">
        <v>0</v>
      </c>
      <c r="J178" s="266">
        <v>0</v>
      </c>
      <c r="K178" s="266">
        <v>0</v>
      </c>
      <c r="L178" s="266">
        <v>0</v>
      </c>
    </row>
    <row r="179" spans="1:12" ht="12.75" hidden="1" customHeight="1" x14ac:dyDescent="0.2">
      <c r="A179" s="423" t="s">
        <v>421</v>
      </c>
      <c r="B179" s="424"/>
      <c r="C179" s="264" t="s">
        <v>947</v>
      </c>
      <c r="D179" s="271" t="s">
        <v>940</v>
      </c>
      <c r="E179" s="271"/>
      <c r="F179" s="266">
        <v>0</v>
      </c>
      <c r="G179" s="266">
        <v>0</v>
      </c>
      <c r="H179" s="266">
        <v>0</v>
      </c>
      <c r="I179" s="266">
        <v>0</v>
      </c>
      <c r="J179" s="266">
        <v>0</v>
      </c>
      <c r="K179" s="266">
        <v>0</v>
      </c>
      <c r="L179" s="266">
        <v>0</v>
      </c>
    </row>
    <row r="180" spans="1:12" ht="12.75" hidden="1" customHeight="1" x14ac:dyDescent="0.2">
      <c r="A180" s="423" t="s">
        <v>626</v>
      </c>
      <c r="B180" s="424"/>
      <c r="C180" s="264" t="s">
        <v>948</v>
      </c>
      <c r="D180" s="271" t="s">
        <v>940</v>
      </c>
      <c r="E180" s="271"/>
      <c r="F180" s="266">
        <v>0</v>
      </c>
      <c r="G180" s="266">
        <v>0</v>
      </c>
      <c r="H180" s="266">
        <v>0</v>
      </c>
      <c r="I180" s="266">
        <v>0</v>
      </c>
      <c r="J180" s="266">
        <v>0</v>
      </c>
      <c r="K180" s="266">
        <v>0</v>
      </c>
      <c r="L180" s="266">
        <v>0</v>
      </c>
    </row>
    <row r="181" spans="1:12" ht="12.75" hidden="1" customHeight="1" x14ac:dyDescent="0.2">
      <c r="A181" s="423" t="s">
        <v>423</v>
      </c>
      <c r="B181" s="424"/>
      <c r="C181" s="264" t="s">
        <v>949</v>
      </c>
      <c r="D181" s="271" t="s">
        <v>940</v>
      </c>
      <c r="E181" s="271"/>
      <c r="F181" s="266">
        <v>0</v>
      </c>
      <c r="G181" s="266">
        <v>0</v>
      </c>
      <c r="H181" s="266">
        <v>0</v>
      </c>
      <c r="I181" s="266">
        <v>0</v>
      </c>
      <c r="J181" s="266">
        <v>0</v>
      </c>
      <c r="K181" s="266">
        <v>0</v>
      </c>
      <c r="L181" s="266">
        <v>0</v>
      </c>
    </row>
    <row r="182" spans="1:12" ht="12.75" hidden="1" customHeight="1" x14ac:dyDescent="0.2">
      <c r="A182" s="423" t="s">
        <v>627</v>
      </c>
      <c r="B182" s="424"/>
      <c r="C182" s="264" t="s">
        <v>950</v>
      </c>
      <c r="D182" s="271" t="s">
        <v>940</v>
      </c>
      <c r="E182" s="271"/>
      <c r="F182" s="266">
        <v>0</v>
      </c>
      <c r="G182" s="266">
        <v>0</v>
      </c>
      <c r="H182" s="266">
        <v>0</v>
      </c>
      <c r="I182" s="266">
        <v>0</v>
      </c>
      <c r="J182" s="266">
        <v>0</v>
      </c>
      <c r="K182" s="266">
        <v>0</v>
      </c>
      <c r="L182" s="266">
        <v>0</v>
      </c>
    </row>
    <row r="183" spans="1:12" ht="38.25" hidden="1" customHeight="1" x14ac:dyDescent="0.2">
      <c r="A183" s="423" t="s">
        <v>424</v>
      </c>
      <c r="B183" s="424"/>
      <c r="C183" s="264" t="s">
        <v>951</v>
      </c>
      <c r="D183" s="271" t="s">
        <v>940</v>
      </c>
      <c r="E183" s="271"/>
      <c r="F183" s="266">
        <v>0</v>
      </c>
      <c r="G183" s="266">
        <v>0</v>
      </c>
      <c r="H183" s="266">
        <v>0</v>
      </c>
      <c r="I183" s="266">
        <v>0</v>
      </c>
      <c r="J183" s="266">
        <v>0</v>
      </c>
      <c r="K183" s="266">
        <v>0</v>
      </c>
      <c r="L183" s="266">
        <v>0</v>
      </c>
    </row>
    <row r="184" spans="1:12" x14ac:dyDescent="0.2">
      <c r="A184" s="423" t="s">
        <v>425</v>
      </c>
      <c r="B184" s="424"/>
      <c r="C184" s="264" t="s">
        <v>952</v>
      </c>
      <c r="D184" s="271" t="s">
        <v>940</v>
      </c>
      <c r="E184" s="271"/>
      <c r="F184" s="266">
        <v>236</v>
      </c>
      <c r="G184" s="266">
        <v>31</v>
      </c>
      <c r="H184" s="266">
        <v>267</v>
      </c>
      <c r="I184" s="266">
        <v>203</v>
      </c>
      <c r="J184" s="266">
        <v>277</v>
      </c>
      <c r="K184" s="266">
        <v>277</v>
      </c>
      <c r="L184" s="266">
        <v>277</v>
      </c>
    </row>
    <row r="185" spans="1:12" s="320" customFormat="1" ht="15.75" x14ac:dyDescent="0.25">
      <c r="A185" s="421" t="s">
        <v>628</v>
      </c>
      <c r="B185" s="422"/>
      <c r="C185" s="267" t="s">
        <v>953</v>
      </c>
      <c r="D185" s="268" t="s">
        <v>954</v>
      </c>
      <c r="E185" s="268"/>
      <c r="F185" s="269">
        <v>4260</v>
      </c>
      <c r="G185" s="269">
        <v>1361</v>
      </c>
      <c r="H185" s="269">
        <v>5621</v>
      </c>
      <c r="I185" s="266">
        <f>I116+I171+I172</f>
        <v>8116</v>
      </c>
      <c r="J185" s="266">
        <f t="shared" ref="J185:L185" si="1">J116+J171+J172</f>
        <v>5377</v>
      </c>
      <c r="K185" s="266">
        <f t="shared" si="1"/>
        <v>5377</v>
      </c>
      <c r="L185" s="266">
        <f t="shared" si="1"/>
        <v>5427</v>
      </c>
    </row>
    <row r="186" spans="1:12" x14ac:dyDescent="0.2">
      <c r="A186" s="423" t="s">
        <v>630</v>
      </c>
      <c r="B186" s="424"/>
      <c r="C186" s="270" t="s">
        <v>955</v>
      </c>
      <c r="D186" s="265" t="s">
        <v>956</v>
      </c>
      <c r="E186" s="265"/>
      <c r="F186" s="266">
        <v>0</v>
      </c>
      <c r="G186" s="266">
        <v>0</v>
      </c>
      <c r="H186" s="266">
        <v>0</v>
      </c>
      <c r="I186" s="266">
        <v>0</v>
      </c>
      <c r="J186" s="266">
        <v>0</v>
      </c>
      <c r="K186" s="266">
        <v>0</v>
      </c>
      <c r="L186" s="266">
        <v>0</v>
      </c>
    </row>
    <row r="187" spans="1:12" x14ac:dyDescent="0.2">
      <c r="A187" s="423" t="s">
        <v>632</v>
      </c>
      <c r="B187" s="424"/>
      <c r="C187" s="270" t="s">
        <v>957</v>
      </c>
      <c r="D187" s="265" t="s">
        <v>958</v>
      </c>
      <c r="E187" s="265"/>
      <c r="F187" s="266">
        <v>300</v>
      </c>
      <c r="G187" s="266">
        <v>0</v>
      </c>
      <c r="H187" s="266">
        <v>300</v>
      </c>
      <c r="I187" s="266">
        <v>96</v>
      </c>
      <c r="J187" s="266">
        <v>150</v>
      </c>
      <c r="K187" s="266">
        <v>150</v>
      </c>
      <c r="L187" s="266">
        <v>150</v>
      </c>
    </row>
    <row r="188" spans="1:12" ht="12.75" hidden="1" customHeight="1" x14ac:dyDescent="0.2">
      <c r="A188" s="423" t="s">
        <v>633</v>
      </c>
      <c r="B188" s="424"/>
      <c r="C188" s="272" t="s">
        <v>959</v>
      </c>
      <c r="D188" s="271" t="s">
        <v>958</v>
      </c>
      <c r="E188" s="271"/>
      <c r="F188" s="266">
        <v>0</v>
      </c>
      <c r="G188" s="266">
        <v>0</v>
      </c>
      <c r="H188" s="266">
        <v>0</v>
      </c>
      <c r="I188" s="266">
        <v>0</v>
      </c>
      <c r="J188" s="266">
        <v>0</v>
      </c>
      <c r="K188" s="266">
        <v>0</v>
      </c>
      <c r="L188" s="266">
        <v>0</v>
      </c>
    </row>
    <row r="189" spans="1:12" ht="25.5" hidden="1" customHeight="1" x14ac:dyDescent="0.2">
      <c r="A189" s="423" t="s">
        <v>427</v>
      </c>
      <c r="B189" s="424"/>
      <c r="C189" s="270" t="s">
        <v>960</v>
      </c>
      <c r="D189" s="271" t="s">
        <v>958</v>
      </c>
      <c r="E189" s="271"/>
      <c r="F189" s="266">
        <v>0</v>
      </c>
      <c r="G189" s="266">
        <v>0</v>
      </c>
      <c r="H189" s="266">
        <v>0</v>
      </c>
      <c r="I189" s="266">
        <v>0</v>
      </c>
      <c r="J189" s="266">
        <v>0</v>
      </c>
      <c r="K189" s="266">
        <v>0</v>
      </c>
      <c r="L189" s="266">
        <v>0</v>
      </c>
    </row>
    <row r="190" spans="1:12" ht="12.75" hidden="1" customHeight="1" x14ac:dyDescent="0.2">
      <c r="A190" s="423" t="s">
        <v>429</v>
      </c>
      <c r="B190" s="424"/>
      <c r="C190" s="270" t="s">
        <v>961</v>
      </c>
      <c r="D190" s="265" t="s">
        <v>962</v>
      </c>
      <c r="E190" s="265"/>
      <c r="F190" s="266">
        <v>100</v>
      </c>
      <c r="G190" s="266">
        <v>0</v>
      </c>
      <c r="H190" s="266">
        <v>100</v>
      </c>
      <c r="I190" s="266">
        <v>0</v>
      </c>
      <c r="J190" s="266">
        <v>0</v>
      </c>
      <c r="K190" s="266">
        <v>0</v>
      </c>
      <c r="L190" s="266">
        <v>0</v>
      </c>
    </row>
    <row r="191" spans="1:12" ht="12.75" hidden="1" customHeight="1" x14ac:dyDescent="0.2">
      <c r="A191" s="423" t="s">
        <v>431</v>
      </c>
      <c r="B191" s="424"/>
      <c r="C191" s="270" t="s">
        <v>963</v>
      </c>
      <c r="D191" s="265" t="s">
        <v>962</v>
      </c>
      <c r="E191" s="265"/>
      <c r="F191" s="266">
        <v>0</v>
      </c>
      <c r="G191" s="266">
        <v>0</v>
      </c>
      <c r="H191" s="266">
        <v>0</v>
      </c>
      <c r="I191" s="266">
        <v>0</v>
      </c>
      <c r="J191" s="266">
        <v>0</v>
      </c>
      <c r="K191" s="266">
        <v>0</v>
      </c>
      <c r="L191" s="266">
        <v>0</v>
      </c>
    </row>
    <row r="192" spans="1:12" x14ac:dyDescent="0.2">
      <c r="A192" s="423" t="s">
        <v>634</v>
      </c>
      <c r="B192" s="424"/>
      <c r="C192" s="270" t="s">
        <v>964</v>
      </c>
      <c r="D192" s="265" t="s">
        <v>965</v>
      </c>
      <c r="E192" s="265"/>
      <c r="F192" s="266">
        <v>50</v>
      </c>
      <c r="G192" s="266">
        <v>0</v>
      </c>
      <c r="H192" s="266">
        <v>50</v>
      </c>
      <c r="I192" s="266">
        <v>308</v>
      </c>
      <c r="J192" s="266">
        <v>200</v>
      </c>
      <c r="K192" s="266">
        <v>200</v>
      </c>
      <c r="L192" s="266">
        <v>200</v>
      </c>
    </row>
    <row r="193" spans="1:12" ht="12.75" hidden="1" customHeight="1" x14ac:dyDescent="0.2">
      <c r="A193" s="423" t="s">
        <v>433</v>
      </c>
      <c r="B193" s="424"/>
      <c r="C193" s="272" t="s">
        <v>966</v>
      </c>
      <c r="D193" s="271" t="s">
        <v>965</v>
      </c>
      <c r="E193" s="271"/>
      <c r="F193" s="266">
        <v>0</v>
      </c>
      <c r="G193" s="266">
        <v>0</v>
      </c>
      <c r="H193" s="266">
        <v>0</v>
      </c>
      <c r="I193" s="266">
        <v>0</v>
      </c>
      <c r="J193" s="266">
        <v>0</v>
      </c>
      <c r="K193" s="266">
        <v>0</v>
      </c>
      <c r="L193" s="266">
        <v>0</v>
      </c>
    </row>
    <row r="194" spans="1:12" ht="25.5" hidden="1" customHeight="1" x14ac:dyDescent="0.2">
      <c r="A194" s="423" t="s">
        <v>435</v>
      </c>
      <c r="B194" s="424"/>
      <c r="C194" s="270" t="s">
        <v>967</v>
      </c>
      <c r="D194" s="271" t="s">
        <v>965</v>
      </c>
      <c r="E194" s="271"/>
      <c r="F194" s="266">
        <v>0</v>
      </c>
      <c r="G194" s="266">
        <v>0</v>
      </c>
      <c r="H194" s="266">
        <v>0</v>
      </c>
      <c r="I194" s="266">
        <v>48</v>
      </c>
      <c r="J194" s="266">
        <v>50</v>
      </c>
      <c r="K194" s="266">
        <v>50</v>
      </c>
      <c r="L194" s="266">
        <v>50</v>
      </c>
    </row>
    <row r="195" spans="1:12" ht="25.5" hidden="1" customHeight="1" x14ac:dyDescent="0.2">
      <c r="A195" s="423" t="s">
        <v>635</v>
      </c>
      <c r="B195" s="424"/>
      <c r="C195" s="270" t="s">
        <v>968</v>
      </c>
      <c r="D195" s="271" t="s">
        <v>965</v>
      </c>
      <c r="E195" s="271"/>
      <c r="F195" s="266">
        <v>0</v>
      </c>
      <c r="G195" s="266">
        <v>0</v>
      </c>
      <c r="H195" s="266">
        <v>0</v>
      </c>
      <c r="I195" s="266">
        <v>0</v>
      </c>
      <c r="J195" s="266">
        <v>0</v>
      </c>
      <c r="K195" s="266">
        <v>0</v>
      </c>
      <c r="L195" s="266">
        <v>0</v>
      </c>
    </row>
    <row r="196" spans="1:12" ht="12.75" hidden="1" customHeight="1" x14ac:dyDescent="0.2">
      <c r="A196" s="423" t="s">
        <v>636</v>
      </c>
      <c r="B196" s="424"/>
      <c r="C196" s="270" t="s">
        <v>969</v>
      </c>
      <c r="D196" s="271" t="s">
        <v>965</v>
      </c>
      <c r="E196" s="271"/>
      <c r="F196" s="266">
        <v>0</v>
      </c>
      <c r="G196" s="266">
        <v>0</v>
      </c>
      <c r="H196" s="266">
        <v>0</v>
      </c>
      <c r="I196" s="266">
        <v>0</v>
      </c>
      <c r="J196" s="266">
        <v>0</v>
      </c>
      <c r="K196" s="266">
        <v>0</v>
      </c>
      <c r="L196" s="266">
        <v>0</v>
      </c>
    </row>
    <row r="197" spans="1:12" ht="25.5" hidden="1" customHeight="1" x14ac:dyDescent="0.2">
      <c r="A197" s="423" t="s">
        <v>437</v>
      </c>
      <c r="B197" s="424"/>
      <c r="C197" s="270" t="s">
        <v>970</v>
      </c>
      <c r="D197" s="271" t="s">
        <v>965</v>
      </c>
      <c r="E197" s="271"/>
      <c r="F197" s="266">
        <v>0</v>
      </c>
      <c r="G197" s="266">
        <v>0</v>
      </c>
      <c r="H197" s="266">
        <v>0</v>
      </c>
      <c r="I197" s="266">
        <v>0</v>
      </c>
      <c r="J197" s="266">
        <v>0</v>
      </c>
      <c r="K197" s="266">
        <v>0</v>
      </c>
      <c r="L197" s="266">
        <v>0</v>
      </c>
    </row>
    <row r="198" spans="1:12" ht="12.75" hidden="1" customHeight="1" x14ac:dyDescent="0.2">
      <c r="A198" s="423" t="s">
        <v>637</v>
      </c>
      <c r="B198" s="424"/>
      <c r="C198" s="270" t="s">
        <v>971</v>
      </c>
      <c r="D198" s="271" t="s">
        <v>965</v>
      </c>
      <c r="E198" s="271"/>
      <c r="F198" s="266">
        <v>0</v>
      </c>
      <c r="G198" s="266">
        <v>0</v>
      </c>
      <c r="H198" s="266">
        <v>0</v>
      </c>
      <c r="I198" s="266">
        <v>0</v>
      </c>
      <c r="J198" s="266">
        <v>0</v>
      </c>
      <c r="K198" s="266">
        <v>0</v>
      </c>
      <c r="L198" s="266">
        <v>0</v>
      </c>
    </row>
    <row r="199" spans="1:12" ht="12.75" hidden="1" customHeight="1" x14ac:dyDescent="0.2">
      <c r="A199" s="423" t="s">
        <v>638</v>
      </c>
      <c r="B199" s="424"/>
      <c r="C199" s="270" t="s">
        <v>138</v>
      </c>
      <c r="D199" s="265" t="s">
        <v>972</v>
      </c>
      <c r="E199" s="265"/>
      <c r="F199" s="266">
        <v>0</v>
      </c>
      <c r="G199" s="266">
        <v>0</v>
      </c>
      <c r="H199" s="266">
        <v>0</v>
      </c>
      <c r="I199" s="266">
        <v>0</v>
      </c>
      <c r="J199" s="266">
        <v>0</v>
      </c>
      <c r="K199" s="266">
        <v>0</v>
      </c>
      <c r="L199" s="266">
        <v>0</v>
      </c>
    </row>
    <row r="200" spans="1:12" ht="12.75" hidden="1" customHeight="1" x14ac:dyDescent="0.2">
      <c r="A200" s="423" t="s">
        <v>640</v>
      </c>
      <c r="B200" s="424"/>
      <c r="C200" s="270" t="s">
        <v>276</v>
      </c>
      <c r="D200" s="265" t="s">
        <v>973</v>
      </c>
      <c r="E200" s="265"/>
      <c r="F200" s="266">
        <v>0</v>
      </c>
      <c r="G200" s="266">
        <v>0</v>
      </c>
      <c r="H200" s="266">
        <v>0</v>
      </c>
      <c r="I200" s="266">
        <v>0</v>
      </c>
      <c r="J200" s="266">
        <v>0</v>
      </c>
      <c r="K200" s="266">
        <v>0</v>
      </c>
      <c r="L200" s="266">
        <v>0</v>
      </c>
    </row>
    <row r="201" spans="1:12" ht="12.75" hidden="1" customHeight="1" x14ac:dyDescent="0.2">
      <c r="A201" s="423" t="s">
        <v>641</v>
      </c>
      <c r="B201" s="424"/>
      <c r="C201" s="270" t="s">
        <v>140</v>
      </c>
      <c r="D201" s="265" t="s">
        <v>974</v>
      </c>
      <c r="E201" s="265"/>
      <c r="F201" s="266">
        <v>0</v>
      </c>
      <c r="G201" s="266">
        <v>0</v>
      </c>
      <c r="H201" s="266">
        <v>0</v>
      </c>
      <c r="I201" s="266">
        <v>0</v>
      </c>
      <c r="J201" s="266">
        <v>0</v>
      </c>
      <c r="K201" s="266">
        <v>0</v>
      </c>
      <c r="L201" s="266">
        <v>0</v>
      </c>
    </row>
    <row r="202" spans="1:12" x14ac:dyDescent="0.2">
      <c r="A202" s="423" t="s">
        <v>642</v>
      </c>
      <c r="B202" s="424"/>
      <c r="C202" s="270" t="s">
        <v>975</v>
      </c>
      <c r="D202" s="265" t="s">
        <v>976</v>
      </c>
      <c r="E202" s="265"/>
      <c r="F202" s="266">
        <v>10</v>
      </c>
      <c r="G202" s="266">
        <v>0</v>
      </c>
      <c r="H202" s="266">
        <v>10</v>
      </c>
      <c r="I202" s="266">
        <v>1</v>
      </c>
      <c r="J202" s="266">
        <v>1</v>
      </c>
      <c r="K202" s="266">
        <v>0</v>
      </c>
      <c r="L202" s="266">
        <v>0</v>
      </c>
    </row>
    <row r="203" spans="1:12" ht="12.75" hidden="1" customHeight="1" x14ac:dyDescent="0.2">
      <c r="A203" s="423" t="s">
        <v>643</v>
      </c>
      <c r="B203" s="424"/>
      <c r="C203" s="270" t="s">
        <v>963</v>
      </c>
      <c r="D203" s="265" t="s">
        <v>976</v>
      </c>
      <c r="E203" s="265"/>
      <c r="F203" s="266">
        <v>0</v>
      </c>
      <c r="G203" s="266">
        <v>0</v>
      </c>
      <c r="H203" s="266">
        <v>0</v>
      </c>
      <c r="I203" s="266">
        <v>0</v>
      </c>
      <c r="J203" s="266">
        <v>0</v>
      </c>
      <c r="K203" s="266">
        <v>0</v>
      </c>
      <c r="L203" s="266">
        <v>0</v>
      </c>
    </row>
    <row r="204" spans="1:12" ht="12.75" hidden="1" customHeight="1" x14ac:dyDescent="0.2">
      <c r="A204" s="423" t="s">
        <v>644</v>
      </c>
      <c r="B204" s="424"/>
      <c r="C204" s="270" t="s">
        <v>977</v>
      </c>
      <c r="D204" s="265" t="s">
        <v>976</v>
      </c>
      <c r="E204" s="265"/>
      <c r="F204" s="266">
        <v>0</v>
      </c>
      <c r="G204" s="266">
        <v>0</v>
      </c>
      <c r="H204" s="266">
        <v>0</v>
      </c>
      <c r="I204" s="266">
        <v>0</v>
      </c>
      <c r="J204" s="266">
        <v>0</v>
      </c>
      <c r="K204" s="266">
        <v>0</v>
      </c>
      <c r="L204" s="266">
        <v>0</v>
      </c>
    </row>
    <row r="205" spans="1:12" ht="12.75" hidden="1" customHeight="1" x14ac:dyDescent="0.2">
      <c r="A205" s="423" t="s">
        <v>645</v>
      </c>
      <c r="B205" s="424"/>
      <c r="C205" s="270" t="s">
        <v>978</v>
      </c>
      <c r="D205" s="265" t="s">
        <v>976</v>
      </c>
      <c r="E205" s="265"/>
      <c r="F205" s="266">
        <v>0</v>
      </c>
      <c r="G205" s="266">
        <v>0</v>
      </c>
      <c r="H205" s="266">
        <v>0</v>
      </c>
      <c r="I205" s="266">
        <v>0</v>
      </c>
      <c r="J205" s="266">
        <v>0</v>
      </c>
      <c r="K205" s="266">
        <v>0</v>
      </c>
      <c r="L205" s="266">
        <v>0</v>
      </c>
    </row>
    <row r="206" spans="1:12" ht="12.75" hidden="1" customHeight="1" x14ac:dyDescent="0.2">
      <c r="A206" s="423" t="s">
        <v>646</v>
      </c>
      <c r="B206" s="424"/>
      <c r="C206" s="270" t="s">
        <v>979</v>
      </c>
      <c r="D206" s="265" t="s">
        <v>980</v>
      </c>
      <c r="E206" s="265"/>
      <c r="F206" s="266">
        <v>0</v>
      </c>
      <c r="G206" s="266">
        <v>0</v>
      </c>
      <c r="H206" s="266">
        <v>0</v>
      </c>
      <c r="I206" s="266">
        <v>0</v>
      </c>
      <c r="J206" s="266">
        <v>0</v>
      </c>
      <c r="K206" s="266">
        <v>0</v>
      </c>
      <c r="L206" s="266">
        <v>0</v>
      </c>
    </row>
    <row r="207" spans="1:12" ht="25.5" hidden="1" customHeight="1" x14ac:dyDescent="0.2">
      <c r="A207" s="423" t="s">
        <v>647</v>
      </c>
      <c r="B207" s="424"/>
      <c r="C207" s="270" t="s">
        <v>981</v>
      </c>
      <c r="D207" s="265" t="s">
        <v>980</v>
      </c>
      <c r="E207" s="265"/>
      <c r="F207" s="266">
        <v>0</v>
      </c>
      <c r="G207" s="266">
        <v>0</v>
      </c>
      <c r="H207" s="266">
        <v>0</v>
      </c>
      <c r="I207" s="266">
        <v>0</v>
      </c>
      <c r="J207" s="266">
        <v>0</v>
      </c>
      <c r="K207" s="266">
        <v>0</v>
      </c>
      <c r="L207" s="266">
        <v>0</v>
      </c>
    </row>
    <row r="208" spans="1:12" ht="25.5" hidden="1" customHeight="1" x14ac:dyDescent="0.2">
      <c r="A208" s="423" t="s">
        <v>648</v>
      </c>
      <c r="B208" s="424"/>
      <c r="C208" s="270" t="s">
        <v>982</v>
      </c>
      <c r="D208" s="265" t="s">
        <v>980</v>
      </c>
      <c r="E208" s="265"/>
      <c r="F208" s="266">
        <v>0</v>
      </c>
      <c r="G208" s="266">
        <v>0</v>
      </c>
      <c r="H208" s="266">
        <v>0</v>
      </c>
      <c r="I208" s="266">
        <v>0</v>
      </c>
      <c r="J208" s="266">
        <v>0</v>
      </c>
      <c r="K208" s="266">
        <v>0</v>
      </c>
      <c r="L208" s="266">
        <v>0</v>
      </c>
    </row>
    <row r="209" spans="1:12" ht="25.5" hidden="1" customHeight="1" x14ac:dyDescent="0.2">
      <c r="A209" s="423" t="s">
        <v>649</v>
      </c>
      <c r="B209" s="424"/>
      <c r="C209" s="270" t="s">
        <v>983</v>
      </c>
      <c r="D209" s="265" t="s">
        <v>980</v>
      </c>
      <c r="E209" s="265"/>
      <c r="F209" s="266">
        <v>0</v>
      </c>
      <c r="G209" s="266">
        <v>0</v>
      </c>
      <c r="H209" s="266">
        <v>0</v>
      </c>
      <c r="I209" s="266">
        <v>0</v>
      </c>
      <c r="J209" s="266">
        <v>0</v>
      </c>
      <c r="K209" s="266">
        <v>0</v>
      </c>
      <c r="L209" s="266">
        <v>0</v>
      </c>
    </row>
    <row r="210" spans="1:12" ht="12.75" hidden="1" customHeight="1" x14ac:dyDescent="0.2">
      <c r="A210" s="423" t="s">
        <v>650</v>
      </c>
      <c r="B210" s="424"/>
      <c r="C210" s="270" t="s">
        <v>984</v>
      </c>
      <c r="D210" s="265" t="s">
        <v>980</v>
      </c>
      <c r="E210" s="265"/>
      <c r="F210" s="266">
        <v>0</v>
      </c>
      <c r="G210" s="266">
        <v>0</v>
      </c>
      <c r="H210" s="266">
        <v>0</v>
      </c>
      <c r="I210" s="266">
        <v>0</v>
      </c>
      <c r="J210" s="266">
        <v>0</v>
      </c>
      <c r="K210" s="266">
        <v>0</v>
      </c>
      <c r="L210" s="266">
        <v>0</v>
      </c>
    </row>
    <row r="211" spans="1:12" ht="12.75" hidden="1" customHeight="1" x14ac:dyDescent="0.2">
      <c r="A211" s="423" t="s">
        <v>651</v>
      </c>
      <c r="B211" s="424"/>
      <c r="C211" s="270" t="s">
        <v>985</v>
      </c>
      <c r="D211" s="265" t="s">
        <v>986</v>
      </c>
      <c r="E211" s="265"/>
      <c r="F211" s="266">
        <v>0</v>
      </c>
      <c r="G211" s="266">
        <v>0</v>
      </c>
      <c r="H211" s="266">
        <v>0</v>
      </c>
      <c r="I211" s="266">
        <v>0</v>
      </c>
      <c r="J211" s="266">
        <v>0</v>
      </c>
      <c r="K211" s="266">
        <v>0</v>
      </c>
      <c r="L211" s="266">
        <v>0</v>
      </c>
    </row>
    <row r="212" spans="1:12" ht="12.75" hidden="1" customHeight="1" x14ac:dyDescent="0.2">
      <c r="A212" s="423" t="s">
        <v>652</v>
      </c>
      <c r="B212" s="424"/>
      <c r="C212" s="270" t="s">
        <v>987</v>
      </c>
      <c r="D212" s="265" t="s">
        <v>986</v>
      </c>
      <c r="E212" s="265"/>
      <c r="F212" s="266">
        <v>0</v>
      </c>
      <c r="G212" s="266">
        <v>0</v>
      </c>
      <c r="H212" s="266">
        <v>0</v>
      </c>
      <c r="I212" s="266">
        <v>0</v>
      </c>
      <c r="J212" s="266">
        <v>0</v>
      </c>
      <c r="K212" s="266">
        <v>0</v>
      </c>
      <c r="L212" s="266">
        <v>0</v>
      </c>
    </row>
    <row r="213" spans="1:12" ht="51" hidden="1" customHeight="1" x14ac:dyDescent="0.2">
      <c r="A213" s="423" t="s">
        <v>653</v>
      </c>
      <c r="B213" s="424"/>
      <c r="C213" s="270" t="s">
        <v>988</v>
      </c>
      <c r="D213" s="265" t="s">
        <v>986</v>
      </c>
      <c r="E213" s="265"/>
      <c r="F213" s="266">
        <v>0</v>
      </c>
      <c r="G213" s="266">
        <v>0</v>
      </c>
      <c r="H213" s="266">
        <v>0</v>
      </c>
      <c r="I213" s="266">
        <v>0</v>
      </c>
      <c r="J213" s="266">
        <v>0</v>
      </c>
      <c r="K213" s="266">
        <v>0</v>
      </c>
      <c r="L213" s="266">
        <v>0</v>
      </c>
    </row>
    <row r="214" spans="1:12" ht="12.75" hidden="1" customHeight="1" x14ac:dyDescent="0.2">
      <c r="A214" s="423" t="s">
        <v>654</v>
      </c>
      <c r="B214" s="424"/>
      <c r="C214" s="270" t="s">
        <v>989</v>
      </c>
      <c r="D214" s="265" t="s">
        <v>986</v>
      </c>
      <c r="E214" s="265"/>
      <c r="F214" s="266">
        <v>0</v>
      </c>
      <c r="G214" s="266">
        <v>0</v>
      </c>
      <c r="H214" s="266">
        <v>0</v>
      </c>
      <c r="I214" s="266">
        <v>0</v>
      </c>
      <c r="J214" s="266">
        <v>0</v>
      </c>
      <c r="K214" s="266">
        <v>0</v>
      </c>
      <c r="L214" s="266">
        <v>0</v>
      </c>
    </row>
    <row r="215" spans="1:12" s="320" customFormat="1" ht="25.5" x14ac:dyDescent="0.25">
      <c r="A215" s="421" t="s">
        <v>655</v>
      </c>
      <c r="B215" s="422"/>
      <c r="C215" s="273" t="s">
        <v>990</v>
      </c>
      <c r="D215" s="268" t="s">
        <v>991</v>
      </c>
      <c r="E215" s="268"/>
      <c r="F215" s="269">
        <v>460</v>
      </c>
      <c r="G215" s="269">
        <v>0</v>
      </c>
      <c r="H215" s="269">
        <v>460</v>
      </c>
      <c r="I215" s="266">
        <v>405</v>
      </c>
      <c r="J215" s="266">
        <v>351</v>
      </c>
      <c r="K215" s="266">
        <v>351</v>
      </c>
      <c r="L215" s="266">
        <v>351</v>
      </c>
    </row>
    <row r="216" spans="1:12" ht="12.75" hidden="1" customHeight="1" x14ac:dyDescent="0.2">
      <c r="A216" s="423" t="s">
        <v>656</v>
      </c>
      <c r="B216" s="424"/>
      <c r="C216" s="270" t="s">
        <v>992</v>
      </c>
      <c r="D216" s="265" t="s">
        <v>993</v>
      </c>
      <c r="E216" s="265"/>
      <c r="F216" s="266">
        <v>0</v>
      </c>
      <c r="G216" s="266">
        <v>0</v>
      </c>
      <c r="H216" s="266">
        <v>0</v>
      </c>
      <c r="I216" s="266">
        <v>0</v>
      </c>
      <c r="J216" s="266">
        <v>0</v>
      </c>
      <c r="K216" s="266">
        <v>0</v>
      </c>
      <c r="L216" s="266">
        <v>0</v>
      </c>
    </row>
    <row r="217" spans="1:12" ht="25.5" hidden="1" customHeight="1" x14ac:dyDescent="0.2">
      <c r="A217" s="423" t="s">
        <v>657</v>
      </c>
      <c r="B217" s="424"/>
      <c r="C217" s="270" t="s">
        <v>994</v>
      </c>
      <c r="D217" s="265" t="s">
        <v>993</v>
      </c>
      <c r="E217" s="265"/>
      <c r="F217" s="266">
        <v>0</v>
      </c>
      <c r="G217" s="266">
        <v>0</v>
      </c>
      <c r="H217" s="266">
        <v>0</v>
      </c>
      <c r="I217" s="266">
        <v>0</v>
      </c>
      <c r="J217" s="266">
        <v>0</v>
      </c>
      <c r="K217" s="266">
        <v>0</v>
      </c>
      <c r="L217" s="266">
        <v>0</v>
      </c>
    </row>
    <row r="218" spans="1:12" ht="12.75" hidden="1" customHeight="1" x14ac:dyDescent="0.2">
      <c r="A218" s="423" t="s">
        <v>658</v>
      </c>
      <c r="B218" s="424"/>
      <c r="C218" s="270" t="s">
        <v>995</v>
      </c>
      <c r="D218" s="265" t="s">
        <v>996</v>
      </c>
      <c r="E218" s="265"/>
      <c r="F218" s="266">
        <v>0</v>
      </c>
      <c r="G218" s="266">
        <v>0</v>
      </c>
      <c r="H218" s="266">
        <v>0</v>
      </c>
      <c r="I218" s="266">
        <v>0</v>
      </c>
      <c r="J218" s="266">
        <v>0</v>
      </c>
      <c r="K218" s="266">
        <v>0</v>
      </c>
      <c r="L218" s="266">
        <v>0</v>
      </c>
    </row>
    <row r="219" spans="1:12" ht="12.75" hidden="1" customHeight="1" x14ac:dyDescent="0.2">
      <c r="A219" s="423" t="s">
        <v>659</v>
      </c>
      <c r="B219" s="424"/>
      <c r="C219" s="270" t="s">
        <v>997</v>
      </c>
      <c r="D219" s="265" t="s">
        <v>996</v>
      </c>
      <c r="E219" s="265"/>
      <c r="F219" s="266">
        <v>0</v>
      </c>
      <c r="G219" s="266">
        <v>0</v>
      </c>
      <c r="H219" s="266">
        <v>0</v>
      </c>
      <c r="I219" s="266">
        <v>0</v>
      </c>
      <c r="J219" s="266">
        <v>0</v>
      </c>
      <c r="K219" s="266">
        <v>0</v>
      </c>
      <c r="L219" s="266">
        <v>0</v>
      </c>
    </row>
    <row r="220" spans="1:12" ht="12.75" hidden="1" customHeight="1" x14ac:dyDescent="0.2">
      <c r="A220" s="423" t="s">
        <v>439</v>
      </c>
      <c r="B220" s="424"/>
      <c r="C220" s="270" t="s">
        <v>150</v>
      </c>
      <c r="D220" s="265" t="s">
        <v>998</v>
      </c>
      <c r="E220" s="265"/>
      <c r="F220" s="266">
        <v>0</v>
      </c>
      <c r="G220" s="266">
        <v>0</v>
      </c>
      <c r="H220" s="266">
        <v>0</v>
      </c>
      <c r="I220" s="266">
        <v>0</v>
      </c>
      <c r="J220" s="266">
        <v>0</v>
      </c>
      <c r="K220" s="266">
        <v>0</v>
      </c>
      <c r="L220" s="266">
        <v>0</v>
      </c>
    </row>
    <row r="221" spans="1:12" ht="12.75" hidden="1" customHeight="1" x14ac:dyDescent="0.2">
      <c r="A221" s="423" t="s">
        <v>660</v>
      </c>
      <c r="B221" s="424"/>
      <c r="C221" s="270" t="s">
        <v>999</v>
      </c>
      <c r="D221" s="265" t="s">
        <v>1000</v>
      </c>
      <c r="E221" s="265"/>
      <c r="F221" s="266">
        <v>0</v>
      </c>
      <c r="G221" s="266">
        <v>0</v>
      </c>
      <c r="H221" s="266">
        <v>0</v>
      </c>
      <c r="I221" s="266">
        <v>0</v>
      </c>
      <c r="J221" s="266">
        <v>0</v>
      </c>
      <c r="K221" s="266">
        <v>0</v>
      </c>
      <c r="L221" s="266">
        <v>0</v>
      </c>
    </row>
    <row r="222" spans="1:12" ht="12.75" hidden="1" customHeight="1" x14ac:dyDescent="0.2">
      <c r="A222" s="423" t="s">
        <v>661</v>
      </c>
      <c r="B222" s="424"/>
      <c r="C222" s="270" t="s">
        <v>1001</v>
      </c>
      <c r="D222" s="265" t="s">
        <v>1000</v>
      </c>
      <c r="E222" s="265"/>
      <c r="F222" s="266">
        <v>0</v>
      </c>
      <c r="G222" s="266">
        <v>0</v>
      </c>
      <c r="H222" s="266">
        <v>0</v>
      </c>
      <c r="I222" s="266">
        <v>0</v>
      </c>
      <c r="J222" s="266">
        <v>0</v>
      </c>
      <c r="K222" s="266">
        <v>0</v>
      </c>
      <c r="L222" s="266">
        <v>0</v>
      </c>
    </row>
    <row r="223" spans="1:12" ht="12.75" hidden="1" customHeight="1" x14ac:dyDescent="0.2">
      <c r="A223" s="423" t="s">
        <v>662</v>
      </c>
      <c r="B223" s="424"/>
      <c r="C223" s="270" t="s">
        <v>154</v>
      </c>
      <c r="D223" s="265" t="s">
        <v>1002</v>
      </c>
      <c r="E223" s="265"/>
      <c r="F223" s="266">
        <v>0</v>
      </c>
      <c r="G223" s="266">
        <v>0</v>
      </c>
      <c r="H223" s="266">
        <v>0</v>
      </c>
      <c r="I223" s="266">
        <v>0</v>
      </c>
      <c r="J223" s="266">
        <v>0</v>
      </c>
      <c r="K223" s="266">
        <v>0</v>
      </c>
      <c r="L223" s="266">
        <v>0</v>
      </c>
    </row>
    <row r="224" spans="1:12" s="320" customFormat="1" ht="15.75" hidden="1" customHeight="1" x14ac:dyDescent="0.25">
      <c r="A224" s="421" t="s">
        <v>663</v>
      </c>
      <c r="B224" s="422"/>
      <c r="C224" s="267" t="s">
        <v>1003</v>
      </c>
      <c r="D224" s="268" t="s">
        <v>1004</v>
      </c>
      <c r="E224" s="268"/>
      <c r="F224" s="266">
        <v>0</v>
      </c>
      <c r="G224" s="266">
        <v>0</v>
      </c>
      <c r="H224" s="266">
        <v>0</v>
      </c>
      <c r="I224" s="266">
        <v>0</v>
      </c>
      <c r="J224" s="266">
        <v>0</v>
      </c>
      <c r="K224" s="266">
        <v>0</v>
      </c>
      <c r="L224" s="266">
        <v>0</v>
      </c>
    </row>
    <row r="225" spans="1:12" ht="25.5" hidden="1" customHeight="1" x14ac:dyDescent="0.2">
      <c r="A225" s="423" t="s">
        <v>664</v>
      </c>
      <c r="B225" s="424"/>
      <c r="C225" s="270" t="s">
        <v>1005</v>
      </c>
      <c r="D225" s="265" t="s">
        <v>1006</v>
      </c>
      <c r="E225" s="265"/>
      <c r="F225" s="266">
        <v>0</v>
      </c>
      <c r="G225" s="266">
        <v>0</v>
      </c>
      <c r="H225" s="266">
        <v>0</v>
      </c>
      <c r="I225" s="266">
        <v>0</v>
      </c>
      <c r="J225" s="266">
        <v>0</v>
      </c>
      <c r="K225" s="266">
        <v>0</v>
      </c>
      <c r="L225" s="266">
        <v>0</v>
      </c>
    </row>
    <row r="226" spans="1:12" ht="25.5" x14ac:dyDescent="0.2">
      <c r="A226" s="423" t="s">
        <v>665</v>
      </c>
      <c r="B226" s="424"/>
      <c r="C226" s="264" t="s">
        <v>1007</v>
      </c>
      <c r="D226" s="265" t="s">
        <v>1008</v>
      </c>
      <c r="E226" s="265"/>
      <c r="F226" s="266">
        <v>120</v>
      </c>
      <c r="G226" s="266">
        <v>30</v>
      </c>
      <c r="H226" s="266">
        <v>150</v>
      </c>
      <c r="I226" s="266">
        <v>0</v>
      </c>
      <c r="J226" s="266">
        <v>0</v>
      </c>
      <c r="K226" s="266">
        <v>0</v>
      </c>
      <c r="L226" s="266">
        <v>0</v>
      </c>
    </row>
    <row r="227" spans="1:12" ht="27.75" hidden="1" customHeight="1" x14ac:dyDescent="0.2">
      <c r="A227" s="423" t="s">
        <v>666</v>
      </c>
      <c r="B227" s="424"/>
      <c r="C227" s="270" t="s">
        <v>1009</v>
      </c>
      <c r="D227" s="271" t="s">
        <v>1008</v>
      </c>
      <c r="E227" s="271"/>
      <c r="F227" s="266">
        <v>0</v>
      </c>
      <c r="G227" s="266">
        <v>0</v>
      </c>
      <c r="H227" s="266">
        <v>0</v>
      </c>
      <c r="I227" s="266">
        <v>0</v>
      </c>
      <c r="J227" s="266">
        <v>0</v>
      </c>
      <c r="K227" s="266">
        <v>0</v>
      </c>
      <c r="L227" s="266">
        <v>0</v>
      </c>
    </row>
    <row r="228" spans="1:12" ht="12.75" hidden="1" customHeight="1" x14ac:dyDescent="0.2">
      <c r="A228" s="423" t="s">
        <v>667</v>
      </c>
      <c r="B228" s="424"/>
      <c r="C228" s="270" t="s">
        <v>1010</v>
      </c>
      <c r="D228" s="271" t="s">
        <v>1008</v>
      </c>
      <c r="E228" s="271"/>
      <c r="F228" s="266">
        <v>0</v>
      </c>
      <c r="G228" s="266">
        <v>0</v>
      </c>
      <c r="H228" s="266">
        <v>0</v>
      </c>
      <c r="I228" s="266">
        <v>0</v>
      </c>
      <c r="J228" s="266">
        <v>0</v>
      </c>
      <c r="K228" s="266">
        <v>0</v>
      </c>
      <c r="L228" s="266">
        <v>0</v>
      </c>
    </row>
    <row r="229" spans="1:12" ht="12.75" hidden="1" customHeight="1" x14ac:dyDescent="0.2">
      <c r="A229" s="423" t="s">
        <v>668</v>
      </c>
      <c r="B229" s="424"/>
      <c r="C229" s="270" t="s">
        <v>1011</v>
      </c>
      <c r="D229" s="271" t="s">
        <v>1008</v>
      </c>
      <c r="E229" s="271"/>
      <c r="F229" s="266">
        <v>0</v>
      </c>
      <c r="G229" s="266">
        <v>0</v>
      </c>
      <c r="H229" s="266">
        <v>0</v>
      </c>
      <c r="I229" s="266">
        <v>0</v>
      </c>
      <c r="J229" s="266">
        <v>0</v>
      </c>
      <c r="K229" s="266">
        <v>0</v>
      </c>
      <c r="L229" s="266">
        <v>0</v>
      </c>
    </row>
    <row r="230" spans="1:12" ht="12.75" hidden="1" customHeight="1" x14ac:dyDescent="0.2">
      <c r="A230" s="423" t="s">
        <v>669</v>
      </c>
      <c r="B230" s="424"/>
      <c r="C230" s="264" t="s">
        <v>1012</v>
      </c>
      <c r="D230" s="271" t="s">
        <v>1008</v>
      </c>
      <c r="E230" s="271"/>
      <c r="F230" s="266">
        <v>0</v>
      </c>
      <c r="G230" s="266">
        <v>0</v>
      </c>
      <c r="H230" s="266">
        <v>0</v>
      </c>
      <c r="I230" s="266">
        <v>0</v>
      </c>
      <c r="J230" s="266">
        <v>0</v>
      </c>
      <c r="K230" s="266">
        <v>0</v>
      </c>
      <c r="L230" s="266">
        <v>0</v>
      </c>
    </row>
    <row r="231" spans="1:12" ht="12.75" hidden="1" customHeight="1" x14ac:dyDescent="0.2">
      <c r="A231" s="423" t="s">
        <v>670</v>
      </c>
      <c r="B231" s="424"/>
      <c r="C231" s="264" t="s">
        <v>1013</v>
      </c>
      <c r="D231" s="271" t="s">
        <v>1008</v>
      </c>
      <c r="E231" s="271"/>
      <c r="F231" s="266">
        <v>0</v>
      </c>
      <c r="G231" s="266">
        <v>0</v>
      </c>
      <c r="H231" s="266">
        <v>0</v>
      </c>
      <c r="I231" s="266">
        <v>0</v>
      </c>
      <c r="J231" s="266">
        <v>0</v>
      </c>
      <c r="K231" s="266">
        <v>0</v>
      </c>
      <c r="L231" s="266">
        <v>0</v>
      </c>
    </row>
    <row r="232" spans="1:12" ht="25.5" hidden="1" customHeight="1" x14ac:dyDescent="0.2">
      <c r="A232" s="423" t="s">
        <v>671</v>
      </c>
      <c r="B232" s="424"/>
      <c r="C232" s="264" t="s">
        <v>1014</v>
      </c>
      <c r="D232" s="271" t="s">
        <v>1008</v>
      </c>
      <c r="E232" s="271"/>
      <c r="F232" s="266">
        <v>0</v>
      </c>
      <c r="G232" s="266">
        <v>0</v>
      </c>
      <c r="H232" s="266">
        <v>0</v>
      </c>
      <c r="I232" s="266">
        <v>0</v>
      </c>
      <c r="J232" s="266">
        <v>0</v>
      </c>
      <c r="K232" s="266">
        <v>0</v>
      </c>
      <c r="L232" s="266">
        <v>0</v>
      </c>
    </row>
    <row r="233" spans="1:12" ht="12.75" hidden="1" customHeight="1" x14ac:dyDescent="0.2">
      <c r="A233" s="423" t="s">
        <v>672</v>
      </c>
      <c r="B233" s="424"/>
      <c r="C233" s="270" t="s">
        <v>1015</v>
      </c>
      <c r="D233" s="271" t="s">
        <v>1008</v>
      </c>
      <c r="E233" s="271"/>
      <c r="F233" s="266">
        <v>0</v>
      </c>
      <c r="G233" s="266">
        <v>0</v>
      </c>
      <c r="H233" s="266">
        <v>0</v>
      </c>
      <c r="I233" s="266">
        <v>0</v>
      </c>
      <c r="J233" s="266">
        <v>0</v>
      </c>
      <c r="K233" s="266">
        <v>0</v>
      </c>
      <c r="L233" s="266">
        <v>0</v>
      </c>
    </row>
    <row r="234" spans="1:12" ht="12.75" hidden="1" customHeight="1" x14ac:dyDescent="0.2">
      <c r="A234" s="423" t="s">
        <v>674</v>
      </c>
      <c r="B234" s="424"/>
      <c r="C234" s="270" t="s">
        <v>1016</v>
      </c>
      <c r="D234" s="271" t="s">
        <v>1008</v>
      </c>
      <c r="E234" s="271"/>
      <c r="F234" s="266">
        <v>0</v>
      </c>
      <c r="G234" s="266">
        <v>0</v>
      </c>
      <c r="H234" s="266">
        <v>0</v>
      </c>
      <c r="I234" s="266">
        <v>0</v>
      </c>
      <c r="J234" s="266">
        <v>0</v>
      </c>
      <c r="K234" s="266">
        <v>0</v>
      </c>
      <c r="L234" s="266">
        <v>0</v>
      </c>
    </row>
    <row r="235" spans="1:12" x14ac:dyDescent="0.2">
      <c r="A235" s="423" t="s">
        <v>675</v>
      </c>
      <c r="B235" s="424"/>
      <c r="C235" s="270" t="s">
        <v>1017</v>
      </c>
      <c r="D235" s="271" t="s">
        <v>1008</v>
      </c>
      <c r="E235" s="271"/>
      <c r="F235" s="266">
        <v>120</v>
      </c>
      <c r="G235" s="266">
        <v>30</v>
      </c>
      <c r="H235" s="266">
        <v>150</v>
      </c>
      <c r="I235" s="266">
        <v>0</v>
      </c>
      <c r="J235" s="266">
        <v>0</v>
      </c>
      <c r="K235" s="266">
        <v>0</v>
      </c>
      <c r="L235" s="266">
        <v>0</v>
      </c>
    </row>
    <row r="236" spans="1:12" x14ac:dyDescent="0.2">
      <c r="A236" s="423" t="s">
        <v>676</v>
      </c>
      <c r="B236" s="424"/>
      <c r="C236" s="270" t="s">
        <v>1018</v>
      </c>
      <c r="D236" s="271" t="s">
        <v>1008</v>
      </c>
      <c r="E236" s="271"/>
      <c r="F236" s="266">
        <v>0</v>
      </c>
      <c r="G236" s="266">
        <v>0</v>
      </c>
      <c r="H236" s="266">
        <v>0</v>
      </c>
      <c r="I236" s="266">
        <v>0</v>
      </c>
      <c r="J236" s="266">
        <v>0</v>
      </c>
      <c r="K236" s="266">
        <v>0</v>
      </c>
      <c r="L236" s="266">
        <v>0</v>
      </c>
    </row>
    <row r="237" spans="1:12" x14ac:dyDescent="0.2">
      <c r="A237" s="423" t="s">
        <v>677</v>
      </c>
      <c r="B237" s="424"/>
      <c r="C237" s="270" t="s">
        <v>1019</v>
      </c>
      <c r="D237" s="265" t="s">
        <v>1020</v>
      </c>
      <c r="E237" s="265"/>
      <c r="F237" s="266">
        <v>0</v>
      </c>
      <c r="G237" s="266">
        <v>0</v>
      </c>
      <c r="H237" s="266">
        <v>0</v>
      </c>
      <c r="I237" s="266">
        <v>165</v>
      </c>
      <c r="J237" s="266">
        <v>380</v>
      </c>
      <c r="K237" s="266">
        <v>380</v>
      </c>
      <c r="L237" s="266">
        <v>380</v>
      </c>
    </row>
    <row r="238" spans="1:12" ht="12.75" hidden="1" customHeight="1" x14ac:dyDescent="0.2">
      <c r="A238" s="423" t="s">
        <v>678</v>
      </c>
      <c r="B238" s="424"/>
      <c r="C238" s="270" t="s">
        <v>1009</v>
      </c>
      <c r="D238" s="271" t="s">
        <v>1020</v>
      </c>
      <c r="E238" s="271"/>
      <c r="F238" s="266">
        <v>0</v>
      </c>
      <c r="G238" s="266">
        <v>0</v>
      </c>
      <c r="H238" s="266">
        <v>0</v>
      </c>
      <c r="I238" s="266">
        <v>0</v>
      </c>
      <c r="J238" s="266">
        <v>0</v>
      </c>
      <c r="K238" s="266">
        <v>0</v>
      </c>
      <c r="L238" s="266">
        <v>0</v>
      </c>
    </row>
    <row r="239" spans="1:12" ht="12.75" hidden="1" customHeight="1" x14ac:dyDescent="0.2">
      <c r="A239" s="423" t="s">
        <v>680</v>
      </c>
      <c r="B239" s="424"/>
      <c r="C239" s="270" t="s">
        <v>1010</v>
      </c>
      <c r="D239" s="271" t="s">
        <v>1020</v>
      </c>
      <c r="E239" s="271"/>
      <c r="F239" s="266">
        <v>0</v>
      </c>
      <c r="G239" s="266">
        <v>0</v>
      </c>
      <c r="H239" s="266">
        <v>0</v>
      </c>
      <c r="I239" s="266">
        <v>0</v>
      </c>
      <c r="J239" s="266">
        <v>200</v>
      </c>
      <c r="K239" s="266">
        <v>200</v>
      </c>
      <c r="L239" s="266">
        <v>200</v>
      </c>
    </row>
    <row r="240" spans="1:12" ht="12.75" hidden="1" customHeight="1" x14ac:dyDescent="0.2">
      <c r="A240" s="423" t="s">
        <v>681</v>
      </c>
      <c r="B240" s="424"/>
      <c r="C240" s="270" t="s">
        <v>1011</v>
      </c>
      <c r="D240" s="271" t="s">
        <v>1020</v>
      </c>
      <c r="E240" s="271"/>
      <c r="F240" s="266">
        <v>0</v>
      </c>
      <c r="G240" s="266">
        <v>0</v>
      </c>
      <c r="H240" s="266">
        <v>0</v>
      </c>
      <c r="I240" s="266">
        <v>0</v>
      </c>
      <c r="J240" s="266">
        <v>0</v>
      </c>
      <c r="K240" s="266">
        <v>0</v>
      </c>
      <c r="L240" s="266">
        <v>0</v>
      </c>
    </row>
    <row r="241" spans="1:12" ht="12.75" hidden="1" customHeight="1" x14ac:dyDescent="0.2">
      <c r="A241" s="423" t="s">
        <v>682</v>
      </c>
      <c r="B241" s="424"/>
      <c r="C241" s="264" t="s">
        <v>1012</v>
      </c>
      <c r="D241" s="271" t="s">
        <v>1020</v>
      </c>
      <c r="E241" s="271"/>
      <c r="F241" s="266">
        <v>0</v>
      </c>
      <c r="G241" s="266">
        <v>0</v>
      </c>
      <c r="H241" s="266">
        <v>0</v>
      </c>
      <c r="I241" s="266">
        <v>0</v>
      </c>
      <c r="J241" s="266">
        <v>0</v>
      </c>
      <c r="K241" s="266">
        <v>0</v>
      </c>
      <c r="L241" s="266">
        <v>0</v>
      </c>
    </row>
    <row r="242" spans="1:12" ht="12.75" hidden="1" customHeight="1" x14ac:dyDescent="0.2">
      <c r="A242" s="423" t="s">
        <v>683</v>
      </c>
      <c r="B242" s="424"/>
      <c r="C242" s="264" t="s">
        <v>1013</v>
      </c>
      <c r="D242" s="271" t="s">
        <v>1020</v>
      </c>
      <c r="E242" s="271"/>
      <c r="F242" s="266">
        <v>0</v>
      </c>
      <c r="G242" s="266">
        <v>0</v>
      </c>
      <c r="H242" s="266">
        <v>0</v>
      </c>
      <c r="I242" s="266">
        <v>0</v>
      </c>
      <c r="J242" s="266">
        <v>0</v>
      </c>
      <c r="K242" s="266">
        <v>0</v>
      </c>
      <c r="L242" s="266">
        <v>0</v>
      </c>
    </row>
    <row r="243" spans="1:12" ht="25.5" hidden="1" customHeight="1" x14ac:dyDescent="0.2">
      <c r="A243" s="423" t="s">
        <v>684</v>
      </c>
      <c r="B243" s="424"/>
      <c r="C243" s="264" t="s">
        <v>1014</v>
      </c>
      <c r="D243" s="271" t="s">
        <v>1020</v>
      </c>
      <c r="E243" s="271"/>
      <c r="F243" s="266">
        <v>0</v>
      </c>
      <c r="G243" s="266">
        <v>0</v>
      </c>
      <c r="H243" s="266">
        <v>0</v>
      </c>
      <c r="I243" s="266">
        <v>0</v>
      </c>
      <c r="J243" s="266">
        <v>0</v>
      </c>
      <c r="K243" s="266">
        <v>0</v>
      </c>
      <c r="L243" s="266">
        <v>0</v>
      </c>
    </row>
    <row r="244" spans="1:12" x14ac:dyDescent="0.2">
      <c r="A244" s="423" t="s">
        <v>685</v>
      </c>
      <c r="B244" s="424"/>
      <c r="C244" s="270" t="s">
        <v>1015</v>
      </c>
      <c r="D244" s="271" t="s">
        <v>1020</v>
      </c>
      <c r="E244" s="271"/>
      <c r="F244" s="266">
        <v>0</v>
      </c>
      <c r="G244" s="266">
        <v>0</v>
      </c>
      <c r="H244" s="266">
        <v>0</v>
      </c>
      <c r="I244" s="266">
        <v>165</v>
      </c>
      <c r="J244" s="266">
        <v>180</v>
      </c>
      <c r="K244" s="266">
        <v>180</v>
      </c>
      <c r="L244" s="266">
        <v>180</v>
      </c>
    </row>
    <row r="245" spans="1:12" ht="12.75" hidden="1" customHeight="1" x14ac:dyDescent="0.2">
      <c r="A245" s="423" t="s">
        <v>687</v>
      </c>
      <c r="B245" s="424"/>
      <c r="C245" s="270" t="s">
        <v>1016</v>
      </c>
      <c r="D245" s="271" t="s">
        <v>1020</v>
      </c>
      <c r="E245" s="271"/>
      <c r="F245" s="266">
        <v>0</v>
      </c>
      <c r="G245" s="266">
        <v>0</v>
      </c>
      <c r="H245" s="266">
        <v>0</v>
      </c>
      <c r="I245" s="266">
        <v>0</v>
      </c>
      <c r="J245" s="266">
        <v>0</v>
      </c>
      <c r="K245" s="266">
        <v>0</v>
      </c>
      <c r="L245" s="266">
        <v>0</v>
      </c>
    </row>
    <row r="246" spans="1:12" ht="12.75" hidden="1" customHeight="1" x14ac:dyDescent="0.2">
      <c r="A246" s="423" t="s">
        <v>689</v>
      </c>
      <c r="B246" s="424"/>
      <c r="C246" s="270" t="s">
        <v>1017</v>
      </c>
      <c r="D246" s="271" t="s">
        <v>1020</v>
      </c>
      <c r="E246" s="271"/>
      <c r="F246" s="266">
        <v>0</v>
      </c>
      <c r="G246" s="266">
        <v>0</v>
      </c>
      <c r="H246" s="266">
        <v>0</v>
      </c>
      <c r="I246" s="266">
        <v>0</v>
      </c>
      <c r="J246" s="266">
        <v>0</v>
      </c>
      <c r="K246" s="266">
        <v>0</v>
      </c>
      <c r="L246" s="266">
        <v>0</v>
      </c>
    </row>
    <row r="247" spans="1:12" ht="12.75" hidden="1" customHeight="1" x14ac:dyDescent="0.2">
      <c r="A247" s="423" t="s">
        <v>690</v>
      </c>
      <c r="B247" s="424"/>
      <c r="C247" s="270" t="s">
        <v>1018</v>
      </c>
      <c r="D247" s="271" t="s">
        <v>1020</v>
      </c>
      <c r="E247" s="271"/>
      <c r="F247" s="266">
        <v>0</v>
      </c>
      <c r="G247" s="266">
        <v>0</v>
      </c>
      <c r="H247" s="266">
        <v>0</v>
      </c>
      <c r="I247" s="266">
        <v>0</v>
      </c>
      <c r="J247" s="266">
        <v>0</v>
      </c>
      <c r="K247" s="266">
        <v>0</v>
      </c>
      <c r="L247" s="266">
        <v>0</v>
      </c>
    </row>
    <row r="248" spans="1:12" s="320" customFormat="1" ht="15.75" x14ac:dyDescent="0.25">
      <c r="A248" s="421" t="s">
        <v>692</v>
      </c>
      <c r="B248" s="422"/>
      <c r="C248" s="267" t="s">
        <v>1021</v>
      </c>
      <c r="D248" s="268" t="s">
        <v>1022</v>
      </c>
      <c r="E248" s="268"/>
      <c r="F248" s="269">
        <v>120</v>
      </c>
      <c r="G248" s="269">
        <v>30</v>
      </c>
      <c r="H248" s="269">
        <v>150</v>
      </c>
      <c r="I248" s="266">
        <v>165</v>
      </c>
      <c r="J248" s="266">
        <v>380</v>
      </c>
      <c r="K248" s="266">
        <v>380</v>
      </c>
      <c r="L248" s="266">
        <v>380</v>
      </c>
    </row>
    <row r="249" spans="1:12" ht="25.5" hidden="1" customHeight="1" x14ac:dyDescent="0.2">
      <c r="A249" s="423" t="s">
        <v>693</v>
      </c>
      <c r="B249" s="424"/>
      <c r="C249" s="270" t="s">
        <v>1023</v>
      </c>
      <c r="D249" s="265" t="s">
        <v>1024</v>
      </c>
      <c r="E249" s="265"/>
      <c r="F249" s="266">
        <v>0</v>
      </c>
      <c r="G249" s="266">
        <v>0</v>
      </c>
      <c r="H249" s="266">
        <v>0</v>
      </c>
      <c r="I249" s="266">
        <v>0</v>
      </c>
      <c r="J249" s="266">
        <v>0</v>
      </c>
      <c r="K249" s="266">
        <v>0</v>
      </c>
      <c r="L249" s="266">
        <v>0</v>
      </c>
    </row>
    <row r="250" spans="1:12" ht="25.5" hidden="1" customHeight="1" x14ac:dyDescent="0.2">
      <c r="A250" s="423" t="s">
        <v>694</v>
      </c>
      <c r="B250" s="424"/>
      <c r="C250" s="264" t="s">
        <v>1025</v>
      </c>
      <c r="D250" s="265" t="s">
        <v>1026</v>
      </c>
      <c r="E250" s="265"/>
      <c r="F250" s="266">
        <v>0</v>
      </c>
      <c r="G250" s="266">
        <v>0</v>
      </c>
      <c r="H250" s="266">
        <v>0</v>
      </c>
      <c r="I250" s="266">
        <v>0</v>
      </c>
      <c r="J250" s="266">
        <v>0</v>
      </c>
      <c r="K250" s="266">
        <v>0</v>
      </c>
      <c r="L250" s="266">
        <v>0</v>
      </c>
    </row>
    <row r="251" spans="1:12" ht="12.75" hidden="1" customHeight="1" x14ac:dyDescent="0.2">
      <c r="A251" s="423" t="s">
        <v>695</v>
      </c>
      <c r="B251" s="424"/>
      <c r="C251" s="270" t="s">
        <v>1009</v>
      </c>
      <c r="D251" s="271" t="s">
        <v>1026</v>
      </c>
      <c r="E251" s="271"/>
      <c r="F251" s="266">
        <v>0</v>
      </c>
      <c r="G251" s="266">
        <v>0</v>
      </c>
      <c r="H251" s="266">
        <v>0</v>
      </c>
      <c r="I251" s="266">
        <v>0</v>
      </c>
      <c r="J251" s="266">
        <v>0</v>
      </c>
      <c r="K251" s="266">
        <v>0</v>
      </c>
      <c r="L251" s="266">
        <v>0</v>
      </c>
    </row>
    <row r="252" spans="1:12" ht="12.75" hidden="1" customHeight="1" x14ac:dyDescent="0.2">
      <c r="A252" s="423" t="s">
        <v>697</v>
      </c>
      <c r="B252" s="424"/>
      <c r="C252" s="270" t="s">
        <v>1010</v>
      </c>
      <c r="D252" s="271" t="s">
        <v>1026</v>
      </c>
      <c r="E252" s="271"/>
      <c r="F252" s="266">
        <v>0</v>
      </c>
      <c r="G252" s="266">
        <v>0</v>
      </c>
      <c r="H252" s="266">
        <v>0</v>
      </c>
      <c r="I252" s="266">
        <v>0</v>
      </c>
      <c r="J252" s="266">
        <v>0</v>
      </c>
      <c r="K252" s="266">
        <v>0</v>
      </c>
      <c r="L252" s="266">
        <v>0</v>
      </c>
    </row>
    <row r="253" spans="1:12" ht="12.75" hidden="1" customHeight="1" x14ac:dyDescent="0.2">
      <c r="A253" s="423" t="s">
        <v>699</v>
      </c>
      <c r="B253" s="424"/>
      <c r="C253" s="270" t="s">
        <v>1011</v>
      </c>
      <c r="D253" s="271" t="s">
        <v>1026</v>
      </c>
      <c r="E253" s="271"/>
      <c r="F253" s="266">
        <v>0</v>
      </c>
      <c r="G253" s="266">
        <v>0</v>
      </c>
      <c r="H253" s="266">
        <v>0</v>
      </c>
      <c r="I253" s="266">
        <v>0</v>
      </c>
      <c r="J253" s="266">
        <v>0</v>
      </c>
      <c r="K253" s="266">
        <v>0</v>
      </c>
      <c r="L253" s="266">
        <v>0</v>
      </c>
    </row>
    <row r="254" spans="1:12" ht="12.75" hidden="1" customHeight="1" x14ac:dyDescent="0.2">
      <c r="A254" s="423" t="s">
        <v>701</v>
      </c>
      <c r="B254" s="424"/>
      <c r="C254" s="264" t="s">
        <v>1012</v>
      </c>
      <c r="D254" s="271" t="s">
        <v>1026</v>
      </c>
      <c r="E254" s="271"/>
      <c r="F254" s="266">
        <v>0</v>
      </c>
      <c r="G254" s="266">
        <v>0</v>
      </c>
      <c r="H254" s="266">
        <v>0</v>
      </c>
      <c r="I254" s="266">
        <v>0</v>
      </c>
      <c r="J254" s="266">
        <v>0</v>
      </c>
      <c r="K254" s="266">
        <v>0</v>
      </c>
      <c r="L254" s="266">
        <v>0</v>
      </c>
    </row>
    <row r="255" spans="1:12" ht="12.75" hidden="1" customHeight="1" x14ac:dyDescent="0.2">
      <c r="A255" s="423" t="s">
        <v>703</v>
      </c>
      <c r="B255" s="424"/>
      <c r="C255" s="264" t="s">
        <v>1013</v>
      </c>
      <c r="D255" s="271" t="s">
        <v>1026</v>
      </c>
      <c r="E255" s="271"/>
      <c r="F255" s="266">
        <v>0</v>
      </c>
      <c r="G255" s="266">
        <v>0</v>
      </c>
      <c r="H255" s="266">
        <v>0</v>
      </c>
      <c r="I255" s="266">
        <v>0</v>
      </c>
      <c r="J255" s="266">
        <v>0</v>
      </c>
      <c r="K255" s="266">
        <v>0</v>
      </c>
      <c r="L255" s="266">
        <v>0</v>
      </c>
    </row>
    <row r="256" spans="1:12" ht="25.5" hidden="1" customHeight="1" x14ac:dyDescent="0.2">
      <c r="A256" s="423" t="s">
        <v>441</v>
      </c>
      <c r="B256" s="424"/>
      <c r="C256" s="264" t="s">
        <v>1014</v>
      </c>
      <c r="D256" s="271" t="s">
        <v>1026</v>
      </c>
      <c r="E256" s="271"/>
      <c r="F256" s="266">
        <v>0</v>
      </c>
      <c r="G256" s="266">
        <v>0</v>
      </c>
      <c r="H256" s="266">
        <v>0</v>
      </c>
      <c r="I256" s="266">
        <v>0</v>
      </c>
      <c r="J256" s="266">
        <v>0</v>
      </c>
      <c r="K256" s="266">
        <v>0</v>
      </c>
      <c r="L256" s="266">
        <v>0</v>
      </c>
    </row>
    <row r="257" spans="1:12" ht="12.75" hidden="1" customHeight="1" x14ac:dyDescent="0.2">
      <c r="A257" s="423" t="s">
        <v>705</v>
      </c>
      <c r="B257" s="424"/>
      <c r="C257" s="270" t="s">
        <v>1015</v>
      </c>
      <c r="D257" s="271" t="s">
        <v>1026</v>
      </c>
      <c r="E257" s="271"/>
      <c r="F257" s="266">
        <v>0</v>
      </c>
      <c r="G257" s="266">
        <v>0</v>
      </c>
      <c r="H257" s="266">
        <v>0</v>
      </c>
      <c r="I257" s="266">
        <v>0</v>
      </c>
      <c r="J257" s="266">
        <v>0</v>
      </c>
      <c r="K257" s="266">
        <v>0</v>
      </c>
      <c r="L257" s="266">
        <v>0</v>
      </c>
    </row>
    <row r="258" spans="1:12" ht="12.75" hidden="1" customHeight="1" x14ac:dyDescent="0.2">
      <c r="A258" s="423" t="s">
        <v>706</v>
      </c>
      <c r="B258" s="424"/>
      <c r="C258" s="270" t="s">
        <v>1016</v>
      </c>
      <c r="D258" s="271" t="s">
        <v>1026</v>
      </c>
      <c r="E258" s="271"/>
      <c r="F258" s="266">
        <v>0</v>
      </c>
      <c r="G258" s="266">
        <v>0</v>
      </c>
      <c r="H258" s="266">
        <v>0</v>
      </c>
      <c r="I258" s="266">
        <v>0</v>
      </c>
      <c r="J258" s="266">
        <v>0</v>
      </c>
      <c r="K258" s="266">
        <v>0</v>
      </c>
      <c r="L258" s="266">
        <v>0</v>
      </c>
    </row>
    <row r="259" spans="1:12" ht="12.75" hidden="1" customHeight="1" x14ac:dyDescent="0.2">
      <c r="A259" s="423" t="s">
        <v>443</v>
      </c>
      <c r="B259" s="424"/>
      <c r="C259" s="270" t="s">
        <v>1017</v>
      </c>
      <c r="D259" s="271" t="s">
        <v>1026</v>
      </c>
      <c r="E259" s="271"/>
      <c r="F259" s="266">
        <v>0</v>
      </c>
      <c r="G259" s="266">
        <v>0</v>
      </c>
      <c r="H259" s="266">
        <v>0</v>
      </c>
      <c r="I259" s="266">
        <v>0</v>
      </c>
      <c r="J259" s="266">
        <v>0</v>
      </c>
      <c r="K259" s="266">
        <v>0</v>
      </c>
      <c r="L259" s="266">
        <v>0</v>
      </c>
    </row>
    <row r="260" spans="1:12" ht="12.75" hidden="1" customHeight="1" x14ac:dyDescent="0.2">
      <c r="A260" s="423" t="s">
        <v>708</v>
      </c>
      <c r="B260" s="424"/>
      <c r="C260" s="270" t="s">
        <v>1018</v>
      </c>
      <c r="D260" s="271" t="s">
        <v>1026</v>
      </c>
      <c r="E260" s="271"/>
      <c r="F260" s="266">
        <v>0</v>
      </c>
      <c r="G260" s="266">
        <v>0</v>
      </c>
      <c r="H260" s="266">
        <v>0</v>
      </c>
      <c r="I260" s="266">
        <v>0</v>
      </c>
      <c r="J260" s="266">
        <v>0</v>
      </c>
      <c r="K260" s="266">
        <v>0</v>
      </c>
      <c r="L260" s="266">
        <v>0</v>
      </c>
    </row>
    <row r="261" spans="1:12" ht="12.75" hidden="1" customHeight="1" x14ac:dyDescent="0.2">
      <c r="A261" s="423" t="s">
        <v>445</v>
      </c>
      <c r="B261" s="424"/>
      <c r="C261" s="270" t="s">
        <v>1027</v>
      </c>
      <c r="D261" s="265" t="s">
        <v>1028</v>
      </c>
      <c r="E261" s="265"/>
      <c r="F261" s="266">
        <v>0</v>
      </c>
      <c r="G261" s="266">
        <v>0</v>
      </c>
      <c r="H261" s="266">
        <v>0</v>
      </c>
      <c r="I261" s="266">
        <v>0</v>
      </c>
      <c r="J261" s="266">
        <v>0</v>
      </c>
      <c r="K261" s="266">
        <v>0</v>
      </c>
      <c r="L261" s="266">
        <v>0</v>
      </c>
    </row>
    <row r="262" spans="1:12" ht="12.75" hidden="1" customHeight="1" x14ac:dyDescent="0.2">
      <c r="A262" s="423" t="s">
        <v>447</v>
      </c>
      <c r="B262" s="424"/>
      <c r="C262" s="270" t="s">
        <v>1009</v>
      </c>
      <c r="D262" s="271" t="s">
        <v>1028</v>
      </c>
      <c r="E262" s="271"/>
      <c r="F262" s="266">
        <v>0</v>
      </c>
      <c r="G262" s="266">
        <v>0</v>
      </c>
      <c r="H262" s="266">
        <v>0</v>
      </c>
      <c r="I262" s="266">
        <v>0</v>
      </c>
      <c r="J262" s="266">
        <v>0</v>
      </c>
      <c r="K262" s="266">
        <v>0</v>
      </c>
      <c r="L262" s="266">
        <v>0</v>
      </c>
    </row>
    <row r="263" spans="1:12" ht="12.75" hidden="1" customHeight="1" x14ac:dyDescent="0.2">
      <c r="A263" s="423" t="s">
        <v>1029</v>
      </c>
      <c r="B263" s="424"/>
      <c r="C263" s="270" t="s">
        <v>1010</v>
      </c>
      <c r="D263" s="271" t="s">
        <v>1028</v>
      </c>
      <c r="E263" s="271"/>
      <c r="F263" s="266">
        <v>0</v>
      </c>
      <c r="G263" s="266">
        <v>0</v>
      </c>
      <c r="H263" s="266">
        <v>0</v>
      </c>
      <c r="I263" s="266">
        <v>0</v>
      </c>
      <c r="J263" s="266">
        <v>0</v>
      </c>
      <c r="K263" s="266">
        <v>0</v>
      </c>
      <c r="L263" s="266">
        <v>0</v>
      </c>
    </row>
    <row r="264" spans="1:12" ht="12.75" hidden="1" customHeight="1" x14ac:dyDescent="0.2">
      <c r="A264" s="423" t="s">
        <v>1030</v>
      </c>
      <c r="B264" s="424"/>
      <c r="C264" s="270" t="s">
        <v>1011</v>
      </c>
      <c r="D264" s="271" t="s">
        <v>1028</v>
      </c>
      <c r="E264" s="271"/>
      <c r="F264" s="266">
        <v>0</v>
      </c>
      <c r="G264" s="266">
        <v>0</v>
      </c>
      <c r="H264" s="266">
        <v>0</v>
      </c>
      <c r="I264" s="266">
        <v>0</v>
      </c>
      <c r="J264" s="266">
        <v>0</v>
      </c>
      <c r="K264" s="266">
        <v>0</v>
      </c>
      <c r="L264" s="266">
        <v>0</v>
      </c>
    </row>
    <row r="265" spans="1:12" ht="12.75" hidden="1" customHeight="1" x14ac:dyDescent="0.2">
      <c r="A265" s="423" t="s">
        <v>1031</v>
      </c>
      <c r="B265" s="424"/>
      <c r="C265" s="264" t="s">
        <v>1012</v>
      </c>
      <c r="D265" s="271" t="s">
        <v>1028</v>
      </c>
      <c r="E265" s="271"/>
      <c r="F265" s="266">
        <v>0</v>
      </c>
      <c r="G265" s="266">
        <v>0</v>
      </c>
      <c r="H265" s="266">
        <v>0</v>
      </c>
      <c r="I265" s="266">
        <v>0</v>
      </c>
      <c r="J265" s="266">
        <v>0</v>
      </c>
      <c r="K265" s="266">
        <v>0</v>
      </c>
      <c r="L265" s="266">
        <v>0</v>
      </c>
    </row>
    <row r="266" spans="1:12" ht="12.75" hidden="1" customHeight="1" x14ac:dyDescent="0.2">
      <c r="A266" s="423" t="s">
        <v>1032</v>
      </c>
      <c r="B266" s="424"/>
      <c r="C266" s="264" t="s">
        <v>1013</v>
      </c>
      <c r="D266" s="271" t="s">
        <v>1028</v>
      </c>
      <c r="E266" s="271"/>
      <c r="F266" s="266">
        <v>0</v>
      </c>
      <c r="G266" s="266">
        <v>0</v>
      </c>
      <c r="H266" s="266">
        <v>0</v>
      </c>
      <c r="I266" s="266">
        <v>0</v>
      </c>
      <c r="J266" s="266">
        <v>0</v>
      </c>
      <c r="K266" s="266">
        <v>0</v>
      </c>
      <c r="L266" s="266">
        <v>0</v>
      </c>
    </row>
    <row r="267" spans="1:12" ht="25.5" hidden="1" customHeight="1" x14ac:dyDescent="0.2">
      <c r="A267" s="423" t="s">
        <v>1033</v>
      </c>
      <c r="B267" s="424"/>
      <c r="C267" s="264" t="s">
        <v>1014</v>
      </c>
      <c r="D267" s="271" t="s">
        <v>1028</v>
      </c>
      <c r="E267" s="271"/>
      <c r="F267" s="266">
        <v>0</v>
      </c>
      <c r="G267" s="266">
        <v>0</v>
      </c>
      <c r="H267" s="266">
        <v>0</v>
      </c>
      <c r="I267" s="266">
        <v>0</v>
      </c>
      <c r="J267" s="266">
        <v>0</v>
      </c>
      <c r="K267" s="266">
        <v>0</v>
      </c>
      <c r="L267" s="266">
        <v>0</v>
      </c>
    </row>
    <row r="268" spans="1:12" ht="12.75" hidden="1" customHeight="1" x14ac:dyDescent="0.2">
      <c r="A268" s="423" t="s">
        <v>1034</v>
      </c>
      <c r="B268" s="424"/>
      <c r="C268" s="270" t="s">
        <v>1015</v>
      </c>
      <c r="D268" s="271" t="s">
        <v>1028</v>
      </c>
      <c r="E268" s="271"/>
      <c r="F268" s="266">
        <v>0</v>
      </c>
      <c r="G268" s="266">
        <v>0</v>
      </c>
      <c r="H268" s="266">
        <v>0</v>
      </c>
      <c r="I268" s="266">
        <v>0</v>
      </c>
      <c r="J268" s="266">
        <v>0</v>
      </c>
      <c r="K268" s="266">
        <v>0</v>
      </c>
      <c r="L268" s="266">
        <v>0</v>
      </c>
    </row>
    <row r="269" spans="1:12" ht="12.75" hidden="1" customHeight="1" x14ac:dyDescent="0.2">
      <c r="A269" s="423" t="s">
        <v>1035</v>
      </c>
      <c r="B269" s="424"/>
      <c r="C269" s="270" t="s">
        <v>1016</v>
      </c>
      <c r="D269" s="271" t="s">
        <v>1028</v>
      </c>
      <c r="E269" s="271"/>
      <c r="F269" s="266">
        <v>0</v>
      </c>
      <c r="G269" s="266">
        <v>0</v>
      </c>
      <c r="H269" s="266">
        <v>0</v>
      </c>
      <c r="I269" s="266">
        <v>0</v>
      </c>
      <c r="J269" s="266">
        <v>0</v>
      </c>
      <c r="K269" s="266">
        <v>0</v>
      </c>
      <c r="L269" s="266">
        <v>0</v>
      </c>
    </row>
    <row r="270" spans="1:12" ht="12.75" hidden="1" customHeight="1" x14ac:dyDescent="0.2">
      <c r="A270" s="423" t="s">
        <v>1036</v>
      </c>
      <c r="B270" s="424"/>
      <c r="C270" s="270" t="s">
        <v>1017</v>
      </c>
      <c r="D270" s="271" t="s">
        <v>1028</v>
      </c>
      <c r="E270" s="271"/>
      <c r="F270" s="266">
        <v>0</v>
      </c>
      <c r="G270" s="266">
        <v>0</v>
      </c>
      <c r="H270" s="266">
        <v>0</v>
      </c>
      <c r="I270" s="266">
        <v>0</v>
      </c>
      <c r="J270" s="266">
        <v>0</v>
      </c>
      <c r="K270" s="266">
        <v>0</v>
      </c>
      <c r="L270" s="266">
        <v>0</v>
      </c>
    </row>
    <row r="271" spans="1:12" ht="12.75" hidden="1" customHeight="1" x14ac:dyDescent="0.2">
      <c r="A271" s="423" t="s">
        <v>1037</v>
      </c>
      <c r="B271" s="424"/>
      <c r="C271" s="270" t="s">
        <v>1018</v>
      </c>
      <c r="D271" s="271" t="s">
        <v>1028</v>
      </c>
      <c r="E271" s="271"/>
      <c r="F271" s="266">
        <v>0</v>
      </c>
      <c r="G271" s="266">
        <v>0</v>
      </c>
      <c r="H271" s="266">
        <v>0</v>
      </c>
      <c r="I271" s="266">
        <v>0</v>
      </c>
      <c r="J271" s="266">
        <v>0</v>
      </c>
      <c r="K271" s="266">
        <v>0</v>
      </c>
      <c r="L271" s="266">
        <v>0</v>
      </c>
    </row>
    <row r="272" spans="1:12" s="320" customFormat="1" ht="15.75" hidden="1" customHeight="1" x14ac:dyDescent="0.25">
      <c r="A272" s="421" t="s">
        <v>1038</v>
      </c>
      <c r="B272" s="422"/>
      <c r="C272" s="267" t="s">
        <v>1039</v>
      </c>
      <c r="D272" s="268" t="s">
        <v>1040</v>
      </c>
      <c r="E272" s="268"/>
      <c r="F272" s="269">
        <v>0</v>
      </c>
      <c r="G272" s="269">
        <v>0</v>
      </c>
      <c r="H272" s="269">
        <v>0</v>
      </c>
      <c r="I272" s="266">
        <v>0</v>
      </c>
      <c r="J272" s="266">
        <v>0</v>
      </c>
      <c r="K272" s="266">
        <v>0</v>
      </c>
      <c r="L272" s="266">
        <v>0</v>
      </c>
    </row>
    <row r="273" spans="1:12" s="320" customFormat="1" ht="15.75" x14ac:dyDescent="0.25">
      <c r="A273" s="442" t="s">
        <v>1041</v>
      </c>
      <c r="B273" s="443"/>
      <c r="C273" s="274" t="s">
        <v>1042</v>
      </c>
      <c r="D273" s="321" t="s">
        <v>1043</v>
      </c>
      <c r="E273" s="321"/>
      <c r="F273" s="322">
        <v>18706</v>
      </c>
      <c r="G273" s="322">
        <v>3048</v>
      </c>
      <c r="H273" s="322">
        <v>21754</v>
      </c>
      <c r="I273" s="323">
        <f>I51+I87+I185+I215+I248</f>
        <v>36515</v>
      </c>
      <c r="J273" s="323">
        <f t="shared" ref="J273:L273" si="2">J51+J87+J185+J215+J248</f>
        <v>25934</v>
      </c>
      <c r="K273" s="327">
        <f t="shared" si="2"/>
        <v>21318</v>
      </c>
      <c r="L273" s="327">
        <f t="shared" si="2"/>
        <v>21368</v>
      </c>
    </row>
    <row r="274" spans="1:12" s="320" customFormat="1" ht="15.75" x14ac:dyDescent="0.25">
      <c r="A274" s="427">
        <v>266</v>
      </c>
      <c r="B274" s="427"/>
      <c r="C274" s="292" t="s">
        <v>1044</v>
      </c>
      <c r="D274" s="268" t="s">
        <v>1045</v>
      </c>
      <c r="E274" s="268"/>
      <c r="F274" s="324"/>
      <c r="G274" s="324"/>
      <c r="H274" s="324"/>
      <c r="I274" s="322">
        <v>7550</v>
      </c>
      <c r="J274" s="322">
        <v>17005</v>
      </c>
      <c r="K274" s="322">
        <v>21614</v>
      </c>
      <c r="L274" s="322">
        <v>21344</v>
      </c>
    </row>
    <row r="275" spans="1:12" s="320" customFormat="1" ht="15.75" x14ac:dyDescent="0.25">
      <c r="A275" s="427">
        <v>268</v>
      </c>
      <c r="B275" s="427"/>
      <c r="C275" s="292" t="s">
        <v>193</v>
      </c>
      <c r="D275" s="268" t="s">
        <v>1046</v>
      </c>
      <c r="E275" s="268"/>
      <c r="F275" s="324"/>
      <c r="G275" s="324"/>
      <c r="H275" s="324"/>
      <c r="I275" s="322">
        <v>2921</v>
      </c>
      <c r="J275" s="322">
        <v>564</v>
      </c>
      <c r="K275" s="322"/>
      <c r="L275" s="322"/>
    </row>
    <row r="276" spans="1:12" s="320" customFormat="1" ht="15.75" x14ac:dyDescent="0.25">
      <c r="A276" s="427">
        <v>269</v>
      </c>
      <c r="B276" s="427"/>
      <c r="C276" s="292" t="s">
        <v>1355</v>
      </c>
      <c r="D276" s="268" t="s">
        <v>1047</v>
      </c>
      <c r="E276" s="268"/>
      <c r="F276" s="324">
        <v>0</v>
      </c>
      <c r="G276" s="324">
        <v>0</v>
      </c>
      <c r="H276" s="324">
        <v>0</v>
      </c>
      <c r="I276" s="322">
        <f>SUM(I274:I275)</f>
        <v>10471</v>
      </c>
      <c r="J276" s="322">
        <f t="shared" ref="J276:L276" si="3">SUM(J274:J275)</f>
        <v>17569</v>
      </c>
      <c r="K276" s="322">
        <f t="shared" si="3"/>
        <v>21614</v>
      </c>
      <c r="L276" s="322">
        <f t="shared" si="3"/>
        <v>21344</v>
      </c>
    </row>
    <row r="277" spans="1:12" s="320" customFormat="1" ht="15.75" x14ac:dyDescent="0.25">
      <c r="A277" s="427">
        <v>270</v>
      </c>
      <c r="B277" s="427"/>
      <c r="C277" s="292" t="s">
        <v>1356</v>
      </c>
      <c r="D277" s="268" t="s">
        <v>1048</v>
      </c>
      <c r="E277" s="268"/>
      <c r="F277" s="324">
        <v>18706</v>
      </c>
      <c r="G277" s="324">
        <v>3048</v>
      </c>
      <c r="H277" s="324">
        <v>21754</v>
      </c>
      <c r="I277" s="324">
        <f>I273+I276</f>
        <v>46986</v>
      </c>
      <c r="J277" s="324">
        <f t="shared" ref="J277:L277" si="4">J273+J276</f>
        <v>43503</v>
      </c>
      <c r="K277" s="324">
        <f t="shared" si="4"/>
        <v>42932</v>
      </c>
      <c r="L277" s="324">
        <f t="shared" si="4"/>
        <v>42712</v>
      </c>
    </row>
    <row r="278" spans="1:12" x14ac:dyDescent="0.2">
      <c r="D278" s="263"/>
    </row>
    <row r="279" spans="1:12" ht="15" customHeight="1" x14ac:dyDescent="0.2">
      <c r="A279" s="439" t="s">
        <v>2</v>
      </c>
      <c r="B279" s="439"/>
      <c r="C279" s="437" t="s">
        <v>302</v>
      </c>
      <c r="D279" s="439" t="s">
        <v>797</v>
      </c>
      <c r="E279" s="290"/>
      <c r="F279" s="440" t="s">
        <v>798</v>
      </c>
      <c r="G279" s="439" t="s">
        <v>799</v>
      </c>
      <c r="H279" s="439" t="s">
        <v>1357</v>
      </c>
      <c r="I279" s="440" t="s">
        <v>1328</v>
      </c>
      <c r="J279" s="415" t="s">
        <v>1329</v>
      </c>
      <c r="K279" s="415" t="s">
        <v>1330</v>
      </c>
      <c r="L279" s="415" t="s">
        <v>1331</v>
      </c>
    </row>
    <row r="280" spans="1:12" ht="25.5" customHeight="1" x14ac:dyDescent="0.2">
      <c r="A280" s="439"/>
      <c r="B280" s="439"/>
      <c r="C280" s="438"/>
      <c r="D280" s="439"/>
      <c r="E280" s="325"/>
      <c r="F280" s="441"/>
      <c r="G280" s="439"/>
      <c r="H280" s="439"/>
      <c r="I280" s="441"/>
      <c r="J280" s="416"/>
      <c r="K280" s="416"/>
      <c r="L280" s="416"/>
    </row>
    <row r="281" spans="1:12" x14ac:dyDescent="0.2">
      <c r="A281" s="432" t="s">
        <v>4</v>
      </c>
      <c r="B281" s="432"/>
      <c r="C281" s="304" t="s">
        <v>5</v>
      </c>
      <c r="D281" s="304" t="s">
        <v>6</v>
      </c>
      <c r="E281" s="275"/>
      <c r="F281" s="301" t="s">
        <v>10</v>
      </c>
      <c r="G281" s="301" t="s">
        <v>11</v>
      </c>
      <c r="H281" s="301" t="s">
        <v>12</v>
      </c>
      <c r="I281" s="301" t="s">
        <v>7</v>
      </c>
      <c r="J281" s="301" t="s">
        <v>8</v>
      </c>
      <c r="K281" s="301" t="s">
        <v>9</v>
      </c>
      <c r="L281" s="301" t="s">
        <v>10</v>
      </c>
    </row>
    <row r="282" spans="1:12" hidden="1" x14ac:dyDescent="0.2">
      <c r="A282" s="426" t="s">
        <v>18</v>
      </c>
      <c r="B282" s="426"/>
      <c r="C282" s="264" t="s">
        <v>1049</v>
      </c>
      <c r="D282" s="276" t="s">
        <v>1050</v>
      </c>
      <c r="E282" s="277"/>
      <c r="F282" s="266">
        <v>3800</v>
      </c>
      <c r="G282" s="266">
        <v>1306</v>
      </c>
      <c r="H282" s="266">
        <v>5106</v>
      </c>
      <c r="I282" s="266">
        <v>7109</v>
      </c>
      <c r="J282" s="266">
        <v>3521</v>
      </c>
      <c r="K282" s="266">
        <v>3521</v>
      </c>
      <c r="L282" s="266">
        <v>3521</v>
      </c>
    </row>
    <row r="283" spans="1:12" hidden="1" x14ac:dyDescent="0.2">
      <c r="A283" s="426" t="s">
        <v>23</v>
      </c>
      <c r="B283" s="426"/>
      <c r="C283" s="264" t="s">
        <v>1051</v>
      </c>
      <c r="D283" s="276" t="s">
        <v>1052</v>
      </c>
      <c r="E283" s="277"/>
      <c r="F283" s="266">
        <v>0</v>
      </c>
      <c r="G283" s="266">
        <v>0</v>
      </c>
      <c r="H283" s="266">
        <v>0</v>
      </c>
      <c r="I283" s="266">
        <v>0</v>
      </c>
      <c r="J283" s="266">
        <v>0</v>
      </c>
      <c r="K283" s="266">
        <v>0</v>
      </c>
      <c r="L283" s="266">
        <v>0</v>
      </c>
    </row>
    <row r="284" spans="1:12" hidden="1" x14ac:dyDescent="0.2">
      <c r="A284" s="426" t="s">
        <v>24</v>
      </c>
      <c r="B284" s="426"/>
      <c r="C284" s="264" t="s">
        <v>1053</v>
      </c>
      <c r="D284" s="276" t="s">
        <v>1054</v>
      </c>
      <c r="E284" s="277"/>
      <c r="F284" s="266">
        <v>0</v>
      </c>
      <c r="G284" s="266">
        <v>0</v>
      </c>
      <c r="H284" s="266">
        <v>0</v>
      </c>
      <c r="I284" s="266">
        <v>0</v>
      </c>
      <c r="J284" s="266">
        <v>0</v>
      </c>
      <c r="K284" s="266">
        <v>0</v>
      </c>
      <c r="L284" s="266">
        <v>0</v>
      </c>
    </row>
    <row r="285" spans="1:12" hidden="1" x14ac:dyDescent="0.2">
      <c r="A285" s="426" t="s">
        <v>25</v>
      </c>
      <c r="B285" s="426"/>
      <c r="C285" s="264" t="s">
        <v>1055</v>
      </c>
      <c r="D285" s="276" t="s">
        <v>1056</v>
      </c>
      <c r="E285" s="277"/>
      <c r="F285" s="266">
        <v>0</v>
      </c>
      <c r="G285" s="266">
        <v>0</v>
      </c>
      <c r="H285" s="266">
        <v>0</v>
      </c>
      <c r="I285" s="266">
        <v>0</v>
      </c>
      <c r="J285" s="266">
        <v>0</v>
      </c>
      <c r="K285" s="266">
        <v>0</v>
      </c>
      <c r="L285" s="266">
        <v>0</v>
      </c>
    </row>
    <row r="286" spans="1:12" hidden="1" x14ac:dyDescent="0.2">
      <c r="A286" s="426" t="s">
        <v>26</v>
      </c>
      <c r="B286" s="426"/>
      <c r="C286" s="264" t="s">
        <v>1057</v>
      </c>
      <c r="D286" s="276" t="s">
        <v>1058</v>
      </c>
      <c r="E286" s="277"/>
      <c r="F286" s="266">
        <v>0</v>
      </c>
      <c r="G286" s="266">
        <v>0</v>
      </c>
      <c r="H286" s="266">
        <v>0</v>
      </c>
      <c r="I286" s="266">
        <v>0</v>
      </c>
      <c r="J286" s="266">
        <v>0</v>
      </c>
      <c r="K286" s="266">
        <v>0</v>
      </c>
      <c r="L286" s="266">
        <v>0</v>
      </c>
    </row>
    <row r="287" spans="1:12" hidden="1" x14ac:dyDescent="0.2">
      <c r="A287" s="426" t="s">
        <v>450</v>
      </c>
      <c r="B287" s="426"/>
      <c r="C287" s="264" t="s">
        <v>1059</v>
      </c>
      <c r="D287" s="276" t="s">
        <v>1060</v>
      </c>
      <c r="E287" s="277"/>
      <c r="F287" s="266">
        <v>0</v>
      </c>
      <c r="G287" s="266">
        <v>0</v>
      </c>
      <c r="H287" s="266">
        <v>0</v>
      </c>
      <c r="I287" s="266">
        <v>0</v>
      </c>
      <c r="J287" s="266">
        <v>0</v>
      </c>
      <c r="K287" s="266">
        <v>0</v>
      </c>
      <c r="L287" s="266">
        <v>0</v>
      </c>
    </row>
    <row r="288" spans="1:12" hidden="1" x14ac:dyDescent="0.2">
      <c r="A288" s="426" t="s">
        <v>451</v>
      </c>
      <c r="B288" s="426"/>
      <c r="C288" s="264" t="s">
        <v>1061</v>
      </c>
      <c r="D288" s="276" t="s">
        <v>1062</v>
      </c>
      <c r="E288" s="277"/>
      <c r="F288" s="266">
        <v>60</v>
      </c>
      <c r="G288" s="266">
        <v>0</v>
      </c>
      <c r="H288" s="266">
        <v>60</v>
      </c>
      <c r="I288" s="266">
        <v>60</v>
      </c>
      <c r="J288" s="266">
        <v>60</v>
      </c>
      <c r="K288" s="266">
        <v>60</v>
      </c>
      <c r="L288" s="266">
        <v>60</v>
      </c>
    </row>
    <row r="289" spans="1:12" hidden="1" x14ac:dyDescent="0.2">
      <c r="A289" s="426" t="s">
        <v>452</v>
      </c>
      <c r="B289" s="426"/>
      <c r="C289" s="264" t="s">
        <v>1063</v>
      </c>
      <c r="D289" s="276" t="s">
        <v>1064</v>
      </c>
      <c r="E289" s="277"/>
      <c r="F289" s="266">
        <v>0</v>
      </c>
      <c r="G289" s="266">
        <v>0</v>
      </c>
      <c r="H289" s="266">
        <v>0</v>
      </c>
      <c r="I289" s="266">
        <v>0</v>
      </c>
      <c r="J289" s="266">
        <v>0</v>
      </c>
      <c r="K289" s="266">
        <v>0</v>
      </c>
      <c r="L289" s="266">
        <v>0</v>
      </c>
    </row>
    <row r="290" spans="1:12" hidden="1" x14ac:dyDescent="0.2">
      <c r="A290" s="426" t="s">
        <v>453</v>
      </c>
      <c r="B290" s="426"/>
      <c r="C290" s="264" t="s">
        <v>1065</v>
      </c>
      <c r="D290" s="276" t="s">
        <v>1066</v>
      </c>
      <c r="E290" s="277"/>
      <c r="F290" s="266">
        <v>95</v>
      </c>
      <c r="G290" s="266">
        <v>0</v>
      </c>
      <c r="H290" s="266">
        <v>95</v>
      </c>
      <c r="I290" s="266">
        <v>33</v>
      </c>
      <c r="J290" s="266">
        <v>60</v>
      </c>
      <c r="K290" s="266">
        <v>60</v>
      </c>
      <c r="L290" s="266">
        <v>60</v>
      </c>
    </row>
    <row r="291" spans="1:12" hidden="1" x14ac:dyDescent="0.2">
      <c r="A291" s="426" t="s">
        <v>454</v>
      </c>
      <c r="B291" s="426"/>
      <c r="C291" s="264" t="s">
        <v>1067</v>
      </c>
      <c r="D291" s="276" t="s">
        <v>1068</v>
      </c>
      <c r="E291" s="277"/>
      <c r="F291" s="266">
        <v>5</v>
      </c>
      <c r="G291" s="266">
        <v>0</v>
      </c>
      <c r="H291" s="266">
        <v>5</v>
      </c>
      <c r="I291" s="266">
        <v>12</v>
      </c>
      <c r="J291" s="266">
        <v>257</v>
      </c>
      <c r="K291" s="266">
        <v>257</v>
      </c>
      <c r="L291" s="266">
        <v>257</v>
      </c>
    </row>
    <row r="292" spans="1:12" hidden="1" x14ac:dyDescent="0.2">
      <c r="A292" s="426" t="s">
        <v>456</v>
      </c>
      <c r="B292" s="426"/>
      <c r="C292" s="264" t="s">
        <v>1069</v>
      </c>
      <c r="D292" s="276" t="s">
        <v>1070</v>
      </c>
      <c r="E292" s="277"/>
      <c r="F292" s="266">
        <v>0</v>
      </c>
      <c r="G292" s="266">
        <v>0</v>
      </c>
      <c r="H292" s="266">
        <v>0</v>
      </c>
      <c r="I292" s="266">
        <v>0</v>
      </c>
      <c r="J292" s="266">
        <v>0</v>
      </c>
      <c r="K292" s="266">
        <v>0</v>
      </c>
      <c r="L292" s="266">
        <v>0</v>
      </c>
    </row>
    <row r="293" spans="1:12" hidden="1" x14ac:dyDescent="0.2">
      <c r="A293" s="426" t="s">
        <v>458</v>
      </c>
      <c r="B293" s="426"/>
      <c r="C293" s="264" t="s">
        <v>1071</v>
      </c>
      <c r="D293" s="276" t="s">
        <v>1072</v>
      </c>
      <c r="E293" s="277"/>
      <c r="F293" s="266">
        <v>0</v>
      </c>
      <c r="G293" s="266">
        <v>0</v>
      </c>
      <c r="H293" s="266">
        <v>0</v>
      </c>
      <c r="I293" s="266">
        <v>0</v>
      </c>
      <c r="J293" s="266">
        <v>0</v>
      </c>
      <c r="K293" s="266">
        <v>0</v>
      </c>
      <c r="L293" s="266">
        <v>0</v>
      </c>
    </row>
    <row r="294" spans="1:12" hidden="1" x14ac:dyDescent="0.2">
      <c r="A294" s="426" t="s">
        <v>459</v>
      </c>
      <c r="B294" s="426"/>
      <c r="C294" s="264" t="s">
        <v>1073</v>
      </c>
      <c r="D294" s="276" t="s">
        <v>1074</v>
      </c>
      <c r="E294" s="277"/>
      <c r="F294" s="266">
        <v>88</v>
      </c>
      <c r="G294" s="266">
        <v>19</v>
      </c>
      <c r="H294" s="266">
        <v>107</v>
      </c>
      <c r="I294" s="266">
        <v>133</v>
      </c>
      <c r="J294" s="266">
        <v>17</v>
      </c>
      <c r="K294" s="266">
        <v>17</v>
      </c>
      <c r="L294" s="266">
        <v>17</v>
      </c>
    </row>
    <row r="295" spans="1:12" hidden="1" x14ac:dyDescent="0.2">
      <c r="A295" s="426" t="s">
        <v>461</v>
      </c>
      <c r="B295" s="426"/>
      <c r="C295" s="278" t="s">
        <v>1075</v>
      </c>
      <c r="D295" s="276" t="s">
        <v>1074</v>
      </c>
      <c r="E295" s="279"/>
      <c r="F295" s="266">
        <v>0</v>
      </c>
      <c r="G295" s="266">
        <v>0</v>
      </c>
      <c r="H295" s="266">
        <v>0</v>
      </c>
      <c r="I295" s="266">
        <v>0</v>
      </c>
      <c r="J295" s="266">
        <v>0</v>
      </c>
      <c r="K295" s="266">
        <v>0</v>
      </c>
      <c r="L295" s="266">
        <v>0</v>
      </c>
    </row>
    <row r="296" spans="1:12" s="320" customFormat="1" ht="15.75" hidden="1" x14ac:dyDescent="0.25">
      <c r="A296" s="427" t="s">
        <v>462</v>
      </c>
      <c r="B296" s="427"/>
      <c r="C296" s="267" t="s">
        <v>1076</v>
      </c>
      <c r="D296" s="280" t="s">
        <v>1077</v>
      </c>
      <c r="E296" s="281"/>
      <c r="F296" s="269">
        <v>4048</v>
      </c>
      <c r="G296" s="269">
        <v>1325</v>
      </c>
      <c r="H296" s="269">
        <v>5373</v>
      </c>
      <c r="I296" s="269">
        <v>7347</v>
      </c>
      <c r="J296" s="266">
        <v>3915</v>
      </c>
      <c r="K296" s="266">
        <v>3915</v>
      </c>
      <c r="L296" s="266">
        <v>3915</v>
      </c>
    </row>
    <row r="297" spans="1:12" hidden="1" x14ac:dyDescent="0.2">
      <c r="A297" s="426" t="s">
        <v>463</v>
      </c>
      <c r="B297" s="426"/>
      <c r="C297" s="264" t="s">
        <v>1078</v>
      </c>
      <c r="D297" s="276" t="s">
        <v>1079</v>
      </c>
      <c r="E297" s="277"/>
      <c r="F297" s="266">
        <v>1661</v>
      </c>
      <c r="G297" s="266">
        <v>0</v>
      </c>
      <c r="H297" s="266">
        <v>1661</v>
      </c>
      <c r="I297" s="266">
        <v>1638</v>
      </c>
      <c r="J297" s="266">
        <v>2343</v>
      </c>
      <c r="K297" s="266">
        <v>2343</v>
      </c>
      <c r="L297" s="266">
        <v>2343</v>
      </c>
    </row>
    <row r="298" spans="1:12" ht="25.5" hidden="1" x14ac:dyDescent="0.2">
      <c r="A298" s="426" t="s">
        <v>464</v>
      </c>
      <c r="B298" s="426"/>
      <c r="C298" s="264" t="s">
        <v>1080</v>
      </c>
      <c r="D298" s="276" t="s">
        <v>1081</v>
      </c>
      <c r="E298" s="277"/>
      <c r="F298" s="266">
        <v>120</v>
      </c>
      <c r="G298" s="266">
        <v>100</v>
      </c>
      <c r="H298" s="266">
        <v>220</v>
      </c>
      <c r="I298" s="266">
        <v>14</v>
      </c>
      <c r="J298" s="266">
        <v>100</v>
      </c>
      <c r="K298" s="266">
        <v>100</v>
      </c>
      <c r="L298" s="266">
        <v>100</v>
      </c>
    </row>
    <row r="299" spans="1:12" hidden="1" x14ac:dyDescent="0.2">
      <c r="A299" s="426" t="s">
        <v>465</v>
      </c>
      <c r="B299" s="426"/>
      <c r="C299" s="264" t="s">
        <v>1082</v>
      </c>
      <c r="D299" s="276" t="s">
        <v>1083</v>
      </c>
      <c r="E299" s="277"/>
      <c r="F299" s="266">
        <v>215</v>
      </c>
      <c r="G299" s="266">
        <v>0</v>
      </c>
      <c r="H299" s="266">
        <v>215</v>
      </c>
      <c r="I299" s="266">
        <v>293</v>
      </c>
      <c r="J299" s="266">
        <v>165</v>
      </c>
      <c r="K299" s="266">
        <v>165</v>
      </c>
      <c r="L299" s="266">
        <v>165</v>
      </c>
    </row>
    <row r="300" spans="1:12" s="320" customFormat="1" ht="15.75" hidden="1" x14ac:dyDescent="0.25">
      <c r="A300" s="427" t="s">
        <v>466</v>
      </c>
      <c r="B300" s="427"/>
      <c r="C300" s="267" t="s">
        <v>1084</v>
      </c>
      <c r="D300" s="280" t="s">
        <v>1085</v>
      </c>
      <c r="E300" s="281"/>
      <c r="F300" s="269">
        <v>1996</v>
      </c>
      <c r="G300" s="269">
        <v>100</v>
      </c>
      <c r="H300" s="269">
        <v>2096</v>
      </c>
      <c r="I300" s="269">
        <v>1945</v>
      </c>
      <c r="J300" s="266">
        <v>2608</v>
      </c>
      <c r="K300" s="266">
        <v>2608</v>
      </c>
      <c r="L300" s="266">
        <v>2608</v>
      </c>
    </row>
    <row r="301" spans="1:12" s="320" customFormat="1" ht="15.75" x14ac:dyDescent="0.25">
      <c r="A301" s="427" t="s">
        <v>467</v>
      </c>
      <c r="B301" s="427"/>
      <c r="C301" s="267" t="s">
        <v>1086</v>
      </c>
      <c r="D301" s="280" t="s">
        <v>1087</v>
      </c>
      <c r="E301" s="281"/>
      <c r="F301" s="269">
        <v>6044</v>
      </c>
      <c r="G301" s="269">
        <v>1425</v>
      </c>
      <c r="H301" s="269">
        <v>7469</v>
      </c>
      <c r="I301" s="269">
        <v>9292</v>
      </c>
      <c r="J301" s="266">
        <v>6523</v>
      </c>
      <c r="K301" s="266">
        <v>6523</v>
      </c>
      <c r="L301" s="266">
        <v>6523</v>
      </c>
    </row>
    <row r="302" spans="1:12" s="320" customFormat="1" ht="25.5" x14ac:dyDescent="0.25">
      <c r="A302" s="427">
        <v>21</v>
      </c>
      <c r="B302" s="427"/>
      <c r="C302" s="267" t="s">
        <v>1088</v>
      </c>
      <c r="D302" s="280" t="s">
        <v>1089</v>
      </c>
      <c r="E302" s="281"/>
      <c r="F302" s="269">
        <v>1400</v>
      </c>
      <c r="G302" s="269">
        <v>100</v>
      </c>
      <c r="H302" s="269">
        <v>1500</v>
      </c>
      <c r="I302" s="269">
        <v>2428</v>
      </c>
      <c r="J302" s="266">
        <v>1454</v>
      </c>
      <c r="K302" s="266">
        <v>1454</v>
      </c>
      <c r="L302" s="266">
        <v>1454</v>
      </c>
    </row>
    <row r="303" spans="1:12" hidden="1" x14ac:dyDescent="0.2">
      <c r="A303" s="426">
        <v>22</v>
      </c>
      <c r="B303" s="426"/>
      <c r="C303" s="278" t="s">
        <v>862</v>
      </c>
      <c r="D303" s="276" t="s">
        <v>1089</v>
      </c>
      <c r="E303" s="279"/>
      <c r="F303" s="266">
        <v>1272</v>
      </c>
      <c r="G303" s="266">
        <v>100</v>
      </c>
      <c r="H303" s="266">
        <v>1372</v>
      </c>
      <c r="I303" s="266">
        <v>2267</v>
      </c>
      <c r="J303" s="266">
        <v>1359</v>
      </c>
      <c r="K303" s="266">
        <v>1359</v>
      </c>
      <c r="L303" s="266">
        <v>1359</v>
      </c>
    </row>
    <row r="304" spans="1:12" hidden="1" x14ac:dyDescent="0.2">
      <c r="A304" s="426">
        <v>23</v>
      </c>
      <c r="B304" s="426"/>
      <c r="C304" s="278" t="s">
        <v>871</v>
      </c>
      <c r="D304" s="276" t="s">
        <v>1089</v>
      </c>
      <c r="E304" s="279"/>
      <c r="F304" s="266">
        <v>0</v>
      </c>
      <c r="G304" s="266">
        <v>0</v>
      </c>
      <c r="H304" s="266">
        <v>0</v>
      </c>
      <c r="I304" s="266">
        <v>0</v>
      </c>
      <c r="J304" s="266">
        <v>0</v>
      </c>
      <c r="K304" s="266">
        <v>0</v>
      </c>
      <c r="L304" s="266">
        <v>0</v>
      </c>
    </row>
    <row r="305" spans="1:12" hidden="1" x14ac:dyDescent="0.2">
      <c r="A305" s="426">
        <v>24</v>
      </c>
      <c r="B305" s="426"/>
      <c r="C305" s="278" t="s">
        <v>864</v>
      </c>
      <c r="D305" s="276" t="s">
        <v>1089</v>
      </c>
      <c r="E305" s="279"/>
      <c r="F305" s="266">
        <v>0</v>
      </c>
      <c r="G305" s="266">
        <v>0</v>
      </c>
      <c r="H305" s="266">
        <v>0</v>
      </c>
      <c r="I305" s="266">
        <v>0</v>
      </c>
      <c r="J305" s="266">
        <v>0</v>
      </c>
      <c r="K305" s="266">
        <v>0</v>
      </c>
      <c r="L305" s="266">
        <v>0</v>
      </c>
    </row>
    <row r="306" spans="1:12" hidden="1" x14ac:dyDescent="0.2">
      <c r="A306" s="426">
        <v>25</v>
      </c>
      <c r="B306" s="426"/>
      <c r="C306" s="278" t="s">
        <v>873</v>
      </c>
      <c r="D306" s="276" t="s">
        <v>1089</v>
      </c>
      <c r="E306" s="279"/>
      <c r="F306" s="266">
        <v>71</v>
      </c>
      <c r="G306" s="266">
        <v>0</v>
      </c>
      <c r="H306" s="266">
        <v>71</v>
      </c>
      <c r="I306" s="266">
        <v>85</v>
      </c>
      <c r="J306" s="266">
        <v>61</v>
      </c>
      <c r="K306" s="266">
        <v>61</v>
      </c>
      <c r="L306" s="266">
        <v>61</v>
      </c>
    </row>
    <row r="307" spans="1:12" hidden="1" x14ac:dyDescent="0.2">
      <c r="A307" s="426">
        <v>26</v>
      </c>
      <c r="B307" s="426"/>
      <c r="C307" s="278" t="s">
        <v>1090</v>
      </c>
      <c r="D307" s="276" t="s">
        <v>1089</v>
      </c>
      <c r="E307" s="279"/>
      <c r="F307" s="266">
        <v>0</v>
      </c>
      <c r="G307" s="266">
        <v>0</v>
      </c>
      <c r="H307" s="266">
        <v>0</v>
      </c>
      <c r="I307" s="266">
        <v>22</v>
      </c>
      <c r="J307" s="266">
        <v>0</v>
      </c>
      <c r="K307" s="266">
        <v>0</v>
      </c>
      <c r="L307" s="266">
        <v>0</v>
      </c>
    </row>
    <row r="308" spans="1:12" ht="38.25" hidden="1" x14ac:dyDescent="0.2">
      <c r="A308" s="426">
        <v>27</v>
      </c>
      <c r="B308" s="426"/>
      <c r="C308" s="278" t="s">
        <v>1091</v>
      </c>
      <c r="D308" s="276" t="s">
        <v>1089</v>
      </c>
      <c r="E308" s="279"/>
      <c r="F308" s="266">
        <v>0</v>
      </c>
      <c r="G308" s="266">
        <v>0</v>
      </c>
      <c r="H308" s="266">
        <v>0</v>
      </c>
      <c r="I308" s="266">
        <v>0</v>
      </c>
      <c r="J308" s="266">
        <v>0</v>
      </c>
      <c r="K308" s="266">
        <v>0</v>
      </c>
      <c r="L308" s="266">
        <v>0</v>
      </c>
    </row>
    <row r="309" spans="1:12" hidden="1" x14ac:dyDescent="0.2">
      <c r="A309" s="426">
        <v>28</v>
      </c>
      <c r="B309" s="426"/>
      <c r="C309" s="278" t="s">
        <v>1092</v>
      </c>
      <c r="D309" s="276" t="s">
        <v>1089</v>
      </c>
      <c r="E309" s="279"/>
      <c r="F309" s="266">
        <v>57</v>
      </c>
      <c r="G309" s="266">
        <v>0</v>
      </c>
      <c r="H309" s="266">
        <v>57</v>
      </c>
      <c r="I309" s="266">
        <v>54</v>
      </c>
      <c r="J309" s="266">
        <v>34</v>
      </c>
      <c r="K309" s="266">
        <v>34</v>
      </c>
      <c r="L309" s="266">
        <v>34</v>
      </c>
    </row>
    <row r="310" spans="1:12" hidden="1" x14ac:dyDescent="0.2">
      <c r="A310" s="426" t="s">
        <v>476</v>
      </c>
      <c r="B310" s="426"/>
      <c r="C310" s="264" t="s">
        <v>1093</v>
      </c>
      <c r="D310" s="276" t="s">
        <v>1094</v>
      </c>
      <c r="E310" s="277"/>
      <c r="F310" s="266">
        <v>4</v>
      </c>
      <c r="G310" s="266">
        <v>12</v>
      </c>
      <c r="H310" s="266">
        <v>16</v>
      </c>
      <c r="I310" s="266">
        <v>92</v>
      </c>
      <c r="J310" s="266">
        <v>70</v>
      </c>
      <c r="K310" s="266">
        <v>70</v>
      </c>
      <c r="L310" s="266">
        <v>70</v>
      </c>
    </row>
    <row r="311" spans="1:12" hidden="1" x14ac:dyDescent="0.2">
      <c r="A311" s="426" t="s">
        <v>477</v>
      </c>
      <c r="B311" s="426"/>
      <c r="C311" s="264" t="s">
        <v>1095</v>
      </c>
      <c r="D311" s="276" t="s">
        <v>1096</v>
      </c>
      <c r="E311" s="277"/>
      <c r="F311" s="266">
        <v>692</v>
      </c>
      <c r="G311" s="266">
        <v>176</v>
      </c>
      <c r="H311" s="266">
        <v>868</v>
      </c>
      <c r="I311" s="266">
        <v>2602</v>
      </c>
      <c r="J311" s="266">
        <v>2300</v>
      </c>
      <c r="K311" s="266">
        <v>2300</v>
      </c>
      <c r="L311" s="266">
        <v>2300</v>
      </c>
    </row>
    <row r="312" spans="1:12" hidden="1" x14ac:dyDescent="0.2">
      <c r="A312" s="426" t="s">
        <v>478</v>
      </c>
      <c r="B312" s="426"/>
      <c r="C312" s="264" t="s">
        <v>1097</v>
      </c>
      <c r="D312" s="276" t="s">
        <v>1098</v>
      </c>
      <c r="E312" s="277"/>
      <c r="F312" s="266">
        <v>0</v>
      </c>
      <c r="G312" s="266">
        <v>0</v>
      </c>
      <c r="H312" s="266">
        <v>0</v>
      </c>
      <c r="I312" s="266">
        <v>0</v>
      </c>
      <c r="J312" s="266">
        <v>0</v>
      </c>
      <c r="K312" s="266">
        <v>0</v>
      </c>
      <c r="L312" s="266">
        <v>0</v>
      </c>
    </row>
    <row r="313" spans="1:12" s="320" customFormat="1" ht="15.75" hidden="1" x14ac:dyDescent="0.25">
      <c r="A313" s="427" t="s">
        <v>479</v>
      </c>
      <c r="B313" s="427"/>
      <c r="C313" s="267" t="s">
        <v>1099</v>
      </c>
      <c r="D313" s="280" t="s">
        <v>1100</v>
      </c>
      <c r="E313" s="281"/>
      <c r="F313" s="269">
        <v>696</v>
      </c>
      <c r="G313" s="269">
        <v>188</v>
      </c>
      <c r="H313" s="269">
        <v>884</v>
      </c>
      <c r="I313" s="269">
        <v>2694</v>
      </c>
      <c r="J313" s="266">
        <v>2370</v>
      </c>
      <c r="K313" s="266">
        <v>2370</v>
      </c>
      <c r="L313" s="266">
        <v>2370</v>
      </c>
    </row>
    <row r="314" spans="1:12" hidden="1" x14ac:dyDescent="0.2">
      <c r="A314" s="426" t="s">
        <v>480</v>
      </c>
      <c r="B314" s="426"/>
      <c r="C314" s="264" t="s">
        <v>1101</v>
      </c>
      <c r="D314" s="276" t="s">
        <v>1102</v>
      </c>
      <c r="E314" s="277"/>
      <c r="F314" s="266">
        <v>390</v>
      </c>
      <c r="G314" s="266">
        <v>0</v>
      </c>
      <c r="H314" s="266">
        <v>390</v>
      </c>
      <c r="I314" s="266">
        <v>387</v>
      </c>
      <c r="J314" s="266">
        <v>390</v>
      </c>
      <c r="K314" s="266">
        <v>390</v>
      </c>
      <c r="L314" s="266">
        <v>390</v>
      </c>
    </row>
    <row r="315" spans="1:12" hidden="1" x14ac:dyDescent="0.2">
      <c r="A315" s="426" t="s">
        <v>481</v>
      </c>
      <c r="B315" s="426"/>
      <c r="C315" s="264" t="s">
        <v>1103</v>
      </c>
      <c r="D315" s="276" t="s">
        <v>1104</v>
      </c>
      <c r="E315" s="277"/>
      <c r="F315" s="266">
        <v>260</v>
      </c>
      <c r="G315" s="266">
        <v>0</v>
      </c>
      <c r="H315" s="266">
        <v>260</v>
      </c>
      <c r="I315" s="266">
        <v>180</v>
      </c>
      <c r="J315" s="266">
        <v>190</v>
      </c>
      <c r="K315" s="266">
        <v>190</v>
      </c>
      <c r="L315" s="266">
        <v>190</v>
      </c>
    </row>
    <row r="316" spans="1:12" s="320" customFormat="1" ht="15.75" hidden="1" x14ac:dyDescent="0.25">
      <c r="A316" s="427" t="s">
        <v>482</v>
      </c>
      <c r="B316" s="427"/>
      <c r="C316" s="267" t="s">
        <v>1105</v>
      </c>
      <c r="D316" s="280" t="s">
        <v>1106</v>
      </c>
      <c r="E316" s="281"/>
      <c r="F316" s="269">
        <v>650</v>
      </c>
      <c r="G316" s="269">
        <v>0</v>
      </c>
      <c r="H316" s="269">
        <v>650</v>
      </c>
      <c r="I316" s="269">
        <v>567</v>
      </c>
      <c r="J316" s="266">
        <v>580</v>
      </c>
      <c r="K316" s="266">
        <v>580</v>
      </c>
      <c r="L316" s="266">
        <v>580</v>
      </c>
    </row>
    <row r="317" spans="1:12" hidden="1" x14ac:dyDescent="0.2">
      <c r="A317" s="426" t="s">
        <v>483</v>
      </c>
      <c r="B317" s="426"/>
      <c r="C317" s="264" t="s">
        <v>1107</v>
      </c>
      <c r="D317" s="276" t="s">
        <v>1108</v>
      </c>
      <c r="E317" s="277"/>
      <c r="F317" s="266">
        <v>1781</v>
      </c>
      <c r="G317" s="266">
        <v>0</v>
      </c>
      <c r="H317" s="266">
        <v>1781</v>
      </c>
      <c r="I317" s="266">
        <v>1549</v>
      </c>
      <c r="J317" s="266">
        <v>1670</v>
      </c>
      <c r="K317" s="266">
        <v>1670</v>
      </c>
      <c r="L317" s="266">
        <v>1670</v>
      </c>
    </row>
    <row r="318" spans="1:12" hidden="1" x14ac:dyDescent="0.2">
      <c r="A318" s="426" t="s">
        <v>484</v>
      </c>
      <c r="B318" s="426"/>
      <c r="C318" s="264" t="s">
        <v>1109</v>
      </c>
      <c r="D318" s="276" t="s">
        <v>1110</v>
      </c>
      <c r="E318" s="277"/>
      <c r="F318" s="266">
        <v>0</v>
      </c>
      <c r="G318" s="266">
        <v>0</v>
      </c>
      <c r="H318" s="266">
        <v>0</v>
      </c>
      <c r="I318" s="266">
        <v>0</v>
      </c>
      <c r="J318" s="266">
        <v>0</v>
      </c>
      <c r="K318" s="266">
        <v>0</v>
      </c>
      <c r="L318" s="266">
        <v>0</v>
      </c>
    </row>
    <row r="319" spans="1:12" hidden="1" x14ac:dyDescent="0.2">
      <c r="A319" s="426" t="s">
        <v>485</v>
      </c>
      <c r="B319" s="426"/>
      <c r="C319" s="264" t="s">
        <v>1111</v>
      </c>
      <c r="D319" s="276" t="s">
        <v>1112</v>
      </c>
      <c r="E319" s="277"/>
      <c r="F319" s="266">
        <v>56</v>
      </c>
      <c r="G319" s="266">
        <v>20</v>
      </c>
      <c r="H319" s="266">
        <v>76</v>
      </c>
      <c r="I319" s="266">
        <v>61</v>
      </c>
      <c r="J319" s="266">
        <v>70</v>
      </c>
      <c r="K319" s="266">
        <v>70</v>
      </c>
      <c r="L319" s="266">
        <v>70</v>
      </c>
    </row>
    <row r="320" spans="1:12" ht="25.5" hidden="1" x14ac:dyDescent="0.2">
      <c r="A320" s="426" t="s">
        <v>486</v>
      </c>
      <c r="B320" s="426"/>
      <c r="C320" s="278" t="s">
        <v>1113</v>
      </c>
      <c r="D320" s="276" t="s">
        <v>1112</v>
      </c>
      <c r="E320" s="279"/>
      <c r="F320" s="266">
        <v>0</v>
      </c>
      <c r="G320" s="266">
        <v>0</v>
      </c>
      <c r="H320" s="266">
        <v>0</v>
      </c>
      <c r="I320" s="266">
        <v>0</v>
      </c>
      <c r="J320" s="266">
        <v>0</v>
      </c>
      <c r="K320" s="266">
        <v>0</v>
      </c>
      <c r="L320" s="266">
        <v>0</v>
      </c>
    </row>
    <row r="321" spans="1:12" hidden="1" x14ac:dyDescent="0.2">
      <c r="A321" s="426" t="s">
        <v>487</v>
      </c>
      <c r="B321" s="426"/>
      <c r="C321" s="264" t="s">
        <v>1114</v>
      </c>
      <c r="D321" s="276" t="s">
        <v>1115</v>
      </c>
      <c r="E321" s="277"/>
      <c r="F321" s="266">
        <v>393</v>
      </c>
      <c r="G321" s="266">
        <v>14</v>
      </c>
      <c r="H321" s="266">
        <v>407</v>
      </c>
      <c r="I321" s="266">
        <v>297</v>
      </c>
      <c r="J321" s="266">
        <v>1060</v>
      </c>
      <c r="K321" s="266">
        <v>1060</v>
      </c>
      <c r="L321" s="266">
        <v>1060</v>
      </c>
    </row>
    <row r="322" spans="1:12" hidden="1" x14ac:dyDescent="0.2">
      <c r="A322" s="426" t="s">
        <v>488</v>
      </c>
      <c r="B322" s="426"/>
      <c r="C322" s="282" t="s">
        <v>1116</v>
      </c>
      <c r="D322" s="276" t="s">
        <v>1117</v>
      </c>
      <c r="E322" s="283"/>
      <c r="F322" s="266">
        <v>0</v>
      </c>
      <c r="G322" s="266">
        <v>53</v>
      </c>
      <c r="H322" s="266">
        <v>53</v>
      </c>
      <c r="I322" s="266">
        <v>53</v>
      </c>
      <c r="J322" s="266">
        <v>50</v>
      </c>
      <c r="K322" s="266">
        <v>50</v>
      </c>
      <c r="L322" s="266">
        <v>50</v>
      </c>
    </row>
    <row r="323" spans="1:12" hidden="1" x14ac:dyDescent="0.2">
      <c r="A323" s="426" t="s">
        <v>489</v>
      </c>
      <c r="B323" s="426"/>
      <c r="C323" s="278" t="s">
        <v>963</v>
      </c>
      <c r="D323" s="276" t="s">
        <v>1117</v>
      </c>
      <c r="E323" s="279"/>
      <c r="F323" s="266">
        <v>0</v>
      </c>
      <c r="G323" s="266">
        <v>0</v>
      </c>
      <c r="H323" s="266">
        <v>0</v>
      </c>
      <c r="I323" s="266">
        <v>0</v>
      </c>
      <c r="J323" s="266">
        <v>0</v>
      </c>
      <c r="K323" s="266">
        <v>0</v>
      </c>
      <c r="L323" s="266">
        <v>0</v>
      </c>
    </row>
    <row r="324" spans="1:12" hidden="1" x14ac:dyDescent="0.2">
      <c r="A324" s="426" t="s">
        <v>490</v>
      </c>
      <c r="B324" s="426"/>
      <c r="C324" s="264" t="s">
        <v>1118</v>
      </c>
      <c r="D324" s="276" t="s">
        <v>1119</v>
      </c>
      <c r="E324" s="277"/>
      <c r="F324" s="266">
        <v>694</v>
      </c>
      <c r="G324" s="266">
        <v>0</v>
      </c>
      <c r="H324" s="266">
        <v>694</v>
      </c>
      <c r="I324" s="266">
        <v>275</v>
      </c>
      <c r="J324" s="266">
        <v>300</v>
      </c>
      <c r="K324" s="266">
        <v>300</v>
      </c>
      <c r="L324" s="266">
        <v>300</v>
      </c>
    </row>
    <row r="325" spans="1:12" hidden="1" x14ac:dyDescent="0.2">
      <c r="A325" s="426" t="s">
        <v>491</v>
      </c>
      <c r="B325" s="426"/>
      <c r="C325" s="264" t="s">
        <v>1120</v>
      </c>
      <c r="D325" s="276" t="s">
        <v>1121</v>
      </c>
      <c r="E325" s="277"/>
      <c r="F325" s="266">
        <v>2842</v>
      </c>
      <c r="G325" s="266">
        <v>405</v>
      </c>
      <c r="H325" s="266">
        <v>3247</v>
      </c>
      <c r="I325" s="266">
        <v>2691</v>
      </c>
      <c r="J325" s="266">
        <v>2950</v>
      </c>
      <c r="K325" s="266">
        <v>2950</v>
      </c>
      <c r="L325" s="266">
        <v>2950</v>
      </c>
    </row>
    <row r="326" spans="1:12" hidden="1" x14ac:dyDescent="0.2">
      <c r="A326" s="426" t="s">
        <v>492</v>
      </c>
      <c r="B326" s="426"/>
      <c r="C326" s="278" t="s">
        <v>1122</v>
      </c>
      <c r="D326" s="276" t="s">
        <v>1121</v>
      </c>
      <c r="E326" s="279"/>
      <c r="F326" s="266">
        <v>200</v>
      </c>
      <c r="G326" s="266">
        <v>0</v>
      </c>
      <c r="H326" s="266">
        <v>200</v>
      </c>
      <c r="I326" s="266">
        <v>0</v>
      </c>
      <c r="J326" s="266">
        <v>0</v>
      </c>
      <c r="K326" s="266">
        <v>0</v>
      </c>
      <c r="L326" s="266">
        <v>0</v>
      </c>
    </row>
    <row r="327" spans="1:12" s="320" customFormat="1" ht="15.75" hidden="1" x14ac:dyDescent="0.25">
      <c r="A327" s="427" t="s">
        <v>493</v>
      </c>
      <c r="B327" s="427"/>
      <c r="C327" s="267" t="s">
        <v>1123</v>
      </c>
      <c r="D327" s="280" t="s">
        <v>1124</v>
      </c>
      <c r="E327" s="281"/>
      <c r="F327" s="269">
        <v>5766</v>
      </c>
      <c r="G327" s="269">
        <v>492</v>
      </c>
      <c r="H327" s="269">
        <v>6258</v>
      </c>
      <c r="I327" s="269">
        <v>4926</v>
      </c>
      <c r="J327" s="266">
        <v>6100</v>
      </c>
      <c r="K327" s="266">
        <v>6100</v>
      </c>
      <c r="L327" s="266">
        <v>6100</v>
      </c>
    </row>
    <row r="328" spans="1:12" hidden="1" x14ac:dyDescent="0.2">
      <c r="A328" s="426" t="s">
        <v>406</v>
      </c>
      <c r="B328" s="426"/>
      <c r="C328" s="264" t="s">
        <v>1125</v>
      </c>
      <c r="D328" s="276" t="s">
        <v>1126</v>
      </c>
      <c r="E328" s="277"/>
      <c r="F328" s="266">
        <v>90</v>
      </c>
      <c r="G328" s="266">
        <v>6</v>
      </c>
      <c r="H328" s="266">
        <v>96</v>
      </c>
      <c r="I328" s="266">
        <v>11</v>
      </c>
      <c r="J328" s="266">
        <v>40</v>
      </c>
      <c r="K328" s="266">
        <v>40</v>
      </c>
      <c r="L328" s="266">
        <v>40</v>
      </c>
    </row>
    <row r="329" spans="1:12" hidden="1" x14ac:dyDescent="0.2">
      <c r="A329" s="426" t="s">
        <v>494</v>
      </c>
      <c r="B329" s="426"/>
      <c r="C329" s="264" t="s">
        <v>1127</v>
      </c>
      <c r="D329" s="276" t="s">
        <v>1128</v>
      </c>
      <c r="E329" s="277"/>
      <c r="F329" s="266">
        <v>20</v>
      </c>
      <c r="G329" s="266">
        <v>0</v>
      </c>
      <c r="H329" s="266">
        <v>20</v>
      </c>
      <c r="I329" s="266">
        <v>0</v>
      </c>
      <c r="J329" s="266">
        <v>0</v>
      </c>
      <c r="K329" s="266">
        <v>0</v>
      </c>
      <c r="L329" s="266">
        <v>0</v>
      </c>
    </row>
    <row r="330" spans="1:12" s="320" customFormat="1" ht="15.75" hidden="1" x14ac:dyDescent="0.25">
      <c r="A330" s="427" t="s">
        <v>495</v>
      </c>
      <c r="B330" s="427"/>
      <c r="C330" s="267" t="s">
        <v>1129</v>
      </c>
      <c r="D330" s="280" t="s">
        <v>1130</v>
      </c>
      <c r="E330" s="281"/>
      <c r="F330" s="269">
        <v>110</v>
      </c>
      <c r="G330" s="269">
        <v>6</v>
      </c>
      <c r="H330" s="269">
        <v>116</v>
      </c>
      <c r="I330" s="269">
        <v>11</v>
      </c>
      <c r="J330" s="266">
        <v>40</v>
      </c>
      <c r="K330" s="266">
        <v>40</v>
      </c>
      <c r="L330" s="266">
        <v>40</v>
      </c>
    </row>
    <row r="331" spans="1:12" hidden="1" x14ac:dyDescent="0.2">
      <c r="A331" s="426" t="s">
        <v>408</v>
      </c>
      <c r="B331" s="426"/>
      <c r="C331" s="264" t="s">
        <v>1131</v>
      </c>
      <c r="D331" s="276" t="s">
        <v>1132</v>
      </c>
      <c r="E331" s="277"/>
      <c r="F331" s="266">
        <v>1680</v>
      </c>
      <c r="G331" s="266">
        <v>74</v>
      </c>
      <c r="H331" s="266">
        <v>1754</v>
      </c>
      <c r="I331" s="266">
        <v>1791</v>
      </c>
      <c r="J331" s="266">
        <v>1326</v>
      </c>
      <c r="K331" s="266">
        <v>1326</v>
      </c>
      <c r="L331" s="266">
        <v>1326</v>
      </c>
    </row>
    <row r="332" spans="1:12" ht="12.75" hidden="1" customHeight="1" x14ac:dyDescent="0.2">
      <c r="A332" s="426" t="s">
        <v>410</v>
      </c>
      <c r="B332" s="426"/>
      <c r="C332" s="264" t="s">
        <v>1133</v>
      </c>
      <c r="D332" s="276" t="s">
        <v>1134</v>
      </c>
      <c r="E332" s="277"/>
      <c r="F332" s="266">
        <v>0</v>
      </c>
      <c r="G332" s="266">
        <v>0</v>
      </c>
      <c r="H332" s="266">
        <v>0</v>
      </c>
      <c r="I332" s="266">
        <v>0</v>
      </c>
      <c r="J332" s="266">
        <v>0</v>
      </c>
      <c r="K332" s="266">
        <v>0</v>
      </c>
      <c r="L332" s="266">
        <v>0</v>
      </c>
    </row>
    <row r="333" spans="1:12" ht="12.75" hidden="1" customHeight="1" x14ac:dyDescent="0.2">
      <c r="A333" s="426" t="s">
        <v>496</v>
      </c>
      <c r="B333" s="426"/>
      <c r="C333" s="264" t="s">
        <v>1135</v>
      </c>
      <c r="D333" s="276" t="s">
        <v>1136</v>
      </c>
      <c r="E333" s="277"/>
      <c r="F333" s="266">
        <v>0</v>
      </c>
      <c r="G333" s="266">
        <v>0</v>
      </c>
      <c r="H333" s="266">
        <v>0</v>
      </c>
      <c r="I333" s="266">
        <v>0</v>
      </c>
      <c r="J333" s="266">
        <v>0</v>
      </c>
      <c r="K333" s="266">
        <v>0</v>
      </c>
      <c r="L333" s="266">
        <v>0</v>
      </c>
    </row>
    <row r="334" spans="1:12" ht="12.75" hidden="1" customHeight="1" x14ac:dyDescent="0.2">
      <c r="A334" s="426" t="s">
        <v>412</v>
      </c>
      <c r="B334" s="426"/>
      <c r="C334" s="278" t="s">
        <v>963</v>
      </c>
      <c r="D334" s="276" t="s">
        <v>1136</v>
      </c>
      <c r="E334" s="279"/>
      <c r="F334" s="266">
        <v>0</v>
      </c>
      <c r="G334" s="266">
        <v>0</v>
      </c>
      <c r="H334" s="266">
        <v>0</v>
      </c>
      <c r="I334" s="266">
        <v>0</v>
      </c>
      <c r="J334" s="266">
        <v>0</v>
      </c>
      <c r="K334" s="266">
        <v>0</v>
      </c>
      <c r="L334" s="266">
        <v>0</v>
      </c>
    </row>
    <row r="335" spans="1:12" ht="12.75" hidden="1" customHeight="1" x14ac:dyDescent="0.2">
      <c r="A335" s="426" t="s">
        <v>497</v>
      </c>
      <c r="B335" s="426"/>
      <c r="C335" s="278" t="s">
        <v>1137</v>
      </c>
      <c r="D335" s="276" t="s">
        <v>1136</v>
      </c>
      <c r="E335" s="279"/>
      <c r="F335" s="266">
        <v>0</v>
      </c>
      <c r="G335" s="266">
        <v>0</v>
      </c>
      <c r="H335" s="266">
        <v>0</v>
      </c>
      <c r="I335" s="266">
        <v>0</v>
      </c>
      <c r="J335" s="266">
        <v>0</v>
      </c>
      <c r="K335" s="266">
        <v>0</v>
      </c>
      <c r="L335" s="266">
        <v>0</v>
      </c>
    </row>
    <row r="336" spans="1:12" ht="12.75" hidden="1" customHeight="1" x14ac:dyDescent="0.2">
      <c r="A336" s="426" t="s">
        <v>498</v>
      </c>
      <c r="B336" s="426"/>
      <c r="C336" s="264" t="s">
        <v>1138</v>
      </c>
      <c r="D336" s="276" t="s">
        <v>1139</v>
      </c>
      <c r="E336" s="277"/>
      <c r="F336" s="266">
        <v>0</v>
      </c>
      <c r="G336" s="266">
        <v>0</v>
      </c>
      <c r="H336" s="266">
        <v>0</v>
      </c>
      <c r="I336" s="266">
        <v>0</v>
      </c>
      <c r="J336" s="266">
        <v>0</v>
      </c>
      <c r="K336" s="266">
        <v>0</v>
      </c>
      <c r="L336" s="266">
        <v>0</v>
      </c>
    </row>
    <row r="337" spans="1:12" ht="12.75" hidden="1" customHeight="1" x14ac:dyDescent="0.2">
      <c r="A337" s="426" t="s">
        <v>499</v>
      </c>
      <c r="B337" s="426"/>
      <c r="C337" s="278" t="s">
        <v>1140</v>
      </c>
      <c r="D337" s="276" t="s">
        <v>1139</v>
      </c>
      <c r="E337" s="279"/>
      <c r="F337" s="266">
        <v>0</v>
      </c>
      <c r="G337" s="266">
        <v>0</v>
      </c>
      <c r="H337" s="266">
        <v>0</v>
      </c>
      <c r="I337" s="266">
        <v>0</v>
      </c>
      <c r="J337" s="266">
        <v>0</v>
      </c>
      <c r="K337" s="266">
        <v>0</v>
      </c>
      <c r="L337" s="266">
        <v>0</v>
      </c>
    </row>
    <row r="338" spans="1:12" ht="25.5" hidden="1" customHeight="1" x14ac:dyDescent="0.2">
      <c r="A338" s="426" t="s">
        <v>414</v>
      </c>
      <c r="B338" s="426"/>
      <c r="C338" s="278" t="s">
        <v>1141</v>
      </c>
      <c r="D338" s="276" t="s">
        <v>1139</v>
      </c>
      <c r="E338" s="279"/>
      <c r="F338" s="266">
        <v>0</v>
      </c>
      <c r="G338" s="266">
        <v>0</v>
      </c>
      <c r="H338" s="266">
        <v>0</v>
      </c>
      <c r="I338" s="266">
        <v>0</v>
      </c>
      <c r="J338" s="266">
        <v>0</v>
      </c>
      <c r="K338" s="266">
        <v>0</v>
      </c>
      <c r="L338" s="266">
        <v>0</v>
      </c>
    </row>
    <row r="339" spans="1:12" ht="12.75" hidden="1" customHeight="1" x14ac:dyDescent="0.2">
      <c r="A339" s="426" t="s">
        <v>500</v>
      </c>
      <c r="B339" s="426"/>
      <c r="C339" s="278" t="s">
        <v>1142</v>
      </c>
      <c r="D339" s="276" t="s">
        <v>1139</v>
      </c>
      <c r="E339" s="279"/>
      <c r="F339" s="266">
        <v>0</v>
      </c>
      <c r="G339" s="266">
        <v>0</v>
      </c>
      <c r="H339" s="266">
        <v>0</v>
      </c>
      <c r="I339" s="266">
        <v>0</v>
      </c>
      <c r="J339" s="266">
        <v>0</v>
      </c>
      <c r="K339" s="266">
        <v>0</v>
      </c>
      <c r="L339" s="266">
        <v>0</v>
      </c>
    </row>
    <row r="340" spans="1:12" hidden="1" x14ac:dyDescent="0.2">
      <c r="A340" s="426" t="s">
        <v>501</v>
      </c>
      <c r="B340" s="426"/>
      <c r="C340" s="264" t="s">
        <v>1143</v>
      </c>
      <c r="D340" s="276" t="s">
        <v>1144</v>
      </c>
      <c r="E340" s="277"/>
      <c r="F340" s="266">
        <v>35</v>
      </c>
      <c r="G340" s="266">
        <v>15</v>
      </c>
      <c r="H340" s="266">
        <v>50</v>
      </c>
      <c r="I340" s="266">
        <v>470</v>
      </c>
      <c r="J340" s="266">
        <v>669</v>
      </c>
      <c r="K340" s="266">
        <v>669</v>
      </c>
      <c r="L340" s="266">
        <v>669</v>
      </c>
    </row>
    <row r="341" spans="1:12" s="320" customFormat="1" ht="25.5" hidden="1" x14ac:dyDescent="0.25">
      <c r="A341" s="427" t="s">
        <v>502</v>
      </c>
      <c r="B341" s="427"/>
      <c r="C341" s="267" t="s">
        <v>1145</v>
      </c>
      <c r="D341" s="280" t="s">
        <v>1146</v>
      </c>
      <c r="E341" s="281"/>
      <c r="F341" s="269">
        <v>1715</v>
      </c>
      <c r="G341" s="269">
        <v>89</v>
      </c>
      <c r="H341" s="269">
        <v>1804</v>
      </c>
      <c r="I341" s="269">
        <v>2261</v>
      </c>
      <c r="J341" s="266">
        <v>1995</v>
      </c>
      <c r="K341" s="266">
        <v>1995</v>
      </c>
      <c r="L341" s="266">
        <v>1995</v>
      </c>
    </row>
    <row r="342" spans="1:12" s="320" customFormat="1" ht="15.75" x14ac:dyDescent="0.25">
      <c r="A342" s="427" t="s">
        <v>503</v>
      </c>
      <c r="B342" s="427"/>
      <c r="C342" s="267" t="s">
        <v>1147</v>
      </c>
      <c r="D342" s="280" t="s">
        <v>1148</v>
      </c>
      <c r="E342" s="281"/>
      <c r="F342" s="269">
        <v>8937</v>
      </c>
      <c r="G342" s="269">
        <v>775</v>
      </c>
      <c r="H342" s="269">
        <v>9712</v>
      </c>
      <c r="I342" s="269">
        <v>10459</v>
      </c>
      <c r="J342" s="266">
        <v>11085</v>
      </c>
      <c r="K342" s="266">
        <v>11085</v>
      </c>
      <c r="L342" s="266">
        <v>11085</v>
      </c>
    </row>
    <row r="343" spans="1:12" hidden="1" x14ac:dyDescent="0.2">
      <c r="A343" s="426" t="s">
        <v>504</v>
      </c>
      <c r="B343" s="426"/>
      <c r="C343" s="270" t="s">
        <v>1149</v>
      </c>
      <c r="D343" s="276" t="s">
        <v>1150</v>
      </c>
      <c r="E343" s="284"/>
      <c r="F343" s="266">
        <v>0</v>
      </c>
      <c r="G343" s="266">
        <v>0</v>
      </c>
      <c r="H343" s="266">
        <v>0</v>
      </c>
      <c r="I343" s="266">
        <v>0</v>
      </c>
      <c r="J343" s="266">
        <v>0</v>
      </c>
      <c r="K343" s="266">
        <v>0</v>
      </c>
      <c r="L343" s="266">
        <v>0</v>
      </c>
    </row>
    <row r="344" spans="1:12" hidden="1" x14ac:dyDescent="0.2">
      <c r="A344" s="428" t="s">
        <v>506</v>
      </c>
      <c r="B344" s="428"/>
      <c r="C344" s="270" t="s">
        <v>1151</v>
      </c>
      <c r="D344" s="285" t="s">
        <v>1152</v>
      </c>
      <c r="E344" s="284"/>
      <c r="F344" s="266">
        <v>0</v>
      </c>
      <c r="G344" s="266">
        <v>0</v>
      </c>
      <c r="H344" s="266">
        <v>0</v>
      </c>
      <c r="I344" s="266">
        <v>261</v>
      </c>
      <c r="J344" s="266">
        <v>250</v>
      </c>
      <c r="K344" s="266">
        <v>250</v>
      </c>
      <c r="L344" s="266">
        <v>250</v>
      </c>
    </row>
    <row r="345" spans="1:12" ht="12.75" hidden="1" customHeight="1" x14ac:dyDescent="0.2">
      <c r="A345" s="426" t="s">
        <v>507</v>
      </c>
      <c r="B345" s="426"/>
      <c r="C345" s="270" t="s">
        <v>1153</v>
      </c>
      <c r="D345" s="276" t="s">
        <v>1152</v>
      </c>
      <c r="E345" s="284"/>
      <c r="F345" s="266">
        <v>0</v>
      </c>
      <c r="G345" s="266">
        <v>0</v>
      </c>
      <c r="H345" s="266">
        <v>0</v>
      </c>
      <c r="I345" s="266">
        <v>0</v>
      </c>
      <c r="J345" s="266">
        <v>0</v>
      </c>
      <c r="K345" s="266">
        <v>0</v>
      </c>
      <c r="L345" s="266">
        <v>0</v>
      </c>
    </row>
    <row r="346" spans="1:12" ht="12.75" hidden="1" customHeight="1" x14ac:dyDescent="0.2">
      <c r="A346" s="426" t="s">
        <v>508</v>
      </c>
      <c r="B346" s="426"/>
      <c r="C346" s="270" t="s">
        <v>1154</v>
      </c>
      <c r="D346" s="276" t="s">
        <v>1152</v>
      </c>
      <c r="E346" s="284"/>
      <c r="F346" s="266">
        <v>0</v>
      </c>
      <c r="G346" s="266">
        <v>0</v>
      </c>
      <c r="H346" s="266">
        <v>0</v>
      </c>
      <c r="I346" s="266">
        <v>0</v>
      </c>
      <c r="J346" s="266">
        <v>0</v>
      </c>
      <c r="K346" s="266">
        <v>0</v>
      </c>
      <c r="L346" s="266">
        <v>0</v>
      </c>
    </row>
    <row r="347" spans="1:12" ht="12.75" hidden="1" customHeight="1" x14ac:dyDescent="0.2">
      <c r="A347" s="426" t="s">
        <v>509</v>
      </c>
      <c r="B347" s="426"/>
      <c r="C347" s="270" t="s">
        <v>1155</v>
      </c>
      <c r="D347" s="276" t="s">
        <v>1152</v>
      </c>
      <c r="E347" s="284"/>
      <c r="F347" s="266">
        <v>0</v>
      </c>
      <c r="G347" s="266">
        <v>0</v>
      </c>
      <c r="H347" s="266">
        <v>0</v>
      </c>
      <c r="I347" s="266">
        <v>0</v>
      </c>
      <c r="J347" s="266">
        <v>0</v>
      </c>
      <c r="K347" s="266">
        <v>0</v>
      </c>
      <c r="L347" s="266">
        <v>0</v>
      </c>
    </row>
    <row r="348" spans="1:12" ht="12.75" hidden="1" customHeight="1" x14ac:dyDescent="0.2">
      <c r="A348" s="426" t="s">
        <v>511</v>
      </c>
      <c r="B348" s="426"/>
      <c r="C348" s="270" t="s">
        <v>1156</v>
      </c>
      <c r="D348" s="276" t="s">
        <v>1152</v>
      </c>
      <c r="E348" s="284"/>
      <c r="F348" s="266">
        <v>0</v>
      </c>
      <c r="G348" s="266">
        <v>0</v>
      </c>
      <c r="H348" s="266">
        <v>0</v>
      </c>
      <c r="I348" s="266">
        <v>0</v>
      </c>
      <c r="J348" s="266">
        <v>0</v>
      </c>
      <c r="K348" s="266">
        <v>0</v>
      </c>
      <c r="L348" s="266">
        <v>0</v>
      </c>
    </row>
    <row r="349" spans="1:12" ht="25.5" hidden="1" customHeight="1" x14ac:dyDescent="0.2">
      <c r="A349" s="426" t="s">
        <v>513</v>
      </c>
      <c r="B349" s="426"/>
      <c r="C349" s="270" t="s">
        <v>1157</v>
      </c>
      <c r="D349" s="276" t="s">
        <v>1152</v>
      </c>
      <c r="E349" s="284"/>
      <c r="F349" s="266">
        <v>0</v>
      </c>
      <c r="G349" s="266">
        <v>0</v>
      </c>
      <c r="H349" s="266">
        <v>0</v>
      </c>
      <c r="I349" s="266">
        <v>0</v>
      </c>
      <c r="J349" s="266">
        <v>0</v>
      </c>
      <c r="K349" s="266">
        <v>0</v>
      </c>
      <c r="L349" s="266">
        <v>0</v>
      </c>
    </row>
    <row r="350" spans="1:12" ht="12.75" hidden="1" customHeight="1" x14ac:dyDescent="0.2">
      <c r="A350" s="426" t="s">
        <v>515</v>
      </c>
      <c r="B350" s="426"/>
      <c r="C350" s="270" t="s">
        <v>1158</v>
      </c>
      <c r="D350" s="276" t="s">
        <v>1152</v>
      </c>
      <c r="E350" s="284"/>
      <c r="F350" s="266">
        <v>0</v>
      </c>
      <c r="G350" s="266">
        <v>0</v>
      </c>
      <c r="H350" s="266">
        <v>0</v>
      </c>
      <c r="I350" s="266">
        <v>0</v>
      </c>
      <c r="J350" s="266">
        <v>0</v>
      </c>
      <c r="K350" s="266">
        <v>0</v>
      </c>
      <c r="L350" s="266">
        <v>0</v>
      </c>
    </row>
    <row r="351" spans="1:12" ht="12.75" hidden="1" customHeight="1" x14ac:dyDescent="0.2">
      <c r="A351" s="426" t="s">
        <v>517</v>
      </c>
      <c r="B351" s="426"/>
      <c r="C351" s="270" t="s">
        <v>1159</v>
      </c>
      <c r="D351" s="276" t="s">
        <v>1152</v>
      </c>
      <c r="E351" s="284"/>
      <c r="F351" s="266">
        <v>0</v>
      </c>
      <c r="G351" s="266">
        <v>0</v>
      </c>
      <c r="H351" s="266">
        <v>0</v>
      </c>
      <c r="I351" s="266">
        <v>0</v>
      </c>
      <c r="J351" s="266">
        <v>0</v>
      </c>
      <c r="K351" s="266">
        <v>0</v>
      </c>
      <c r="L351" s="266">
        <v>0</v>
      </c>
    </row>
    <row r="352" spans="1:12" ht="25.5" hidden="1" x14ac:dyDescent="0.2">
      <c r="A352" s="426" t="s">
        <v>518</v>
      </c>
      <c r="B352" s="426"/>
      <c r="C352" s="270" t="s">
        <v>1160</v>
      </c>
      <c r="D352" s="276" t="s">
        <v>1152</v>
      </c>
      <c r="E352" s="284"/>
      <c r="F352" s="266">
        <v>0</v>
      </c>
      <c r="G352" s="266">
        <v>0</v>
      </c>
      <c r="H352" s="266">
        <v>0</v>
      </c>
      <c r="I352" s="266">
        <v>261</v>
      </c>
      <c r="J352" s="266">
        <v>250</v>
      </c>
      <c r="K352" s="266">
        <v>250</v>
      </c>
      <c r="L352" s="266">
        <v>250</v>
      </c>
    </row>
    <row r="353" spans="1:12" ht="12.75" hidden="1" customHeight="1" x14ac:dyDescent="0.2">
      <c r="A353" s="426" t="s">
        <v>519</v>
      </c>
      <c r="B353" s="426"/>
      <c r="C353" s="270" t="s">
        <v>1161</v>
      </c>
      <c r="D353" s="276" t="s">
        <v>1152</v>
      </c>
      <c r="E353" s="284"/>
      <c r="F353" s="266">
        <v>0</v>
      </c>
      <c r="G353" s="266">
        <v>0</v>
      </c>
      <c r="H353" s="266">
        <v>0</v>
      </c>
      <c r="I353" s="266">
        <v>0</v>
      </c>
      <c r="J353" s="266">
        <v>0</v>
      </c>
      <c r="K353" s="266">
        <v>0</v>
      </c>
      <c r="L353" s="266">
        <v>0</v>
      </c>
    </row>
    <row r="354" spans="1:12" ht="25.5" hidden="1" customHeight="1" x14ac:dyDescent="0.2">
      <c r="A354" s="426" t="s">
        <v>520</v>
      </c>
      <c r="B354" s="426"/>
      <c r="C354" s="270" t="s">
        <v>1162</v>
      </c>
      <c r="D354" s="276" t="s">
        <v>1152</v>
      </c>
      <c r="E354" s="284"/>
      <c r="F354" s="266">
        <v>0</v>
      </c>
      <c r="G354" s="266">
        <v>0</v>
      </c>
      <c r="H354" s="266">
        <v>0</v>
      </c>
      <c r="I354" s="266">
        <v>0</v>
      </c>
      <c r="J354" s="266">
        <v>0</v>
      </c>
      <c r="K354" s="266">
        <v>0</v>
      </c>
      <c r="L354" s="266">
        <v>0</v>
      </c>
    </row>
    <row r="355" spans="1:12" ht="25.5" hidden="1" customHeight="1" x14ac:dyDescent="0.2">
      <c r="A355" s="426" t="s">
        <v>521</v>
      </c>
      <c r="B355" s="426"/>
      <c r="C355" s="270" t="s">
        <v>1163</v>
      </c>
      <c r="D355" s="276" t="s">
        <v>1152</v>
      </c>
      <c r="E355" s="284"/>
      <c r="F355" s="266">
        <v>0</v>
      </c>
      <c r="G355" s="266">
        <v>0</v>
      </c>
      <c r="H355" s="266">
        <v>0</v>
      </c>
      <c r="I355" s="266">
        <v>0</v>
      </c>
      <c r="J355" s="266">
        <v>0</v>
      </c>
      <c r="K355" s="266">
        <v>0</v>
      </c>
      <c r="L355" s="266">
        <v>0</v>
      </c>
    </row>
    <row r="356" spans="1:12" ht="25.5" hidden="1" customHeight="1" x14ac:dyDescent="0.2">
      <c r="A356" s="426" t="s">
        <v>522</v>
      </c>
      <c r="B356" s="426"/>
      <c r="C356" s="270" t="s">
        <v>1164</v>
      </c>
      <c r="D356" s="276" t="s">
        <v>1152</v>
      </c>
      <c r="E356" s="284"/>
      <c r="F356" s="266">
        <v>0</v>
      </c>
      <c r="G356" s="266">
        <v>0</v>
      </c>
      <c r="H356" s="266">
        <v>0</v>
      </c>
      <c r="I356" s="266">
        <v>0</v>
      </c>
      <c r="J356" s="266">
        <v>0</v>
      </c>
      <c r="K356" s="266">
        <v>0</v>
      </c>
      <c r="L356" s="266">
        <v>0</v>
      </c>
    </row>
    <row r="357" spans="1:12" ht="12.75" hidden="1" customHeight="1" x14ac:dyDescent="0.2">
      <c r="A357" s="426" t="s">
        <v>523</v>
      </c>
      <c r="B357" s="426"/>
      <c r="C357" s="270" t="s">
        <v>1165</v>
      </c>
      <c r="D357" s="276" t="s">
        <v>1152</v>
      </c>
      <c r="E357" s="284"/>
      <c r="F357" s="266">
        <v>0</v>
      </c>
      <c r="G357" s="266">
        <v>0</v>
      </c>
      <c r="H357" s="266">
        <v>0</v>
      </c>
      <c r="I357" s="266">
        <v>0</v>
      </c>
      <c r="J357" s="266">
        <v>0</v>
      </c>
      <c r="K357" s="266">
        <v>0</v>
      </c>
      <c r="L357" s="266">
        <v>0</v>
      </c>
    </row>
    <row r="358" spans="1:12" ht="25.5" hidden="1" customHeight="1" x14ac:dyDescent="0.2">
      <c r="A358" s="426" t="s">
        <v>524</v>
      </c>
      <c r="B358" s="426"/>
      <c r="C358" s="270" t="s">
        <v>1166</v>
      </c>
      <c r="D358" s="276" t="s">
        <v>1152</v>
      </c>
      <c r="E358" s="284"/>
      <c r="F358" s="266">
        <v>0</v>
      </c>
      <c r="G358" s="266">
        <v>0</v>
      </c>
      <c r="H358" s="266">
        <v>0</v>
      </c>
      <c r="I358" s="266">
        <v>0</v>
      </c>
      <c r="J358" s="266">
        <v>0</v>
      </c>
      <c r="K358" s="266">
        <v>0</v>
      </c>
      <c r="L358" s="266">
        <v>0</v>
      </c>
    </row>
    <row r="359" spans="1:12" ht="25.5" hidden="1" customHeight="1" x14ac:dyDescent="0.2">
      <c r="A359" s="426" t="s">
        <v>525</v>
      </c>
      <c r="B359" s="426"/>
      <c r="C359" s="270" t="s">
        <v>1167</v>
      </c>
      <c r="D359" s="276" t="s">
        <v>1152</v>
      </c>
      <c r="E359" s="284"/>
      <c r="F359" s="266">
        <v>0</v>
      </c>
      <c r="G359" s="266">
        <v>0</v>
      </c>
      <c r="H359" s="266">
        <v>0</v>
      </c>
      <c r="I359" s="266">
        <v>0</v>
      </c>
      <c r="J359" s="266">
        <v>0</v>
      </c>
      <c r="K359" s="266">
        <v>0</v>
      </c>
      <c r="L359" s="266">
        <v>0</v>
      </c>
    </row>
    <row r="360" spans="1:12" ht="25.5" hidden="1" customHeight="1" x14ac:dyDescent="0.2">
      <c r="A360" s="426" t="s">
        <v>527</v>
      </c>
      <c r="B360" s="426"/>
      <c r="C360" s="270" t="s">
        <v>1168</v>
      </c>
      <c r="D360" s="276" t="s">
        <v>1152</v>
      </c>
      <c r="E360" s="284"/>
      <c r="F360" s="266">
        <v>0</v>
      </c>
      <c r="G360" s="266">
        <v>0</v>
      </c>
      <c r="H360" s="266">
        <v>0</v>
      </c>
      <c r="I360" s="266">
        <v>0</v>
      </c>
      <c r="J360" s="266">
        <v>0</v>
      </c>
      <c r="K360" s="266">
        <v>0</v>
      </c>
      <c r="L360" s="266">
        <v>0</v>
      </c>
    </row>
    <row r="361" spans="1:12" ht="12.75" hidden="1" customHeight="1" x14ac:dyDescent="0.2">
      <c r="A361" s="427" t="s">
        <v>528</v>
      </c>
      <c r="B361" s="427"/>
      <c r="C361" s="286" t="s">
        <v>1169</v>
      </c>
      <c r="D361" s="280" t="s">
        <v>1170</v>
      </c>
      <c r="E361" s="287"/>
      <c r="F361" s="266">
        <v>0</v>
      </c>
      <c r="G361" s="266">
        <v>0</v>
      </c>
      <c r="H361" s="266">
        <v>0</v>
      </c>
      <c r="I361" s="266">
        <v>0</v>
      </c>
      <c r="J361" s="266">
        <v>0</v>
      </c>
      <c r="K361" s="266">
        <v>0</v>
      </c>
      <c r="L361" s="266">
        <v>0</v>
      </c>
    </row>
    <row r="362" spans="1:12" ht="25.5" hidden="1" customHeight="1" x14ac:dyDescent="0.2">
      <c r="A362" s="426" t="s">
        <v>529</v>
      </c>
      <c r="B362" s="426"/>
      <c r="C362" s="270" t="s">
        <v>1171</v>
      </c>
      <c r="D362" s="276" t="s">
        <v>1170</v>
      </c>
      <c r="E362" s="284"/>
      <c r="F362" s="266">
        <v>0</v>
      </c>
      <c r="G362" s="266">
        <v>0</v>
      </c>
      <c r="H362" s="266">
        <v>0</v>
      </c>
      <c r="I362" s="266">
        <v>0</v>
      </c>
      <c r="J362" s="266">
        <v>0</v>
      </c>
      <c r="K362" s="266">
        <v>0</v>
      </c>
      <c r="L362" s="266">
        <v>0</v>
      </c>
    </row>
    <row r="363" spans="1:12" ht="12.75" hidden="1" customHeight="1" x14ac:dyDescent="0.2">
      <c r="A363" s="426" t="s">
        <v>530</v>
      </c>
      <c r="B363" s="426"/>
      <c r="C363" s="270" t="s">
        <v>1172</v>
      </c>
      <c r="D363" s="276" t="s">
        <v>1170</v>
      </c>
      <c r="E363" s="284"/>
      <c r="F363" s="266">
        <v>0</v>
      </c>
      <c r="G363" s="266">
        <v>0</v>
      </c>
      <c r="H363" s="266">
        <v>0</v>
      </c>
      <c r="I363" s="266">
        <v>0</v>
      </c>
      <c r="J363" s="266">
        <v>0</v>
      </c>
      <c r="K363" s="266">
        <v>0</v>
      </c>
      <c r="L363" s="266">
        <v>0</v>
      </c>
    </row>
    <row r="364" spans="1:12" ht="12.75" hidden="1" customHeight="1" x14ac:dyDescent="0.2">
      <c r="A364" s="426" t="s">
        <v>531</v>
      </c>
      <c r="B364" s="426"/>
      <c r="C364" s="270" t="s">
        <v>1173</v>
      </c>
      <c r="D364" s="276" t="s">
        <v>1170</v>
      </c>
      <c r="E364" s="284"/>
      <c r="F364" s="266">
        <v>0</v>
      </c>
      <c r="G364" s="266">
        <v>0</v>
      </c>
      <c r="H364" s="266">
        <v>0</v>
      </c>
      <c r="I364" s="266">
        <v>0</v>
      </c>
      <c r="J364" s="266">
        <v>0</v>
      </c>
      <c r="K364" s="266">
        <v>0</v>
      </c>
      <c r="L364" s="266">
        <v>0</v>
      </c>
    </row>
    <row r="365" spans="1:12" ht="25.5" hidden="1" customHeight="1" x14ac:dyDescent="0.2">
      <c r="A365" s="428" t="s">
        <v>532</v>
      </c>
      <c r="B365" s="428"/>
      <c r="C365" s="270" t="s">
        <v>1174</v>
      </c>
      <c r="D365" s="285" t="s">
        <v>1175</v>
      </c>
      <c r="E365" s="284"/>
      <c r="F365" s="266">
        <v>0</v>
      </c>
      <c r="G365" s="266">
        <v>0</v>
      </c>
      <c r="H365" s="266">
        <v>0</v>
      </c>
      <c r="I365" s="266">
        <v>0</v>
      </c>
      <c r="J365" s="266">
        <v>0</v>
      </c>
      <c r="K365" s="266">
        <v>0</v>
      </c>
      <c r="L365" s="266">
        <v>0</v>
      </c>
    </row>
    <row r="366" spans="1:12" ht="12.75" hidden="1" customHeight="1" x14ac:dyDescent="0.2">
      <c r="A366" s="426" t="s">
        <v>533</v>
      </c>
      <c r="B366" s="426"/>
      <c r="C366" s="278" t="s">
        <v>1176</v>
      </c>
      <c r="D366" s="276" t="s">
        <v>1175</v>
      </c>
      <c r="E366" s="279"/>
      <c r="F366" s="266">
        <v>0</v>
      </c>
      <c r="G366" s="266">
        <v>0</v>
      </c>
      <c r="H366" s="266">
        <v>0</v>
      </c>
      <c r="I366" s="266">
        <v>0</v>
      </c>
      <c r="J366" s="266">
        <v>0</v>
      </c>
      <c r="K366" s="266">
        <v>0</v>
      </c>
      <c r="L366" s="266">
        <v>0</v>
      </c>
    </row>
    <row r="367" spans="1:12" ht="12.75" hidden="1" customHeight="1" x14ac:dyDescent="0.2">
      <c r="A367" s="426" t="s">
        <v>535</v>
      </c>
      <c r="B367" s="426"/>
      <c r="C367" s="270" t="s">
        <v>1177</v>
      </c>
      <c r="D367" s="276" t="s">
        <v>1175</v>
      </c>
      <c r="E367" s="284"/>
      <c r="F367" s="266">
        <v>0</v>
      </c>
      <c r="G367" s="266">
        <v>0</v>
      </c>
      <c r="H367" s="266">
        <v>0</v>
      </c>
      <c r="I367" s="266">
        <v>0</v>
      </c>
      <c r="J367" s="266">
        <v>0</v>
      </c>
      <c r="K367" s="266">
        <v>0</v>
      </c>
      <c r="L367" s="266">
        <v>0</v>
      </c>
    </row>
    <row r="368" spans="1:12" ht="12.75" hidden="1" customHeight="1" x14ac:dyDescent="0.2">
      <c r="A368" s="426" t="s">
        <v>536</v>
      </c>
      <c r="B368" s="426"/>
      <c r="C368" s="270" t="s">
        <v>1178</v>
      </c>
      <c r="D368" s="276" t="s">
        <v>1175</v>
      </c>
      <c r="E368" s="284"/>
      <c r="F368" s="266">
        <v>0</v>
      </c>
      <c r="G368" s="266">
        <v>0</v>
      </c>
      <c r="H368" s="266">
        <v>0</v>
      </c>
      <c r="I368" s="266">
        <v>0</v>
      </c>
      <c r="J368" s="266">
        <v>0</v>
      </c>
      <c r="K368" s="266">
        <v>0</v>
      </c>
      <c r="L368" s="266">
        <v>0</v>
      </c>
    </row>
    <row r="369" spans="1:12" ht="25.5" hidden="1" customHeight="1" x14ac:dyDescent="0.2">
      <c r="A369" s="426" t="s">
        <v>538</v>
      </c>
      <c r="B369" s="426"/>
      <c r="C369" s="270" t="s">
        <v>1179</v>
      </c>
      <c r="D369" s="276" t="s">
        <v>1175</v>
      </c>
      <c r="E369" s="284"/>
      <c r="F369" s="266">
        <v>0</v>
      </c>
      <c r="G369" s="266">
        <v>0</v>
      </c>
      <c r="H369" s="266">
        <v>0</v>
      </c>
      <c r="I369" s="266">
        <v>0</v>
      </c>
      <c r="J369" s="266">
        <v>0</v>
      </c>
      <c r="K369" s="266">
        <v>0</v>
      </c>
      <c r="L369" s="266">
        <v>0</v>
      </c>
    </row>
    <row r="370" spans="1:12" ht="25.5" hidden="1" customHeight="1" x14ac:dyDescent="0.2">
      <c r="A370" s="426" t="s">
        <v>539</v>
      </c>
      <c r="B370" s="426"/>
      <c r="C370" s="270" t="s">
        <v>1180</v>
      </c>
      <c r="D370" s="276" t="s">
        <v>1175</v>
      </c>
      <c r="E370" s="284"/>
      <c r="F370" s="266">
        <v>0</v>
      </c>
      <c r="G370" s="266">
        <v>0</v>
      </c>
      <c r="H370" s="266">
        <v>0</v>
      </c>
      <c r="I370" s="266">
        <v>0</v>
      </c>
      <c r="J370" s="266">
        <v>0</v>
      </c>
      <c r="K370" s="266">
        <v>0</v>
      </c>
      <c r="L370" s="266">
        <v>0</v>
      </c>
    </row>
    <row r="371" spans="1:12" ht="25.5" hidden="1" customHeight="1" x14ac:dyDescent="0.2">
      <c r="A371" s="426" t="s">
        <v>540</v>
      </c>
      <c r="B371" s="426"/>
      <c r="C371" s="270" t="s">
        <v>1181</v>
      </c>
      <c r="D371" s="276" t="s">
        <v>1175</v>
      </c>
      <c r="E371" s="284"/>
      <c r="F371" s="266">
        <v>0</v>
      </c>
      <c r="G371" s="266">
        <v>0</v>
      </c>
      <c r="H371" s="266">
        <v>0</v>
      </c>
      <c r="I371" s="266">
        <v>0</v>
      </c>
      <c r="J371" s="266">
        <v>0</v>
      </c>
      <c r="K371" s="266">
        <v>0</v>
      </c>
      <c r="L371" s="266">
        <v>0</v>
      </c>
    </row>
    <row r="372" spans="1:12" ht="12.75" hidden="1" customHeight="1" x14ac:dyDescent="0.2">
      <c r="A372" s="426" t="s">
        <v>541</v>
      </c>
      <c r="B372" s="426"/>
      <c r="C372" s="270" t="s">
        <v>1182</v>
      </c>
      <c r="D372" s="276" t="s">
        <v>1175</v>
      </c>
      <c r="E372" s="284"/>
      <c r="F372" s="266">
        <v>0</v>
      </c>
      <c r="G372" s="266">
        <v>0</v>
      </c>
      <c r="H372" s="266">
        <v>0</v>
      </c>
      <c r="I372" s="266">
        <v>0</v>
      </c>
      <c r="J372" s="266">
        <v>0</v>
      </c>
      <c r="K372" s="266">
        <v>0</v>
      </c>
      <c r="L372" s="266">
        <v>0</v>
      </c>
    </row>
    <row r="373" spans="1:12" ht="12.75" hidden="1" customHeight="1" x14ac:dyDescent="0.2">
      <c r="A373" s="426" t="s">
        <v>542</v>
      </c>
      <c r="B373" s="426"/>
      <c r="C373" s="270" t="s">
        <v>1183</v>
      </c>
      <c r="D373" s="276" t="s">
        <v>1175</v>
      </c>
      <c r="E373" s="284"/>
      <c r="F373" s="266">
        <v>0</v>
      </c>
      <c r="G373" s="266">
        <v>0</v>
      </c>
      <c r="H373" s="266">
        <v>0</v>
      </c>
      <c r="I373" s="266">
        <v>0</v>
      </c>
      <c r="J373" s="266">
        <v>0</v>
      </c>
      <c r="K373" s="266">
        <v>0</v>
      </c>
      <c r="L373" s="266">
        <v>0</v>
      </c>
    </row>
    <row r="374" spans="1:12" ht="25.5" hidden="1" customHeight="1" x14ac:dyDescent="0.2">
      <c r="A374" s="426" t="s">
        <v>543</v>
      </c>
      <c r="B374" s="426"/>
      <c r="C374" s="270" t="s">
        <v>1184</v>
      </c>
      <c r="D374" s="276" t="s">
        <v>1175</v>
      </c>
      <c r="E374" s="284"/>
      <c r="F374" s="266">
        <v>0</v>
      </c>
      <c r="G374" s="266">
        <v>0</v>
      </c>
      <c r="H374" s="266">
        <v>0</v>
      </c>
      <c r="I374" s="266">
        <v>0</v>
      </c>
      <c r="J374" s="266">
        <v>0</v>
      </c>
      <c r="K374" s="266">
        <v>0</v>
      </c>
      <c r="L374" s="266">
        <v>0</v>
      </c>
    </row>
    <row r="375" spans="1:12" ht="25.5" hidden="1" customHeight="1" x14ac:dyDescent="0.2">
      <c r="A375" s="428" t="s">
        <v>544</v>
      </c>
      <c r="B375" s="428"/>
      <c r="C375" s="272" t="s">
        <v>1185</v>
      </c>
      <c r="D375" s="285" t="s">
        <v>1186</v>
      </c>
      <c r="E375" s="288"/>
      <c r="F375" s="266">
        <v>0</v>
      </c>
      <c r="G375" s="266">
        <v>0</v>
      </c>
      <c r="H375" s="266">
        <v>0</v>
      </c>
      <c r="I375" s="266">
        <v>0</v>
      </c>
      <c r="J375" s="266">
        <v>0</v>
      </c>
      <c r="K375" s="266">
        <v>0</v>
      </c>
      <c r="L375" s="266">
        <v>0</v>
      </c>
    </row>
    <row r="376" spans="1:12" ht="51" hidden="1" customHeight="1" x14ac:dyDescent="0.2">
      <c r="A376" s="426" t="s">
        <v>545</v>
      </c>
      <c r="B376" s="426"/>
      <c r="C376" s="270" t="s">
        <v>1187</v>
      </c>
      <c r="D376" s="276" t="s">
        <v>1186</v>
      </c>
      <c r="E376" s="284"/>
      <c r="F376" s="266">
        <v>0</v>
      </c>
      <c r="G376" s="266">
        <v>0</v>
      </c>
      <c r="H376" s="266">
        <v>0</v>
      </c>
      <c r="I376" s="266">
        <v>0</v>
      </c>
      <c r="J376" s="266">
        <v>0</v>
      </c>
      <c r="K376" s="266">
        <v>0</v>
      </c>
      <c r="L376" s="266">
        <v>0</v>
      </c>
    </row>
    <row r="377" spans="1:12" ht="25.5" hidden="1" customHeight="1" x14ac:dyDescent="0.2">
      <c r="A377" s="426" t="s">
        <v>546</v>
      </c>
      <c r="B377" s="426"/>
      <c r="C377" s="270" t="s">
        <v>1188</v>
      </c>
      <c r="D377" s="276" t="s">
        <v>1186</v>
      </c>
      <c r="E377" s="284"/>
      <c r="F377" s="266">
        <v>0</v>
      </c>
      <c r="G377" s="266">
        <v>0</v>
      </c>
      <c r="H377" s="266">
        <v>0</v>
      </c>
      <c r="I377" s="266">
        <v>0</v>
      </c>
      <c r="J377" s="266">
        <v>0</v>
      </c>
      <c r="K377" s="266">
        <v>0</v>
      </c>
      <c r="L377" s="266">
        <v>0</v>
      </c>
    </row>
    <row r="378" spans="1:12" ht="25.5" hidden="1" customHeight="1" x14ac:dyDescent="0.2">
      <c r="A378" s="426" t="s">
        <v>547</v>
      </c>
      <c r="B378" s="426"/>
      <c r="C378" s="270" t="s">
        <v>1189</v>
      </c>
      <c r="D378" s="276" t="s">
        <v>1186</v>
      </c>
      <c r="E378" s="284"/>
      <c r="F378" s="266">
        <v>0</v>
      </c>
      <c r="G378" s="266">
        <v>0</v>
      </c>
      <c r="H378" s="266">
        <v>0</v>
      </c>
      <c r="I378" s="266">
        <v>0</v>
      </c>
      <c r="J378" s="266">
        <v>0</v>
      </c>
      <c r="K378" s="266">
        <v>0</v>
      </c>
      <c r="L378" s="266">
        <v>0</v>
      </c>
    </row>
    <row r="379" spans="1:12" ht="12.75" hidden="1" customHeight="1" x14ac:dyDescent="0.2">
      <c r="A379" s="426" t="s">
        <v>549</v>
      </c>
      <c r="B379" s="426"/>
      <c r="C379" s="270" t="s">
        <v>1190</v>
      </c>
      <c r="D379" s="276" t="s">
        <v>1186</v>
      </c>
      <c r="E379" s="284"/>
      <c r="F379" s="266">
        <v>0</v>
      </c>
      <c r="G379" s="266">
        <v>0</v>
      </c>
      <c r="H379" s="266">
        <v>0</v>
      </c>
      <c r="I379" s="266">
        <v>0</v>
      </c>
      <c r="J379" s="266">
        <v>0</v>
      </c>
      <c r="K379" s="266">
        <v>0</v>
      </c>
      <c r="L379" s="266">
        <v>0</v>
      </c>
    </row>
    <row r="380" spans="1:12" ht="12.75" hidden="1" customHeight="1" x14ac:dyDescent="0.2">
      <c r="A380" s="426" t="s">
        <v>550</v>
      </c>
      <c r="B380" s="426"/>
      <c r="C380" s="270" t="s">
        <v>1191</v>
      </c>
      <c r="D380" s="276" t="s">
        <v>1186</v>
      </c>
      <c r="E380" s="284"/>
      <c r="F380" s="266">
        <v>0</v>
      </c>
      <c r="G380" s="266">
        <v>0</v>
      </c>
      <c r="H380" s="266">
        <v>0</v>
      </c>
      <c r="I380" s="266">
        <v>0</v>
      </c>
      <c r="J380" s="266">
        <v>0</v>
      </c>
      <c r="K380" s="266">
        <v>0</v>
      </c>
      <c r="L380" s="266">
        <v>0</v>
      </c>
    </row>
    <row r="381" spans="1:12" ht="25.5" hidden="1" customHeight="1" x14ac:dyDescent="0.2">
      <c r="A381" s="426" t="s">
        <v>551</v>
      </c>
      <c r="B381" s="426"/>
      <c r="C381" s="270" t="s">
        <v>1192</v>
      </c>
      <c r="D381" s="276" t="s">
        <v>1186</v>
      </c>
      <c r="E381" s="284"/>
      <c r="F381" s="266">
        <v>0</v>
      </c>
      <c r="G381" s="266">
        <v>0</v>
      </c>
      <c r="H381" s="266">
        <v>0</v>
      </c>
      <c r="I381" s="266">
        <v>0</v>
      </c>
      <c r="J381" s="266">
        <v>0</v>
      </c>
      <c r="K381" s="266">
        <v>0</v>
      </c>
      <c r="L381" s="266">
        <v>0</v>
      </c>
    </row>
    <row r="382" spans="1:12" ht="12.75" hidden="1" customHeight="1" x14ac:dyDescent="0.2">
      <c r="A382" s="426" t="s">
        <v>552</v>
      </c>
      <c r="B382" s="426"/>
      <c r="C382" s="270" t="s">
        <v>1193</v>
      </c>
      <c r="D382" s="276" t="s">
        <v>1186</v>
      </c>
      <c r="E382" s="284"/>
      <c r="F382" s="266">
        <v>0</v>
      </c>
      <c r="G382" s="266">
        <v>0</v>
      </c>
      <c r="H382" s="266">
        <v>0</v>
      </c>
      <c r="I382" s="266">
        <v>0</v>
      </c>
      <c r="J382" s="266">
        <v>0</v>
      </c>
      <c r="K382" s="266">
        <v>0</v>
      </c>
      <c r="L382" s="266">
        <v>0</v>
      </c>
    </row>
    <row r="383" spans="1:12" ht="25.5" hidden="1" customHeight="1" x14ac:dyDescent="0.2">
      <c r="A383" s="426" t="s">
        <v>554</v>
      </c>
      <c r="B383" s="426"/>
      <c r="C383" s="270" t="s">
        <v>1194</v>
      </c>
      <c r="D383" s="276" t="s">
        <v>1186</v>
      </c>
      <c r="E383" s="284"/>
      <c r="F383" s="266">
        <v>0</v>
      </c>
      <c r="G383" s="266">
        <v>0</v>
      </c>
      <c r="H383" s="266">
        <v>0</v>
      </c>
      <c r="I383" s="266">
        <v>0</v>
      </c>
      <c r="J383" s="266">
        <v>0</v>
      </c>
      <c r="K383" s="266">
        <v>0</v>
      </c>
      <c r="L383" s="266">
        <v>0</v>
      </c>
    </row>
    <row r="384" spans="1:12" ht="12.75" hidden="1" customHeight="1" x14ac:dyDescent="0.2">
      <c r="A384" s="426" t="s">
        <v>555</v>
      </c>
      <c r="B384" s="426"/>
      <c r="C384" s="270" t="s">
        <v>1195</v>
      </c>
      <c r="D384" s="276" t="s">
        <v>1186</v>
      </c>
      <c r="E384" s="284"/>
      <c r="F384" s="266">
        <v>0</v>
      </c>
      <c r="G384" s="266">
        <v>0</v>
      </c>
      <c r="H384" s="266">
        <v>0</v>
      </c>
      <c r="I384" s="266">
        <v>0</v>
      </c>
      <c r="J384" s="266">
        <v>0</v>
      </c>
      <c r="K384" s="266">
        <v>0</v>
      </c>
      <c r="L384" s="266">
        <v>0</v>
      </c>
    </row>
    <row r="385" spans="1:12" ht="12.75" hidden="1" customHeight="1" x14ac:dyDescent="0.2">
      <c r="A385" s="428" t="s">
        <v>556</v>
      </c>
      <c r="B385" s="428"/>
      <c r="C385" s="270" t="s">
        <v>1196</v>
      </c>
      <c r="D385" s="285" t="s">
        <v>1197</v>
      </c>
      <c r="E385" s="284"/>
      <c r="F385" s="266">
        <v>0</v>
      </c>
      <c r="G385" s="266">
        <v>0</v>
      </c>
      <c r="H385" s="266">
        <v>0</v>
      </c>
      <c r="I385" s="266">
        <v>0</v>
      </c>
      <c r="J385" s="266">
        <v>0</v>
      </c>
      <c r="K385" s="266">
        <v>0</v>
      </c>
      <c r="L385" s="266">
        <v>0</v>
      </c>
    </row>
    <row r="386" spans="1:12" ht="12.75" hidden="1" customHeight="1" x14ac:dyDescent="0.2">
      <c r="A386" s="426" t="s">
        <v>557</v>
      </c>
      <c r="B386" s="426"/>
      <c r="C386" s="270" t="s">
        <v>1198</v>
      </c>
      <c r="D386" s="276" t="s">
        <v>1197</v>
      </c>
      <c r="E386" s="284"/>
      <c r="F386" s="266">
        <v>0</v>
      </c>
      <c r="G386" s="266">
        <v>0</v>
      </c>
      <c r="H386" s="266">
        <v>0</v>
      </c>
      <c r="I386" s="266">
        <v>0</v>
      </c>
      <c r="J386" s="266">
        <v>0</v>
      </c>
      <c r="K386" s="266">
        <v>0</v>
      </c>
      <c r="L386" s="266">
        <v>0</v>
      </c>
    </row>
    <row r="387" spans="1:12" ht="12.75" hidden="1" customHeight="1" x14ac:dyDescent="0.2">
      <c r="A387" s="426" t="s">
        <v>558</v>
      </c>
      <c r="B387" s="426"/>
      <c r="C387" s="270" t="s">
        <v>1199</v>
      </c>
      <c r="D387" s="276" t="s">
        <v>1197</v>
      </c>
      <c r="E387" s="284"/>
      <c r="F387" s="266">
        <v>0</v>
      </c>
      <c r="G387" s="266">
        <v>0</v>
      </c>
      <c r="H387" s="266">
        <v>0</v>
      </c>
      <c r="I387" s="266">
        <v>0</v>
      </c>
      <c r="J387" s="266">
        <v>0</v>
      </c>
      <c r="K387" s="266">
        <v>0</v>
      </c>
      <c r="L387" s="266">
        <v>0</v>
      </c>
    </row>
    <row r="388" spans="1:12" ht="25.5" hidden="1" customHeight="1" x14ac:dyDescent="0.2">
      <c r="A388" s="426" t="s">
        <v>560</v>
      </c>
      <c r="B388" s="426"/>
      <c r="C388" s="270" t="s">
        <v>1200</v>
      </c>
      <c r="D388" s="276" t="s">
        <v>1197</v>
      </c>
      <c r="E388" s="284"/>
      <c r="F388" s="266">
        <v>0</v>
      </c>
      <c r="G388" s="266">
        <v>0</v>
      </c>
      <c r="H388" s="266">
        <v>0</v>
      </c>
      <c r="I388" s="266">
        <v>0</v>
      </c>
      <c r="J388" s="266">
        <v>0</v>
      </c>
      <c r="K388" s="266">
        <v>0</v>
      </c>
      <c r="L388" s="266">
        <v>0</v>
      </c>
    </row>
    <row r="389" spans="1:12" ht="25.5" hidden="1" customHeight="1" x14ac:dyDescent="0.2">
      <c r="A389" s="426" t="s">
        <v>561</v>
      </c>
      <c r="B389" s="426"/>
      <c r="C389" s="270" t="s">
        <v>1201</v>
      </c>
      <c r="D389" s="276" t="s">
        <v>1197</v>
      </c>
      <c r="E389" s="284"/>
      <c r="F389" s="266">
        <v>0</v>
      </c>
      <c r="G389" s="266">
        <v>0</v>
      </c>
      <c r="H389" s="266">
        <v>0</v>
      </c>
      <c r="I389" s="266">
        <v>0</v>
      </c>
      <c r="J389" s="266">
        <v>0</v>
      </c>
      <c r="K389" s="266">
        <v>0</v>
      </c>
      <c r="L389" s="266">
        <v>0</v>
      </c>
    </row>
    <row r="390" spans="1:12" ht="25.5" hidden="1" customHeight="1" x14ac:dyDescent="0.2">
      <c r="A390" s="426" t="s">
        <v>562</v>
      </c>
      <c r="B390" s="426"/>
      <c r="C390" s="270" t="s">
        <v>1202</v>
      </c>
      <c r="D390" s="276" t="s">
        <v>1197</v>
      </c>
      <c r="E390" s="284"/>
      <c r="F390" s="266">
        <v>0</v>
      </c>
      <c r="G390" s="266">
        <v>0</v>
      </c>
      <c r="H390" s="266">
        <v>0</v>
      </c>
      <c r="I390" s="266">
        <v>0</v>
      </c>
      <c r="J390" s="266">
        <v>0</v>
      </c>
      <c r="K390" s="266">
        <v>0</v>
      </c>
      <c r="L390" s="266">
        <v>0</v>
      </c>
    </row>
    <row r="391" spans="1:12" ht="38.25" hidden="1" customHeight="1" x14ac:dyDescent="0.2">
      <c r="A391" s="426" t="s">
        <v>563</v>
      </c>
      <c r="B391" s="426"/>
      <c r="C391" s="272" t="s">
        <v>1203</v>
      </c>
      <c r="D391" s="276" t="s">
        <v>1197</v>
      </c>
      <c r="E391" s="288"/>
      <c r="F391" s="266">
        <v>0</v>
      </c>
      <c r="G391" s="266">
        <v>0</v>
      </c>
      <c r="H391" s="266">
        <v>0</v>
      </c>
      <c r="I391" s="266">
        <v>0</v>
      </c>
      <c r="J391" s="266">
        <v>0</v>
      </c>
      <c r="K391" s="266">
        <v>0</v>
      </c>
      <c r="L391" s="266">
        <v>0</v>
      </c>
    </row>
    <row r="392" spans="1:12" ht="12.75" hidden="1" customHeight="1" x14ac:dyDescent="0.2">
      <c r="A392" s="426" t="s">
        <v>564</v>
      </c>
      <c r="B392" s="426"/>
      <c r="C392" s="270" t="s">
        <v>1204</v>
      </c>
      <c r="D392" s="276" t="s">
        <v>1205</v>
      </c>
      <c r="E392" s="284"/>
      <c r="F392" s="266">
        <v>0</v>
      </c>
      <c r="G392" s="266">
        <v>0</v>
      </c>
      <c r="H392" s="266">
        <v>0</v>
      </c>
      <c r="I392" s="266">
        <v>0</v>
      </c>
      <c r="J392" s="266">
        <v>0</v>
      </c>
      <c r="K392" s="266">
        <v>0</v>
      </c>
      <c r="L392" s="266">
        <v>0</v>
      </c>
    </row>
    <row r="393" spans="1:12" ht="12.75" hidden="1" customHeight="1" x14ac:dyDescent="0.2">
      <c r="A393" s="426" t="s">
        <v>565</v>
      </c>
      <c r="B393" s="426"/>
      <c r="C393" s="270" t="s">
        <v>1206</v>
      </c>
      <c r="D393" s="276" t="s">
        <v>1205</v>
      </c>
      <c r="E393" s="284"/>
      <c r="F393" s="266">
        <v>0</v>
      </c>
      <c r="G393" s="266">
        <v>0</v>
      </c>
      <c r="H393" s="266">
        <v>0</v>
      </c>
      <c r="I393" s="266">
        <v>0</v>
      </c>
      <c r="J393" s="266">
        <v>0</v>
      </c>
      <c r="K393" s="266">
        <v>0</v>
      </c>
      <c r="L393" s="266">
        <v>0</v>
      </c>
    </row>
    <row r="394" spans="1:12" ht="12.75" hidden="1" customHeight="1" x14ac:dyDescent="0.2">
      <c r="A394" s="426" t="s">
        <v>567</v>
      </c>
      <c r="B394" s="426"/>
      <c r="C394" s="270" t="s">
        <v>1207</v>
      </c>
      <c r="D394" s="276" t="s">
        <v>1205</v>
      </c>
      <c r="E394" s="284"/>
      <c r="F394" s="266">
        <v>0</v>
      </c>
      <c r="G394" s="266">
        <v>0</v>
      </c>
      <c r="H394" s="266">
        <v>0</v>
      </c>
      <c r="I394" s="266">
        <v>0</v>
      </c>
      <c r="J394" s="266">
        <v>0</v>
      </c>
      <c r="K394" s="266">
        <v>0</v>
      </c>
      <c r="L394" s="266">
        <v>0</v>
      </c>
    </row>
    <row r="395" spans="1:12" hidden="1" x14ac:dyDescent="0.2">
      <c r="A395" s="428" t="s">
        <v>568</v>
      </c>
      <c r="B395" s="428"/>
      <c r="C395" s="270" t="s">
        <v>1208</v>
      </c>
      <c r="D395" s="285" t="s">
        <v>1209</v>
      </c>
      <c r="E395" s="284"/>
      <c r="F395" s="266">
        <v>660</v>
      </c>
      <c r="G395" s="266">
        <v>0</v>
      </c>
      <c r="H395" s="266">
        <v>660</v>
      </c>
      <c r="I395" s="266">
        <v>1708</v>
      </c>
      <c r="J395" s="266">
        <v>1200</v>
      </c>
      <c r="K395" s="266">
        <v>1200</v>
      </c>
      <c r="L395" s="266">
        <v>1200</v>
      </c>
    </row>
    <row r="396" spans="1:12" ht="12.75" hidden="1" customHeight="1" x14ac:dyDescent="0.2">
      <c r="A396" s="426" t="s">
        <v>569</v>
      </c>
      <c r="B396" s="426"/>
      <c r="C396" s="270" t="s">
        <v>1210</v>
      </c>
      <c r="D396" s="276" t="s">
        <v>1209</v>
      </c>
      <c r="E396" s="284"/>
      <c r="F396" s="266">
        <v>0</v>
      </c>
      <c r="G396" s="266">
        <v>0</v>
      </c>
      <c r="H396" s="266">
        <v>0</v>
      </c>
      <c r="I396" s="266">
        <v>0</v>
      </c>
      <c r="J396" s="266">
        <v>0</v>
      </c>
      <c r="K396" s="266">
        <v>0</v>
      </c>
      <c r="L396" s="266">
        <v>0</v>
      </c>
    </row>
    <row r="397" spans="1:12" ht="25.5" hidden="1" customHeight="1" x14ac:dyDescent="0.2">
      <c r="A397" s="426" t="s">
        <v>570</v>
      </c>
      <c r="B397" s="426"/>
      <c r="C397" s="270" t="s">
        <v>1211</v>
      </c>
      <c r="D397" s="276" t="s">
        <v>1209</v>
      </c>
      <c r="E397" s="284"/>
      <c r="F397" s="266">
        <v>0</v>
      </c>
      <c r="G397" s="266">
        <v>0</v>
      </c>
      <c r="H397" s="266">
        <v>0</v>
      </c>
      <c r="I397" s="266">
        <v>0</v>
      </c>
      <c r="J397" s="266">
        <v>0</v>
      </c>
      <c r="K397" s="266">
        <v>0</v>
      </c>
      <c r="L397" s="266">
        <v>0</v>
      </c>
    </row>
    <row r="398" spans="1:12" ht="12.75" hidden="1" customHeight="1" x14ac:dyDescent="0.2">
      <c r="A398" s="426" t="s">
        <v>571</v>
      </c>
      <c r="B398" s="426"/>
      <c r="C398" s="270" t="s">
        <v>1212</v>
      </c>
      <c r="D398" s="276" t="s">
        <v>1209</v>
      </c>
      <c r="E398" s="284"/>
      <c r="F398" s="266">
        <v>0</v>
      </c>
      <c r="G398" s="266">
        <v>0</v>
      </c>
      <c r="H398" s="266">
        <v>0</v>
      </c>
      <c r="I398" s="266">
        <v>0</v>
      </c>
      <c r="J398" s="266">
        <v>0</v>
      </c>
      <c r="K398" s="266">
        <v>0</v>
      </c>
      <c r="L398" s="266">
        <v>0</v>
      </c>
    </row>
    <row r="399" spans="1:12" ht="12.75" hidden="1" customHeight="1" x14ac:dyDescent="0.2">
      <c r="A399" s="426" t="s">
        <v>572</v>
      </c>
      <c r="B399" s="426"/>
      <c r="C399" s="270" t="s">
        <v>1213</v>
      </c>
      <c r="D399" s="276" t="s">
        <v>1209</v>
      </c>
      <c r="E399" s="284"/>
      <c r="F399" s="266">
        <v>0</v>
      </c>
      <c r="G399" s="266">
        <v>0</v>
      </c>
      <c r="H399" s="266">
        <v>0</v>
      </c>
      <c r="I399" s="266">
        <v>0</v>
      </c>
      <c r="J399" s="266">
        <v>0</v>
      </c>
      <c r="K399" s="266">
        <v>0</v>
      </c>
      <c r="L399" s="266">
        <v>0</v>
      </c>
    </row>
    <row r="400" spans="1:12" ht="12.75" hidden="1" customHeight="1" x14ac:dyDescent="0.2">
      <c r="A400" s="426" t="s">
        <v>573</v>
      </c>
      <c r="B400" s="426"/>
      <c r="C400" s="270" t="s">
        <v>1214</v>
      </c>
      <c r="D400" s="276" t="s">
        <v>1209</v>
      </c>
      <c r="E400" s="284"/>
      <c r="F400" s="266">
        <v>0</v>
      </c>
      <c r="G400" s="266">
        <v>0</v>
      </c>
      <c r="H400" s="266">
        <v>0</v>
      </c>
      <c r="I400" s="266">
        <v>0</v>
      </c>
      <c r="J400" s="266">
        <v>0</v>
      </c>
      <c r="K400" s="266">
        <v>0</v>
      </c>
      <c r="L400" s="266">
        <v>0</v>
      </c>
    </row>
    <row r="401" spans="1:12" ht="25.5" hidden="1" customHeight="1" x14ac:dyDescent="0.2">
      <c r="A401" s="426" t="s">
        <v>574</v>
      </c>
      <c r="B401" s="426"/>
      <c r="C401" s="270" t="s">
        <v>1215</v>
      </c>
      <c r="D401" s="276" t="s">
        <v>1209</v>
      </c>
      <c r="E401" s="284"/>
      <c r="F401" s="266">
        <v>0</v>
      </c>
      <c r="G401" s="266">
        <v>0</v>
      </c>
      <c r="H401" s="266">
        <v>0</v>
      </c>
      <c r="I401" s="266">
        <v>0</v>
      </c>
      <c r="J401" s="266">
        <v>0</v>
      </c>
      <c r="K401" s="266">
        <v>0</v>
      </c>
      <c r="L401" s="266">
        <v>0</v>
      </c>
    </row>
    <row r="402" spans="1:12" ht="25.5" hidden="1" customHeight="1" x14ac:dyDescent="0.2">
      <c r="A402" s="426" t="s">
        <v>575</v>
      </c>
      <c r="B402" s="426"/>
      <c r="C402" s="270" t="s">
        <v>1216</v>
      </c>
      <c r="D402" s="276" t="s">
        <v>1209</v>
      </c>
      <c r="E402" s="284"/>
      <c r="F402" s="266">
        <v>0</v>
      </c>
      <c r="G402" s="266">
        <v>0</v>
      </c>
      <c r="H402" s="266">
        <v>0</v>
      </c>
      <c r="I402" s="266">
        <v>0</v>
      </c>
      <c r="J402" s="266">
        <v>0</v>
      </c>
      <c r="K402" s="266">
        <v>0</v>
      </c>
      <c r="L402" s="266">
        <v>0</v>
      </c>
    </row>
    <row r="403" spans="1:12" ht="38.25" hidden="1" customHeight="1" x14ac:dyDescent="0.2">
      <c r="A403" s="426" t="s">
        <v>576</v>
      </c>
      <c r="B403" s="426"/>
      <c r="C403" s="270" t="s">
        <v>1217</v>
      </c>
      <c r="D403" s="276" t="s">
        <v>1209</v>
      </c>
      <c r="E403" s="284"/>
      <c r="F403" s="266">
        <v>0</v>
      </c>
      <c r="G403" s="266">
        <v>0</v>
      </c>
      <c r="H403" s="266">
        <v>0</v>
      </c>
      <c r="I403" s="266">
        <v>0</v>
      </c>
      <c r="J403" s="266">
        <v>0</v>
      </c>
      <c r="K403" s="266">
        <v>0</v>
      </c>
      <c r="L403" s="266">
        <v>0</v>
      </c>
    </row>
    <row r="404" spans="1:12" ht="25.5" hidden="1" customHeight="1" x14ac:dyDescent="0.2">
      <c r="A404" s="426" t="s">
        <v>577</v>
      </c>
      <c r="B404" s="426"/>
      <c r="C404" s="270" t="s">
        <v>1218</v>
      </c>
      <c r="D404" s="276" t="s">
        <v>1209</v>
      </c>
      <c r="E404" s="284"/>
      <c r="F404" s="266">
        <v>0</v>
      </c>
      <c r="G404" s="266">
        <v>0</v>
      </c>
      <c r="H404" s="266">
        <v>0</v>
      </c>
      <c r="I404" s="266">
        <v>0</v>
      </c>
      <c r="J404" s="266">
        <v>0</v>
      </c>
      <c r="K404" s="266">
        <v>0</v>
      </c>
      <c r="L404" s="266">
        <v>0</v>
      </c>
    </row>
    <row r="405" spans="1:12" ht="25.5" hidden="1" customHeight="1" x14ac:dyDescent="0.2">
      <c r="A405" s="426" t="s">
        <v>578</v>
      </c>
      <c r="B405" s="426"/>
      <c r="C405" s="270" t="s">
        <v>1219</v>
      </c>
      <c r="D405" s="276" t="s">
        <v>1209</v>
      </c>
      <c r="E405" s="284"/>
      <c r="F405" s="266">
        <v>0</v>
      </c>
      <c r="G405" s="266">
        <v>0</v>
      </c>
      <c r="H405" s="266">
        <v>0</v>
      </c>
      <c r="I405" s="266">
        <v>0</v>
      </c>
      <c r="J405" s="266">
        <v>0</v>
      </c>
      <c r="K405" s="266">
        <v>0</v>
      </c>
      <c r="L405" s="266">
        <v>0</v>
      </c>
    </row>
    <row r="406" spans="1:12" ht="12.75" hidden="1" customHeight="1" x14ac:dyDescent="0.2">
      <c r="A406" s="426" t="s">
        <v>579</v>
      </c>
      <c r="B406" s="426"/>
      <c r="C406" s="270" t="s">
        <v>1220</v>
      </c>
      <c r="D406" s="276" t="s">
        <v>1209</v>
      </c>
      <c r="E406" s="284"/>
      <c r="F406" s="266">
        <v>0</v>
      </c>
      <c r="G406" s="266">
        <v>0</v>
      </c>
      <c r="H406" s="266">
        <v>0</v>
      </c>
      <c r="I406" s="266">
        <v>0</v>
      </c>
      <c r="J406" s="266">
        <v>0</v>
      </c>
      <c r="K406" s="266">
        <v>0</v>
      </c>
      <c r="L406" s="266">
        <v>0</v>
      </c>
    </row>
    <row r="407" spans="1:12" ht="25.5" hidden="1" customHeight="1" x14ac:dyDescent="0.2">
      <c r="A407" s="426" t="s">
        <v>580</v>
      </c>
      <c r="B407" s="426"/>
      <c r="C407" s="270" t="s">
        <v>1221</v>
      </c>
      <c r="D407" s="276" t="s">
        <v>1209</v>
      </c>
      <c r="E407" s="284"/>
      <c r="F407" s="266">
        <v>0</v>
      </c>
      <c r="G407" s="266">
        <v>0</v>
      </c>
      <c r="H407" s="266">
        <v>0</v>
      </c>
      <c r="I407" s="266">
        <v>0</v>
      </c>
      <c r="J407" s="266">
        <v>0</v>
      </c>
      <c r="K407" s="266">
        <v>0</v>
      </c>
      <c r="L407" s="266">
        <v>0</v>
      </c>
    </row>
    <row r="408" spans="1:12" ht="12.75" hidden="1" customHeight="1" x14ac:dyDescent="0.2">
      <c r="A408" s="426" t="s">
        <v>581</v>
      </c>
      <c r="B408" s="426"/>
      <c r="C408" s="270" t="s">
        <v>1222</v>
      </c>
      <c r="D408" s="276" t="s">
        <v>1209</v>
      </c>
      <c r="E408" s="284"/>
      <c r="F408" s="266">
        <v>0</v>
      </c>
      <c r="G408" s="266">
        <v>0</v>
      </c>
      <c r="H408" s="266">
        <v>0</v>
      </c>
      <c r="I408" s="266">
        <v>0</v>
      </c>
      <c r="J408" s="266">
        <v>0</v>
      </c>
      <c r="K408" s="266">
        <v>0</v>
      </c>
      <c r="L408" s="266">
        <v>0</v>
      </c>
    </row>
    <row r="409" spans="1:12" ht="12.75" hidden="1" customHeight="1" x14ac:dyDescent="0.2">
      <c r="A409" s="426" t="s">
        <v>582</v>
      </c>
      <c r="B409" s="426"/>
      <c r="C409" s="270" t="s">
        <v>1223</v>
      </c>
      <c r="D409" s="276" t="s">
        <v>1209</v>
      </c>
      <c r="E409" s="284"/>
      <c r="F409" s="266">
        <v>0</v>
      </c>
      <c r="G409" s="266">
        <v>0</v>
      </c>
      <c r="H409" s="266">
        <v>0</v>
      </c>
      <c r="I409" s="266">
        <v>0</v>
      </c>
      <c r="J409" s="266">
        <v>0</v>
      </c>
      <c r="K409" s="266">
        <v>0</v>
      </c>
      <c r="L409" s="266">
        <v>0</v>
      </c>
    </row>
    <row r="410" spans="1:12" ht="25.5" hidden="1" customHeight="1" x14ac:dyDescent="0.2">
      <c r="A410" s="426" t="s">
        <v>583</v>
      </c>
      <c r="B410" s="426"/>
      <c r="C410" s="270" t="s">
        <v>1224</v>
      </c>
      <c r="D410" s="276" t="s">
        <v>1209</v>
      </c>
      <c r="E410" s="284"/>
      <c r="F410" s="266">
        <v>0</v>
      </c>
      <c r="G410" s="266">
        <v>0</v>
      </c>
      <c r="H410" s="266">
        <v>0</v>
      </c>
      <c r="I410" s="266">
        <v>0</v>
      </c>
      <c r="J410" s="266">
        <v>0</v>
      </c>
      <c r="K410" s="266">
        <v>0</v>
      </c>
      <c r="L410" s="266">
        <v>0</v>
      </c>
    </row>
    <row r="411" spans="1:12" ht="12.75" hidden="1" customHeight="1" x14ac:dyDescent="0.2">
      <c r="A411" s="426" t="s">
        <v>584</v>
      </c>
      <c r="B411" s="426"/>
      <c r="C411" s="270" t="s">
        <v>1225</v>
      </c>
      <c r="D411" s="276" t="s">
        <v>1209</v>
      </c>
      <c r="E411" s="284"/>
      <c r="F411" s="266">
        <v>20</v>
      </c>
      <c r="G411" s="266">
        <v>0</v>
      </c>
      <c r="H411" s="266">
        <v>20</v>
      </c>
      <c r="I411" s="266">
        <v>0</v>
      </c>
      <c r="J411" s="266">
        <v>0</v>
      </c>
      <c r="K411" s="266">
        <v>0</v>
      </c>
      <c r="L411" s="266">
        <v>0</v>
      </c>
    </row>
    <row r="412" spans="1:12" hidden="1" x14ac:dyDescent="0.2">
      <c r="A412" s="426" t="s">
        <v>585</v>
      </c>
      <c r="B412" s="426"/>
      <c r="C412" s="270" t="s">
        <v>1226</v>
      </c>
      <c r="D412" s="276" t="s">
        <v>1209</v>
      </c>
      <c r="E412" s="284"/>
      <c r="F412" s="266">
        <v>100</v>
      </c>
      <c r="G412" s="266">
        <v>0</v>
      </c>
      <c r="H412" s="266">
        <v>100</v>
      </c>
      <c r="I412" s="266">
        <v>50</v>
      </c>
      <c r="J412" s="266">
        <v>100</v>
      </c>
      <c r="K412" s="266">
        <v>100</v>
      </c>
      <c r="L412" s="266">
        <v>100</v>
      </c>
    </row>
    <row r="413" spans="1:12" ht="25.5" hidden="1" x14ac:dyDescent="0.2">
      <c r="A413" s="426" t="s">
        <v>586</v>
      </c>
      <c r="B413" s="426"/>
      <c r="C413" s="270" t="s">
        <v>1227</v>
      </c>
      <c r="D413" s="276" t="s">
        <v>1209</v>
      </c>
      <c r="E413" s="284"/>
      <c r="F413" s="266">
        <v>500</v>
      </c>
      <c r="G413" s="266">
        <v>-40</v>
      </c>
      <c r="H413" s="266">
        <v>460</v>
      </c>
      <c r="I413" s="266">
        <v>576</v>
      </c>
      <c r="J413" s="266">
        <v>400</v>
      </c>
      <c r="K413" s="266">
        <v>400</v>
      </c>
      <c r="L413" s="266">
        <v>400</v>
      </c>
    </row>
    <row r="414" spans="1:12" ht="25.5" hidden="1" customHeight="1" x14ac:dyDescent="0.2">
      <c r="A414" s="426" t="s">
        <v>587</v>
      </c>
      <c r="B414" s="426"/>
      <c r="C414" s="270" t="s">
        <v>1228</v>
      </c>
      <c r="D414" s="276" t="s">
        <v>1209</v>
      </c>
      <c r="E414" s="284"/>
      <c r="F414" s="266">
        <v>0</v>
      </c>
      <c r="G414" s="266">
        <v>0</v>
      </c>
      <c r="H414" s="266">
        <v>0</v>
      </c>
      <c r="I414" s="266">
        <v>0</v>
      </c>
      <c r="J414" s="266">
        <v>0</v>
      </c>
      <c r="K414" s="266">
        <v>0</v>
      </c>
      <c r="L414" s="266">
        <v>0</v>
      </c>
    </row>
    <row r="415" spans="1:12" ht="12.75" hidden="1" customHeight="1" x14ac:dyDescent="0.2">
      <c r="A415" s="426" t="s">
        <v>588</v>
      </c>
      <c r="B415" s="426"/>
      <c r="C415" s="270" t="s">
        <v>1229</v>
      </c>
      <c r="D415" s="276" t="s">
        <v>1209</v>
      </c>
      <c r="E415" s="284"/>
      <c r="F415" s="266">
        <v>0</v>
      </c>
      <c r="G415" s="266">
        <v>0</v>
      </c>
      <c r="H415" s="266">
        <v>0</v>
      </c>
      <c r="I415" s="266">
        <v>0</v>
      </c>
      <c r="J415" s="266">
        <v>0</v>
      </c>
      <c r="K415" s="266">
        <v>0</v>
      </c>
      <c r="L415" s="266">
        <v>0</v>
      </c>
    </row>
    <row r="416" spans="1:12" ht="12.75" hidden="1" customHeight="1" x14ac:dyDescent="0.2">
      <c r="A416" s="426" t="s">
        <v>589</v>
      </c>
      <c r="B416" s="426"/>
      <c r="C416" s="270" t="s">
        <v>1230</v>
      </c>
      <c r="D416" s="276" t="s">
        <v>1209</v>
      </c>
      <c r="E416" s="284"/>
      <c r="F416" s="266">
        <v>0</v>
      </c>
      <c r="G416" s="266">
        <v>0</v>
      </c>
      <c r="H416" s="266">
        <v>0</v>
      </c>
      <c r="I416" s="266">
        <v>0</v>
      </c>
      <c r="J416" s="266">
        <v>0</v>
      </c>
      <c r="K416" s="266">
        <v>0</v>
      </c>
      <c r="L416" s="266">
        <v>0</v>
      </c>
    </row>
    <row r="417" spans="1:12" ht="12.75" hidden="1" customHeight="1" x14ac:dyDescent="0.2">
      <c r="A417" s="426" t="s">
        <v>590</v>
      </c>
      <c r="B417" s="426"/>
      <c r="C417" s="270" t="s">
        <v>1231</v>
      </c>
      <c r="D417" s="276" t="s">
        <v>1209</v>
      </c>
      <c r="E417" s="284"/>
      <c r="F417" s="266">
        <v>0</v>
      </c>
      <c r="G417" s="266">
        <v>0</v>
      </c>
      <c r="H417" s="266">
        <v>0</v>
      </c>
      <c r="I417" s="266">
        <v>0</v>
      </c>
      <c r="J417" s="266">
        <v>0</v>
      </c>
      <c r="K417" s="266">
        <v>0</v>
      </c>
      <c r="L417" s="266">
        <v>0</v>
      </c>
    </row>
    <row r="418" spans="1:12" ht="25.5" hidden="1" customHeight="1" x14ac:dyDescent="0.2">
      <c r="A418" s="426" t="s">
        <v>591</v>
      </c>
      <c r="B418" s="426"/>
      <c r="C418" s="270" t="s">
        <v>1232</v>
      </c>
      <c r="D418" s="276" t="s">
        <v>1209</v>
      </c>
      <c r="E418" s="284"/>
      <c r="F418" s="266">
        <v>0</v>
      </c>
      <c r="G418" s="266">
        <v>0</v>
      </c>
      <c r="H418" s="266">
        <v>0</v>
      </c>
      <c r="I418" s="266">
        <v>0</v>
      </c>
      <c r="J418" s="266">
        <v>0</v>
      </c>
      <c r="K418" s="266">
        <v>0</v>
      </c>
      <c r="L418" s="266">
        <v>0</v>
      </c>
    </row>
    <row r="419" spans="1:12" ht="25.5" hidden="1" x14ac:dyDescent="0.2">
      <c r="A419" s="426" t="s">
        <v>592</v>
      </c>
      <c r="B419" s="426"/>
      <c r="C419" s="270" t="s">
        <v>1233</v>
      </c>
      <c r="D419" s="276" t="s">
        <v>1209</v>
      </c>
      <c r="E419" s="284"/>
      <c r="F419" s="266">
        <v>40</v>
      </c>
      <c r="G419" s="266">
        <v>40</v>
      </c>
      <c r="H419" s="266">
        <v>80</v>
      </c>
      <c r="I419" s="266">
        <v>282</v>
      </c>
      <c r="J419" s="266">
        <v>200</v>
      </c>
      <c r="K419" s="266">
        <v>200</v>
      </c>
      <c r="L419" s="266">
        <v>200</v>
      </c>
    </row>
    <row r="420" spans="1:12" ht="25.5" hidden="1" x14ac:dyDescent="0.2">
      <c r="A420" s="426" t="s">
        <v>593</v>
      </c>
      <c r="B420" s="426"/>
      <c r="C420" s="270" t="s">
        <v>1234</v>
      </c>
      <c r="D420" s="276" t="s">
        <v>1209</v>
      </c>
      <c r="E420" s="284"/>
      <c r="F420" s="266">
        <v>0</v>
      </c>
      <c r="G420" s="266">
        <v>0</v>
      </c>
      <c r="H420" s="266">
        <v>0</v>
      </c>
      <c r="I420" s="266">
        <v>800</v>
      </c>
      <c r="J420" s="266">
        <v>500</v>
      </c>
      <c r="K420" s="266">
        <v>500</v>
      </c>
      <c r="L420" s="266">
        <v>500</v>
      </c>
    </row>
    <row r="421" spans="1:12" s="320" customFormat="1" ht="25.5" x14ac:dyDescent="0.25">
      <c r="A421" s="427" t="s">
        <v>594</v>
      </c>
      <c r="B421" s="427"/>
      <c r="C421" s="273" t="s">
        <v>1235</v>
      </c>
      <c r="D421" s="280" t="s">
        <v>1236</v>
      </c>
      <c r="E421" s="289"/>
      <c r="F421" s="269">
        <v>660</v>
      </c>
      <c r="G421" s="269">
        <v>0</v>
      </c>
      <c r="H421" s="269">
        <v>660</v>
      </c>
      <c r="I421" s="269">
        <v>1969</v>
      </c>
      <c r="J421" s="269">
        <v>1450</v>
      </c>
      <c r="K421" s="269">
        <v>1450</v>
      </c>
      <c r="L421" s="269">
        <v>1450</v>
      </c>
    </row>
    <row r="422" spans="1:12" ht="12.75" hidden="1" customHeight="1" x14ac:dyDescent="0.2">
      <c r="A422" s="426" t="s">
        <v>595</v>
      </c>
      <c r="B422" s="426"/>
      <c r="C422" s="270" t="s">
        <v>1237</v>
      </c>
      <c r="D422" s="276" t="s">
        <v>1238</v>
      </c>
      <c r="E422" s="284"/>
      <c r="F422" s="266">
        <v>0</v>
      </c>
      <c r="G422" s="266">
        <v>0</v>
      </c>
      <c r="H422" s="266">
        <v>0</v>
      </c>
      <c r="I422" s="266">
        <v>0</v>
      </c>
      <c r="J422" s="266">
        <v>0</v>
      </c>
      <c r="K422" s="266">
        <v>0</v>
      </c>
      <c r="L422" s="266">
        <v>0</v>
      </c>
    </row>
    <row r="423" spans="1:12" ht="12.75" hidden="1" customHeight="1" x14ac:dyDescent="0.2">
      <c r="A423" s="426" t="s">
        <v>596</v>
      </c>
      <c r="B423" s="426"/>
      <c r="C423" s="270" t="s">
        <v>1239</v>
      </c>
      <c r="D423" s="276" t="s">
        <v>1238</v>
      </c>
      <c r="E423" s="284"/>
      <c r="F423" s="266">
        <v>0</v>
      </c>
      <c r="G423" s="266">
        <v>0</v>
      </c>
      <c r="H423" s="266">
        <v>0</v>
      </c>
      <c r="I423" s="266">
        <v>0</v>
      </c>
      <c r="J423" s="266">
        <v>0</v>
      </c>
      <c r="K423" s="266">
        <v>0</v>
      </c>
      <c r="L423" s="266">
        <v>0</v>
      </c>
    </row>
    <row r="424" spans="1:12" x14ac:dyDescent="0.2">
      <c r="A424" s="426" t="s">
        <v>598</v>
      </c>
      <c r="B424" s="426"/>
      <c r="C424" s="270" t="s">
        <v>1240</v>
      </c>
      <c r="D424" s="276" t="s">
        <v>1241</v>
      </c>
      <c r="E424" s="284"/>
      <c r="F424" s="266">
        <v>0</v>
      </c>
      <c r="G424" s="266">
        <v>0</v>
      </c>
      <c r="H424" s="266">
        <v>0</v>
      </c>
      <c r="I424" s="266">
        <v>9</v>
      </c>
      <c r="J424" s="266">
        <v>0</v>
      </c>
      <c r="K424" s="266">
        <v>0</v>
      </c>
      <c r="L424" s="266">
        <v>0</v>
      </c>
    </row>
    <row r="425" spans="1:12" ht="25.5" hidden="1" customHeight="1" x14ac:dyDescent="0.2">
      <c r="A425" s="426" t="s">
        <v>599</v>
      </c>
      <c r="B425" s="426"/>
      <c r="C425" s="270" t="s">
        <v>1242</v>
      </c>
      <c r="D425" s="276" t="s">
        <v>1243</v>
      </c>
      <c r="E425" s="284"/>
      <c r="F425" s="266">
        <v>0</v>
      </c>
      <c r="G425" s="266">
        <v>0</v>
      </c>
      <c r="H425" s="266">
        <v>0</v>
      </c>
      <c r="I425" s="266">
        <v>0</v>
      </c>
      <c r="J425" s="266">
        <v>0</v>
      </c>
      <c r="K425" s="266">
        <v>0</v>
      </c>
      <c r="L425" s="266">
        <v>0</v>
      </c>
    </row>
    <row r="426" spans="1:12" ht="25.5" hidden="1" customHeight="1" x14ac:dyDescent="0.2">
      <c r="A426" s="426" t="s">
        <v>600</v>
      </c>
      <c r="B426" s="426"/>
      <c r="C426" s="270" t="s">
        <v>1244</v>
      </c>
      <c r="D426" s="276" t="s">
        <v>1245</v>
      </c>
      <c r="E426" s="284"/>
      <c r="F426" s="266">
        <v>0</v>
      </c>
      <c r="G426" s="266">
        <v>0</v>
      </c>
      <c r="H426" s="266">
        <v>0</v>
      </c>
      <c r="I426" s="266">
        <v>0</v>
      </c>
      <c r="J426" s="266">
        <v>0</v>
      </c>
      <c r="K426" s="266">
        <v>0</v>
      </c>
      <c r="L426" s="266">
        <v>0</v>
      </c>
    </row>
    <row r="427" spans="1:12" ht="12.75" hidden="1" customHeight="1" x14ac:dyDescent="0.2">
      <c r="A427" s="426" t="s">
        <v>601</v>
      </c>
      <c r="B427" s="426"/>
      <c r="C427" s="270" t="s">
        <v>816</v>
      </c>
      <c r="D427" s="276" t="s">
        <v>1245</v>
      </c>
      <c r="E427" s="284"/>
      <c r="F427" s="266">
        <v>0</v>
      </c>
      <c r="G427" s="266">
        <v>0</v>
      </c>
      <c r="H427" s="266">
        <v>0</v>
      </c>
      <c r="I427" s="266">
        <v>0</v>
      </c>
      <c r="J427" s="266">
        <v>0</v>
      </c>
      <c r="K427" s="266">
        <v>0</v>
      </c>
      <c r="L427" s="266">
        <v>0</v>
      </c>
    </row>
    <row r="428" spans="1:12" ht="12.75" hidden="1" customHeight="1" x14ac:dyDescent="0.2">
      <c r="A428" s="426" t="s">
        <v>602</v>
      </c>
      <c r="B428" s="426"/>
      <c r="C428" s="270" t="s">
        <v>817</v>
      </c>
      <c r="D428" s="276" t="s">
        <v>1245</v>
      </c>
      <c r="E428" s="284"/>
      <c r="F428" s="266">
        <v>0</v>
      </c>
      <c r="G428" s="266">
        <v>0</v>
      </c>
      <c r="H428" s="266">
        <v>0</v>
      </c>
      <c r="I428" s="266">
        <v>0</v>
      </c>
      <c r="J428" s="266">
        <v>0</v>
      </c>
      <c r="K428" s="266">
        <v>0</v>
      </c>
      <c r="L428" s="266">
        <v>0</v>
      </c>
    </row>
    <row r="429" spans="1:12" ht="25.5" hidden="1" customHeight="1" x14ac:dyDescent="0.2">
      <c r="A429" s="426" t="s">
        <v>603</v>
      </c>
      <c r="B429" s="426"/>
      <c r="C429" s="270" t="s">
        <v>818</v>
      </c>
      <c r="D429" s="276" t="s">
        <v>1245</v>
      </c>
      <c r="E429" s="284"/>
      <c r="F429" s="266">
        <v>0</v>
      </c>
      <c r="G429" s="266">
        <v>0</v>
      </c>
      <c r="H429" s="266">
        <v>0</v>
      </c>
      <c r="I429" s="266">
        <v>0</v>
      </c>
      <c r="J429" s="266">
        <v>0</v>
      </c>
      <c r="K429" s="266">
        <v>0</v>
      </c>
      <c r="L429" s="266">
        <v>0</v>
      </c>
    </row>
    <row r="430" spans="1:12" ht="12.75" hidden="1" customHeight="1" x14ac:dyDescent="0.2">
      <c r="A430" s="426" t="s">
        <v>604</v>
      </c>
      <c r="B430" s="426"/>
      <c r="C430" s="270" t="s">
        <v>819</v>
      </c>
      <c r="D430" s="276" t="s">
        <v>1245</v>
      </c>
      <c r="E430" s="284"/>
      <c r="F430" s="266">
        <v>0</v>
      </c>
      <c r="G430" s="266">
        <v>0</v>
      </c>
      <c r="H430" s="266">
        <v>0</v>
      </c>
      <c r="I430" s="266">
        <v>0</v>
      </c>
      <c r="J430" s="266">
        <v>0</v>
      </c>
      <c r="K430" s="266">
        <v>0</v>
      </c>
      <c r="L430" s="266">
        <v>0</v>
      </c>
    </row>
    <row r="431" spans="1:12" ht="12.75" hidden="1" customHeight="1" x14ac:dyDescent="0.2">
      <c r="A431" s="426" t="s">
        <v>605</v>
      </c>
      <c r="B431" s="426"/>
      <c r="C431" s="270" t="s">
        <v>820</v>
      </c>
      <c r="D431" s="276" t="s">
        <v>1245</v>
      </c>
      <c r="E431" s="284"/>
      <c r="F431" s="266">
        <v>0</v>
      </c>
      <c r="G431" s="266">
        <v>0</v>
      </c>
      <c r="H431" s="266">
        <v>0</v>
      </c>
      <c r="I431" s="266">
        <v>0</v>
      </c>
      <c r="J431" s="266">
        <v>0</v>
      </c>
      <c r="K431" s="266">
        <v>0</v>
      </c>
      <c r="L431" s="266">
        <v>0</v>
      </c>
    </row>
    <row r="432" spans="1:12" ht="12.75" hidden="1" customHeight="1" x14ac:dyDescent="0.2">
      <c r="A432" s="426" t="s">
        <v>606</v>
      </c>
      <c r="B432" s="426"/>
      <c r="C432" s="270" t="s">
        <v>821</v>
      </c>
      <c r="D432" s="276" t="s">
        <v>1245</v>
      </c>
      <c r="E432" s="284"/>
      <c r="F432" s="266">
        <v>0</v>
      </c>
      <c r="G432" s="266">
        <v>0</v>
      </c>
      <c r="H432" s="266">
        <v>0</v>
      </c>
      <c r="I432" s="266">
        <v>0</v>
      </c>
      <c r="J432" s="266">
        <v>0</v>
      </c>
      <c r="K432" s="266">
        <v>0</v>
      </c>
      <c r="L432" s="266">
        <v>0</v>
      </c>
    </row>
    <row r="433" spans="1:12" ht="12.75" hidden="1" customHeight="1" x14ac:dyDescent="0.2">
      <c r="A433" s="426" t="s">
        <v>607</v>
      </c>
      <c r="B433" s="426"/>
      <c r="C433" s="270" t="s">
        <v>822</v>
      </c>
      <c r="D433" s="276" t="s">
        <v>1245</v>
      </c>
      <c r="E433" s="284"/>
      <c r="F433" s="266">
        <v>0</v>
      </c>
      <c r="G433" s="266">
        <v>0</v>
      </c>
      <c r="H433" s="266">
        <v>0</v>
      </c>
      <c r="I433" s="266">
        <v>0</v>
      </c>
      <c r="J433" s="266">
        <v>0</v>
      </c>
      <c r="K433" s="266">
        <v>0</v>
      </c>
      <c r="L433" s="266">
        <v>0</v>
      </c>
    </row>
    <row r="434" spans="1:12" ht="12.75" hidden="1" customHeight="1" x14ac:dyDescent="0.2">
      <c r="A434" s="426" t="s">
        <v>609</v>
      </c>
      <c r="B434" s="426"/>
      <c r="C434" s="270" t="s">
        <v>823</v>
      </c>
      <c r="D434" s="276" t="s">
        <v>1245</v>
      </c>
      <c r="E434" s="284"/>
      <c r="F434" s="266">
        <v>0</v>
      </c>
      <c r="G434" s="266">
        <v>0</v>
      </c>
      <c r="H434" s="266">
        <v>0</v>
      </c>
      <c r="I434" s="266">
        <v>0</v>
      </c>
      <c r="J434" s="266">
        <v>0</v>
      </c>
      <c r="K434" s="266">
        <v>0</v>
      </c>
      <c r="L434" s="266">
        <v>0</v>
      </c>
    </row>
    <row r="435" spans="1:12" ht="12.75" hidden="1" customHeight="1" x14ac:dyDescent="0.2">
      <c r="A435" s="426" t="s">
        <v>610</v>
      </c>
      <c r="B435" s="426"/>
      <c r="C435" s="270" t="s">
        <v>824</v>
      </c>
      <c r="D435" s="276" t="s">
        <v>1245</v>
      </c>
      <c r="E435" s="284"/>
      <c r="F435" s="266">
        <v>0</v>
      </c>
      <c r="G435" s="266">
        <v>0</v>
      </c>
      <c r="H435" s="266">
        <v>0</v>
      </c>
      <c r="I435" s="266">
        <v>0</v>
      </c>
      <c r="J435" s="266">
        <v>0</v>
      </c>
      <c r="K435" s="266">
        <v>0</v>
      </c>
      <c r="L435" s="266">
        <v>0</v>
      </c>
    </row>
    <row r="436" spans="1:12" ht="12.75" hidden="1" customHeight="1" x14ac:dyDescent="0.2">
      <c r="A436" s="426" t="s">
        <v>611</v>
      </c>
      <c r="B436" s="426"/>
      <c r="C436" s="270" t="s">
        <v>825</v>
      </c>
      <c r="D436" s="276" t="s">
        <v>1245</v>
      </c>
      <c r="E436" s="284"/>
      <c r="F436" s="266">
        <v>0</v>
      </c>
      <c r="G436" s="266">
        <v>0</v>
      </c>
      <c r="H436" s="266">
        <v>0</v>
      </c>
      <c r="I436" s="266">
        <v>0</v>
      </c>
      <c r="J436" s="266">
        <v>0</v>
      </c>
      <c r="K436" s="266">
        <v>0</v>
      </c>
      <c r="L436" s="266">
        <v>0</v>
      </c>
    </row>
    <row r="437" spans="1:12" ht="25.5" hidden="1" customHeight="1" x14ac:dyDescent="0.2">
      <c r="A437" s="426" t="s">
        <v>612</v>
      </c>
      <c r="B437" s="426"/>
      <c r="C437" s="270" t="s">
        <v>1246</v>
      </c>
      <c r="D437" s="276" t="s">
        <v>1247</v>
      </c>
      <c r="E437" s="284"/>
      <c r="F437" s="266">
        <v>0</v>
      </c>
      <c r="G437" s="266">
        <v>0</v>
      </c>
      <c r="H437" s="266">
        <v>0</v>
      </c>
      <c r="I437" s="266">
        <v>0</v>
      </c>
      <c r="J437" s="266">
        <v>0</v>
      </c>
      <c r="K437" s="266">
        <v>0</v>
      </c>
      <c r="L437" s="266">
        <v>0</v>
      </c>
    </row>
    <row r="438" spans="1:12" ht="12.75" hidden="1" customHeight="1" x14ac:dyDescent="0.2">
      <c r="A438" s="426" t="s">
        <v>613</v>
      </c>
      <c r="B438" s="426"/>
      <c r="C438" s="270" t="s">
        <v>816</v>
      </c>
      <c r="D438" s="276" t="s">
        <v>1247</v>
      </c>
      <c r="E438" s="284"/>
      <c r="F438" s="266">
        <v>0</v>
      </c>
      <c r="G438" s="266">
        <v>0</v>
      </c>
      <c r="H438" s="266">
        <v>0</v>
      </c>
      <c r="I438" s="266">
        <v>0</v>
      </c>
      <c r="J438" s="266">
        <v>0</v>
      </c>
      <c r="K438" s="266">
        <v>0</v>
      </c>
      <c r="L438" s="266">
        <v>0</v>
      </c>
    </row>
    <row r="439" spans="1:12" ht="12.75" hidden="1" customHeight="1" x14ac:dyDescent="0.2">
      <c r="A439" s="426" t="s">
        <v>614</v>
      </c>
      <c r="B439" s="426"/>
      <c r="C439" s="270" t="s">
        <v>817</v>
      </c>
      <c r="D439" s="276" t="s">
        <v>1247</v>
      </c>
      <c r="E439" s="284"/>
      <c r="F439" s="266">
        <v>0</v>
      </c>
      <c r="G439" s="266">
        <v>0</v>
      </c>
      <c r="H439" s="266">
        <v>0</v>
      </c>
      <c r="I439" s="266">
        <v>0</v>
      </c>
      <c r="J439" s="266">
        <v>0</v>
      </c>
      <c r="K439" s="266">
        <v>0</v>
      </c>
      <c r="L439" s="266">
        <v>0</v>
      </c>
    </row>
    <row r="440" spans="1:12" ht="25.5" hidden="1" customHeight="1" x14ac:dyDescent="0.2">
      <c r="A440" s="426" t="s">
        <v>616</v>
      </c>
      <c r="B440" s="426"/>
      <c r="C440" s="270" t="s">
        <v>818</v>
      </c>
      <c r="D440" s="276" t="s">
        <v>1247</v>
      </c>
      <c r="E440" s="284"/>
      <c r="F440" s="266">
        <v>0</v>
      </c>
      <c r="G440" s="266">
        <v>0</v>
      </c>
      <c r="H440" s="266">
        <v>0</v>
      </c>
      <c r="I440" s="266">
        <v>0</v>
      </c>
      <c r="J440" s="266">
        <v>0</v>
      </c>
      <c r="K440" s="266">
        <v>0</v>
      </c>
      <c r="L440" s="266">
        <v>0</v>
      </c>
    </row>
    <row r="441" spans="1:12" ht="12.75" hidden="1" customHeight="1" x14ac:dyDescent="0.2">
      <c r="A441" s="426" t="s">
        <v>618</v>
      </c>
      <c r="B441" s="426"/>
      <c r="C441" s="270" t="s">
        <v>819</v>
      </c>
      <c r="D441" s="276" t="s">
        <v>1247</v>
      </c>
      <c r="E441" s="284"/>
      <c r="F441" s="266">
        <v>0</v>
      </c>
      <c r="G441" s="266">
        <v>0</v>
      </c>
      <c r="H441" s="266">
        <v>0</v>
      </c>
      <c r="I441" s="266">
        <v>0</v>
      </c>
      <c r="J441" s="266">
        <v>0</v>
      </c>
      <c r="K441" s="266">
        <v>0</v>
      </c>
      <c r="L441" s="266">
        <v>0</v>
      </c>
    </row>
    <row r="442" spans="1:12" ht="12.75" hidden="1" customHeight="1" x14ac:dyDescent="0.2">
      <c r="A442" s="426" t="s">
        <v>619</v>
      </c>
      <c r="B442" s="426"/>
      <c r="C442" s="270" t="s">
        <v>820</v>
      </c>
      <c r="D442" s="276" t="s">
        <v>1247</v>
      </c>
      <c r="E442" s="284"/>
      <c r="F442" s="266">
        <v>0</v>
      </c>
      <c r="G442" s="266">
        <v>0</v>
      </c>
      <c r="H442" s="266">
        <v>0</v>
      </c>
      <c r="I442" s="266">
        <v>0</v>
      </c>
      <c r="J442" s="266">
        <v>0</v>
      </c>
      <c r="K442" s="266">
        <v>0</v>
      </c>
      <c r="L442" s="266">
        <v>0</v>
      </c>
    </row>
    <row r="443" spans="1:12" ht="12.75" hidden="1" customHeight="1" x14ac:dyDescent="0.2">
      <c r="A443" s="426" t="s">
        <v>620</v>
      </c>
      <c r="B443" s="426"/>
      <c r="C443" s="270" t="s">
        <v>821</v>
      </c>
      <c r="D443" s="276" t="s">
        <v>1247</v>
      </c>
      <c r="E443" s="284"/>
      <c r="F443" s="266">
        <v>0</v>
      </c>
      <c r="G443" s="266">
        <v>0</v>
      </c>
      <c r="H443" s="266">
        <v>0</v>
      </c>
      <c r="I443" s="266">
        <v>0</v>
      </c>
      <c r="J443" s="266">
        <v>0</v>
      </c>
      <c r="K443" s="266">
        <v>0</v>
      </c>
      <c r="L443" s="266">
        <v>0</v>
      </c>
    </row>
    <row r="444" spans="1:12" ht="12.75" hidden="1" customHeight="1" x14ac:dyDescent="0.2">
      <c r="A444" s="426" t="s">
        <v>621</v>
      </c>
      <c r="B444" s="426"/>
      <c r="C444" s="270" t="s">
        <v>822</v>
      </c>
      <c r="D444" s="276" t="s">
        <v>1247</v>
      </c>
      <c r="E444" s="284"/>
      <c r="F444" s="266">
        <v>0</v>
      </c>
      <c r="G444" s="266">
        <v>0</v>
      </c>
      <c r="H444" s="266">
        <v>0</v>
      </c>
      <c r="I444" s="266">
        <v>0</v>
      </c>
      <c r="J444" s="266">
        <v>0</v>
      </c>
      <c r="K444" s="266">
        <v>0</v>
      </c>
      <c r="L444" s="266">
        <v>0</v>
      </c>
    </row>
    <row r="445" spans="1:12" ht="12.75" hidden="1" customHeight="1" x14ac:dyDescent="0.2">
      <c r="A445" s="426" t="s">
        <v>622</v>
      </c>
      <c r="B445" s="426"/>
      <c r="C445" s="270" t="s">
        <v>823</v>
      </c>
      <c r="D445" s="276" t="s">
        <v>1247</v>
      </c>
      <c r="E445" s="284"/>
      <c r="F445" s="266">
        <v>0</v>
      </c>
      <c r="G445" s="266">
        <v>0</v>
      </c>
      <c r="H445" s="266">
        <v>0</v>
      </c>
      <c r="I445" s="266">
        <v>0</v>
      </c>
      <c r="J445" s="266">
        <v>0</v>
      </c>
      <c r="K445" s="266">
        <v>0</v>
      </c>
      <c r="L445" s="266">
        <v>0</v>
      </c>
    </row>
    <row r="446" spans="1:12" ht="12.75" hidden="1" customHeight="1" x14ac:dyDescent="0.2">
      <c r="A446" s="426" t="s">
        <v>623</v>
      </c>
      <c r="B446" s="426"/>
      <c r="C446" s="270" t="s">
        <v>824</v>
      </c>
      <c r="D446" s="276" t="s">
        <v>1247</v>
      </c>
      <c r="E446" s="284"/>
      <c r="F446" s="266">
        <v>0</v>
      </c>
      <c r="G446" s="266">
        <v>0</v>
      </c>
      <c r="H446" s="266">
        <v>0</v>
      </c>
      <c r="I446" s="266">
        <v>0</v>
      </c>
      <c r="J446" s="266">
        <v>0</v>
      </c>
      <c r="K446" s="266">
        <v>0</v>
      </c>
      <c r="L446" s="266">
        <v>0</v>
      </c>
    </row>
    <row r="447" spans="1:12" ht="12.75" hidden="1" customHeight="1" x14ac:dyDescent="0.2">
      <c r="A447" s="426" t="s">
        <v>624</v>
      </c>
      <c r="B447" s="426"/>
      <c r="C447" s="270" t="s">
        <v>825</v>
      </c>
      <c r="D447" s="276" t="s">
        <v>1247</v>
      </c>
      <c r="E447" s="284"/>
      <c r="F447" s="266">
        <v>0</v>
      </c>
      <c r="G447" s="266">
        <v>0</v>
      </c>
      <c r="H447" s="266">
        <v>0</v>
      </c>
      <c r="I447" s="266">
        <v>0</v>
      </c>
      <c r="J447" s="266">
        <v>0</v>
      </c>
      <c r="K447" s="266">
        <v>0</v>
      </c>
      <c r="L447" s="266">
        <v>0</v>
      </c>
    </row>
    <row r="448" spans="1:12" ht="25.5" x14ac:dyDescent="0.2">
      <c r="A448" s="426" t="s">
        <v>625</v>
      </c>
      <c r="B448" s="426"/>
      <c r="C448" s="270" t="s">
        <v>1248</v>
      </c>
      <c r="D448" s="276" t="s">
        <v>1249</v>
      </c>
      <c r="E448" s="284"/>
      <c r="F448" s="266">
        <v>780</v>
      </c>
      <c r="G448" s="266">
        <v>0</v>
      </c>
      <c r="H448" s="266">
        <v>780</v>
      </c>
      <c r="I448" s="266">
        <v>1504</v>
      </c>
      <c r="J448" s="266">
        <v>100</v>
      </c>
      <c r="K448" s="266">
        <v>100</v>
      </c>
      <c r="L448" s="266">
        <v>100</v>
      </c>
    </row>
    <row r="449" spans="1:12" ht="12.75" hidden="1" customHeight="1" x14ac:dyDescent="0.2">
      <c r="A449" s="426" t="s">
        <v>416</v>
      </c>
      <c r="B449" s="426"/>
      <c r="C449" s="270" t="s">
        <v>816</v>
      </c>
      <c r="D449" s="276" t="s">
        <v>1249</v>
      </c>
      <c r="E449" s="284"/>
      <c r="F449" s="266">
        <v>0</v>
      </c>
      <c r="G449" s="266">
        <v>0</v>
      </c>
      <c r="H449" s="266">
        <v>0</v>
      </c>
      <c r="I449" s="266">
        <v>0</v>
      </c>
      <c r="J449" s="266">
        <v>0</v>
      </c>
      <c r="K449" s="266">
        <v>0</v>
      </c>
      <c r="L449" s="266">
        <v>0</v>
      </c>
    </row>
    <row r="450" spans="1:12" ht="12.75" hidden="1" customHeight="1" x14ac:dyDescent="0.2">
      <c r="A450" s="426" t="s">
        <v>418</v>
      </c>
      <c r="B450" s="426"/>
      <c r="C450" s="270" t="s">
        <v>817</v>
      </c>
      <c r="D450" s="276" t="s">
        <v>1249</v>
      </c>
      <c r="E450" s="284"/>
      <c r="F450" s="266">
        <v>0</v>
      </c>
      <c r="G450" s="266">
        <v>0</v>
      </c>
      <c r="H450" s="266">
        <v>0</v>
      </c>
      <c r="I450" s="266">
        <v>0</v>
      </c>
      <c r="J450" s="266">
        <v>0</v>
      </c>
      <c r="K450" s="266">
        <v>0</v>
      </c>
      <c r="L450" s="266">
        <v>0</v>
      </c>
    </row>
    <row r="451" spans="1:12" ht="25.5" hidden="1" customHeight="1" x14ac:dyDescent="0.2">
      <c r="A451" s="426" t="s">
        <v>419</v>
      </c>
      <c r="B451" s="426"/>
      <c r="C451" s="270" t="s">
        <v>818</v>
      </c>
      <c r="D451" s="276" t="s">
        <v>1249</v>
      </c>
      <c r="E451" s="284"/>
      <c r="F451" s="266">
        <v>0</v>
      </c>
      <c r="G451" s="266">
        <v>0</v>
      </c>
      <c r="H451" s="266">
        <v>0</v>
      </c>
      <c r="I451" s="266">
        <v>0</v>
      </c>
      <c r="J451" s="266">
        <v>0</v>
      </c>
      <c r="K451" s="266">
        <v>0</v>
      </c>
      <c r="L451" s="266">
        <v>0</v>
      </c>
    </row>
    <row r="452" spans="1:12" ht="12.75" hidden="1" customHeight="1" x14ac:dyDescent="0.2">
      <c r="A452" s="426" t="s">
        <v>421</v>
      </c>
      <c r="B452" s="426"/>
      <c r="C452" s="270" t="s">
        <v>819</v>
      </c>
      <c r="D452" s="276" t="s">
        <v>1249</v>
      </c>
      <c r="E452" s="284"/>
      <c r="F452" s="266">
        <v>0</v>
      </c>
      <c r="G452" s="266">
        <v>0</v>
      </c>
      <c r="H452" s="266">
        <v>0</v>
      </c>
      <c r="I452" s="266">
        <v>0</v>
      </c>
      <c r="J452" s="266">
        <v>0</v>
      </c>
      <c r="K452" s="266">
        <v>0</v>
      </c>
      <c r="L452" s="266">
        <v>0</v>
      </c>
    </row>
    <row r="453" spans="1:12" ht="12.75" hidden="1" customHeight="1" x14ac:dyDescent="0.2">
      <c r="A453" s="426" t="s">
        <v>626</v>
      </c>
      <c r="B453" s="426"/>
      <c r="C453" s="270" t="s">
        <v>820</v>
      </c>
      <c r="D453" s="276" t="s">
        <v>1249</v>
      </c>
      <c r="E453" s="284"/>
      <c r="F453" s="266">
        <v>0</v>
      </c>
      <c r="G453" s="266">
        <v>0</v>
      </c>
      <c r="H453" s="266">
        <v>0</v>
      </c>
      <c r="I453" s="266">
        <v>0</v>
      </c>
      <c r="J453" s="266">
        <v>0</v>
      </c>
      <c r="K453" s="266">
        <v>0</v>
      </c>
      <c r="L453" s="266">
        <v>0</v>
      </c>
    </row>
    <row r="454" spans="1:12" ht="12.75" hidden="1" customHeight="1" x14ac:dyDescent="0.2">
      <c r="A454" s="426" t="s">
        <v>423</v>
      </c>
      <c r="B454" s="426"/>
      <c r="C454" s="270" t="s">
        <v>821</v>
      </c>
      <c r="D454" s="276" t="s">
        <v>1249</v>
      </c>
      <c r="E454" s="284"/>
      <c r="F454" s="266">
        <v>0</v>
      </c>
      <c r="G454" s="266">
        <v>0</v>
      </c>
      <c r="H454" s="266">
        <v>0</v>
      </c>
      <c r="I454" s="266">
        <v>0</v>
      </c>
      <c r="J454" s="266">
        <v>0</v>
      </c>
      <c r="K454" s="266">
        <v>0</v>
      </c>
      <c r="L454" s="266">
        <v>0</v>
      </c>
    </row>
    <row r="455" spans="1:12" hidden="1" x14ac:dyDescent="0.2">
      <c r="A455" s="426" t="s">
        <v>627</v>
      </c>
      <c r="B455" s="426"/>
      <c r="C455" s="270" t="s">
        <v>822</v>
      </c>
      <c r="D455" s="276" t="s">
        <v>1249</v>
      </c>
      <c r="E455" s="284"/>
      <c r="F455" s="266">
        <v>580</v>
      </c>
      <c r="G455" s="266">
        <v>0</v>
      </c>
      <c r="H455" s="266">
        <v>580</v>
      </c>
      <c r="I455" s="266">
        <v>0</v>
      </c>
      <c r="J455" s="266">
        <v>0</v>
      </c>
      <c r="K455" s="266">
        <v>0</v>
      </c>
      <c r="L455" s="266">
        <v>0</v>
      </c>
    </row>
    <row r="456" spans="1:12" hidden="1" x14ac:dyDescent="0.2">
      <c r="A456" s="426" t="s">
        <v>424</v>
      </c>
      <c r="B456" s="426"/>
      <c r="C456" s="270" t="s">
        <v>823</v>
      </c>
      <c r="D456" s="276" t="s">
        <v>1249</v>
      </c>
      <c r="E456" s="284"/>
      <c r="F456" s="266">
        <v>200</v>
      </c>
      <c r="G456" s="266">
        <v>0</v>
      </c>
      <c r="H456" s="266">
        <v>200</v>
      </c>
      <c r="I456" s="266">
        <v>1504</v>
      </c>
      <c r="J456" s="266">
        <v>100</v>
      </c>
      <c r="K456" s="266">
        <v>100</v>
      </c>
      <c r="L456" s="266">
        <v>100</v>
      </c>
    </row>
    <row r="457" spans="1:12" ht="12.75" hidden="1" customHeight="1" x14ac:dyDescent="0.2">
      <c r="A457" s="426" t="s">
        <v>425</v>
      </c>
      <c r="B457" s="426"/>
      <c r="C457" s="270" t="s">
        <v>824</v>
      </c>
      <c r="D457" s="276" t="s">
        <v>1249</v>
      </c>
      <c r="E457" s="284"/>
      <c r="F457" s="266">
        <v>0</v>
      </c>
      <c r="G457" s="266">
        <v>0</v>
      </c>
      <c r="H457" s="266">
        <v>0</v>
      </c>
      <c r="I457" s="266">
        <v>0</v>
      </c>
      <c r="J457" s="266">
        <v>0</v>
      </c>
      <c r="K457" s="266">
        <v>0</v>
      </c>
      <c r="L457" s="266">
        <v>0</v>
      </c>
    </row>
    <row r="458" spans="1:12" ht="12.75" hidden="1" customHeight="1" x14ac:dyDescent="0.2">
      <c r="A458" s="426" t="s">
        <v>628</v>
      </c>
      <c r="B458" s="426"/>
      <c r="C458" s="270" t="s">
        <v>825</v>
      </c>
      <c r="D458" s="276" t="s">
        <v>1249</v>
      </c>
      <c r="E458" s="284"/>
      <c r="F458" s="266">
        <v>0</v>
      </c>
      <c r="G458" s="266">
        <v>0</v>
      </c>
      <c r="H458" s="266">
        <v>0</v>
      </c>
      <c r="I458" s="266">
        <v>0</v>
      </c>
      <c r="J458" s="266">
        <v>0</v>
      </c>
      <c r="K458" s="266">
        <v>0</v>
      </c>
      <c r="L458" s="266">
        <v>0</v>
      </c>
    </row>
    <row r="459" spans="1:12" ht="25.5" hidden="1" customHeight="1" x14ac:dyDescent="0.2">
      <c r="A459" s="426" t="s">
        <v>630</v>
      </c>
      <c r="B459" s="426"/>
      <c r="C459" s="270" t="s">
        <v>1250</v>
      </c>
      <c r="D459" s="276" t="s">
        <v>1251</v>
      </c>
      <c r="E459" s="284"/>
      <c r="F459" s="266">
        <v>0</v>
      </c>
      <c r="G459" s="266">
        <v>0</v>
      </c>
      <c r="H459" s="266">
        <v>0</v>
      </c>
      <c r="I459" s="266">
        <v>0</v>
      </c>
      <c r="J459" s="266">
        <v>0</v>
      </c>
      <c r="K459" s="266">
        <v>0</v>
      </c>
      <c r="L459" s="266">
        <v>0</v>
      </c>
    </row>
    <row r="460" spans="1:12" ht="25.5" hidden="1" customHeight="1" x14ac:dyDescent="0.2">
      <c r="A460" s="426" t="s">
        <v>632</v>
      </c>
      <c r="B460" s="426"/>
      <c r="C460" s="270" t="s">
        <v>1252</v>
      </c>
      <c r="D460" s="276" t="s">
        <v>1251</v>
      </c>
      <c r="E460" s="284"/>
      <c r="F460" s="266">
        <v>0</v>
      </c>
      <c r="G460" s="266">
        <v>0</v>
      </c>
      <c r="H460" s="266">
        <v>0</v>
      </c>
      <c r="I460" s="266">
        <v>0</v>
      </c>
      <c r="J460" s="266">
        <v>0</v>
      </c>
      <c r="K460" s="266">
        <v>0</v>
      </c>
      <c r="L460" s="266">
        <v>0</v>
      </c>
    </row>
    <row r="461" spans="1:12" ht="25.5" hidden="1" customHeight="1" x14ac:dyDescent="0.2">
      <c r="A461" s="426" t="s">
        <v>633</v>
      </c>
      <c r="B461" s="426"/>
      <c r="C461" s="270" t="s">
        <v>1253</v>
      </c>
      <c r="D461" s="276" t="s">
        <v>1254</v>
      </c>
      <c r="E461" s="284"/>
      <c r="F461" s="266">
        <v>0</v>
      </c>
      <c r="G461" s="266">
        <v>0</v>
      </c>
      <c r="H461" s="266">
        <v>0</v>
      </c>
      <c r="I461" s="266">
        <v>0</v>
      </c>
      <c r="J461" s="266">
        <v>0</v>
      </c>
      <c r="K461" s="266">
        <v>0</v>
      </c>
      <c r="L461" s="266">
        <v>0</v>
      </c>
    </row>
    <row r="462" spans="1:12" ht="12.75" hidden="1" customHeight="1" x14ac:dyDescent="0.2">
      <c r="A462" s="426" t="s">
        <v>427</v>
      </c>
      <c r="B462" s="426"/>
      <c r="C462" s="270" t="s">
        <v>1009</v>
      </c>
      <c r="D462" s="264" t="s">
        <v>1254</v>
      </c>
      <c r="E462" s="284"/>
      <c r="F462" s="266">
        <v>0</v>
      </c>
      <c r="G462" s="266">
        <v>0</v>
      </c>
      <c r="H462" s="266">
        <v>0</v>
      </c>
      <c r="I462" s="266">
        <v>0</v>
      </c>
      <c r="J462" s="266">
        <v>0</v>
      </c>
      <c r="K462" s="266">
        <v>0</v>
      </c>
      <c r="L462" s="266">
        <v>0</v>
      </c>
    </row>
    <row r="463" spans="1:12" ht="12.75" hidden="1" customHeight="1" x14ac:dyDescent="0.2">
      <c r="A463" s="426" t="s">
        <v>429</v>
      </c>
      <c r="B463" s="426"/>
      <c r="C463" s="270" t="s">
        <v>1010</v>
      </c>
      <c r="D463" s="264" t="s">
        <v>1254</v>
      </c>
      <c r="E463" s="284"/>
      <c r="F463" s="266">
        <v>0</v>
      </c>
      <c r="G463" s="266">
        <v>0</v>
      </c>
      <c r="H463" s="266">
        <v>0</v>
      </c>
      <c r="I463" s="266">
        <v>0</v>
      </c>
      <c r="J463" s="266">
        <v>0</v>
      </c>
      <c r="K463" s="266">
        <v>0</v>
      </c>
      <c r="L463" s="266">
        <v>0</v>
      </c>
    </row>
    <row r="464" spans="1:12" ht="12.75" hidden="1" customHeight="1" x14ac:dyDescent="0.2">
      <c r="A464" s="426" t="s">
        <v>431</v>
      </c>
      <c r="B464" s="426"/>
      <c r="C464" s="270" t="s">
        <v>1011</v>
      </c>
      <c r="D464" s="264" t="s">
        <v>1254</v>
      </c>
      <c r="E464" s="284"/>
      <c r="F464" s="266">
        <v>0</v>
      </c>
      <c r="G464" s="266">
        <v>0</v>
      </c>
      <c r="H464" s="266">
        <v>0</v>
      </c>
      <c r="I464" s="266">
        <v>0</v>
      </c>
      <c r="J464" s="266">
        <v>0</v>
      </c>
      <c r="K464" s="266">
        <v>0</v>
      </c>
      <c r="L464" s="266">
        <v>0</v>
      </c>
    </row>
    <row r="465" spans="1:12" ht="12.75" hidden="1" customHeight="1" x14ac:dyDescent="0.2">
      <c r="A465" s="426" t="s">
        <v>634</v>
      </c>
      <c r="B465" s="426"/>
      <c r="C465" s="264" t="s">
        <v>1012</v>
      </c>
      <c r="D465" s="264" t="s">
        <v>1254</v>
      </c>
      <c r="E465" s="277"/>
      <c r="F465" s="266">
        <v>0</v>
      </c>
      <c r="G465" s="266">
        <v>0</v>
      </c>
      <c r="H465" s="266">
        <v>0</v>
      </c>
      <c r="I465" s="266">
        <v>0</v>
      </c>
      <c r="J465" s="266">
        <v>0</v>
      </c>
      <c r="K465" s="266">
        <v>0</v>
      </c>
      <c r="L465" s="266">
        <v>0</v>
      </c>
    </row>
    <row r="466" spans="1:12" ht="12.75" hidden="1" customHeight="1" x14ac:dyDescent="0.2">
      <c r="A466" s="426" t="s">
        <v>433</v>
      </c>
      <c r="B466" s="426"/>
      <c r="C466" s="264" t="s">
        <v>1013</v>
      </c>
      <c r="D466" s="264" t="s">
        <v>1254</v>
      </c>
      <c r="E466" s="277"/>
      <c r="F466" s="266">
        <v>0</v>
      </c>
      <c r="G466" s="266">
        <v>0</v>
      </c>
      <c r="H466" s="266">
        <v>0</v>
      </c>
      <c r="I466" s="266">
        <v>0</v>
      </c>
      <c r="J466" s="266">
        <v>0</v>
      </c>
      <c r="K466" s="266">
        <v>0</v>
      </c>
      <c r="L466" s="266">
        <v>0</v>
      </c>
    </row>
    <row r="467" spans="1:12" ht="25.5" hidden="1" customHeight="1" x14ac:dyDescent="0.2">
      <c r="A467" s="426" t="s">
        <v>435</v>
      </c>
      <c r="B467" s="426"/>
      <c r="C467" s="264" t="s">
        <v>1014</v>
      </c>
      <c r="D467" s="264" t="s">
        <v>1254</v>
      </c>
      <c r="E467" s="277"/>
      <c r="F467" s="266">
        <v>0</v>
      </c>
      <c r="G467" s="266">
        <v>0</v>
      </c>
      <c r="H467" s="266">
        <v>0</v>
      </c>
      <c r="I467" s="266">
        <v>0</v>
      </c>
      <c r="J467" s="266">
        <v>0</v>
      </c>
      <c r="K467" s="266">
        <v>0</v>
      </c>
      <c r="L467" s="266">
        <v>0</v>
      </c>
    </row>
    <row r="468" spans="1:12" ht="12.75" hidden="1" customHeight="1" x14ac:dyDescent="0.2">
      <c r="A468" s="426" t="s">
        <v>635</v>
      </c>
      <c r="B468" s="426"/>
      <c r="C468" s="270" t="s">
        <v>1015</v>
      </c>
      <c r="D468" s="264" t="s">
        <v>1254</v>
      </c>
      <c r="E468" s="284"/>
      <c r="F468" s="266">
        <v>0</v>
      </c>
      <c r="G468" s="266">
        <v>0</v>
      </c>
      <c r="H468" s="266">
        <v>0</v>
      </c>
      <c r="I468" s="266">
        <v>0</v>
      </c>
      <c r="J468" s="266">
        <v>0</v>
      </c>
      <c r="K468" s="266">
        <v>0</v>
      </c>
      <c r="L468" s="266">
        <v>0</v>
      </c>
    </row>
    <row r="469" spans="1:12" ht="12.75" hidden="1" customHeight="1" x14ac:dyDescent="0.2">
      <c r="A469" s="426" t="s">
        <v>636</v>
      </c>
      <c r="B469" s="426"/>
      <c r="C469" s="270" t="s">
        <v>1016</v>
      </c>
      <c r="D469" s="264" t="s">
        <v>1254</v>
      </c>
      <c r="E469" s="284"/>
      <c r="F469" s="266">
        <v>0</v>
      </c>
      <c r="G469" s="266">
        <v>0</v>
      </c>
      <c r="H469" s="266">
        <v>0</v>
      </c>
      <c r="I469" s="266">
        <v>0</v>
      </c>
      <c r="J469" s="266">
        <v>0</v>
      </c>
      <c r="K469" s="266">
        <v>0</v>
      </c>
      <c r="L469" s="266">
        <v>0</v>
      </c>
    </row>
    <row r="470" spans="1:12" ht="12.75" hidden="1" customHeight="1" x14ac:dyDescent="0.2">
      <c r="A470" s="426" t="s">
        <v>437</v>
      </c>
      <c r="B470" s="426"/>
      <c r="C470" s="270" t="s">
        <v>1017</v>
      </c>
      <c r="D470" s="264" t="s">
        <v>1254</v>
      </c>
      <c r="E470" s="284"/>
      <c r="F470" s="266">
        <v>0</v>
      </c>
      <c r="G470" s="266">
        <v>0</v>
      </c>
      <c r="H470" s="266">
        <v>0</v>
      </c>
      <c r="I470" s="266">
        <v>0</v>
      </c>
      <c r="J470" s="266">
        <v>0</v>
      </c>
      <c r="K470" s="266">
        <v>0</v>
      </c>
      <c r="L470" s="266">
        <v>0</v>
      </c>
    </row>
    <row r="471" spans="1:12" ht="12.75" hidden="1" customHeight="1" x14ac:dyDescent="0.2">
      <c r="A471" s="426" t="s">
        <v>637</v>
      </c>
      <c r="B471" s="426"/>
      <c r="C471" s="270" t="s">
        <v>1018</v>
      </c>
      <c r="D471" s="264" t="s">
        <v>1254</v>
      </c>
      <c r="E471" s="284"/>
      <c r="F471" s="266">
        <v>0</v>
      </c>
      <c r="G471" s="266">
        <v>0</v>
      </c>
      <c r="H471" s="266">
        <v>0</v>
      </c>
      <c r="I471" s="266">
        <v>0</v>
      </c>
      <c r="J471" s="266">
        <v>0</v>
      </c>
      <c r="K471" s="266">
        <v>0</v>
      </c>
      <c r="L471" s="266">
        <v>0</v>
      </c>
    </row>
    <row r="472" spans="1:12" ht="12.75" hidden="1" customHeight="1" x14ac:dyDescent="0.2">
      <c r="A472" s="426" t="s">
        <v>638</v>
      </c>
      <c r="B472" s="426"/>
      <c r="C472" s="270" t="s">
        <v>1255</v>
      </c>
      <c r="D472" s="276" t="s">
        <v>1256</v>
      </c>
      <c r="E472" s="284"/>
      <c r="F472" s="266">
        <v>0</v>
      </c>
      <c r="G472" s="266">
        <v>0</v>
      </c>
      <c r="H472" s="266">
        <v>0</v>
      </c>
      <c r="I472" s="266">
        <v>0</v>
      </c>
      <c r="J472" s="266">
        <v>0</v>
      </c>
      <c r="K472" s="266">
        <v>0</v>
      </c>
      <c r="L472" s="266">
        <v>0</v>
      </c>
    </row>
    <row r="473" spans="1:12" ht="12.75" hidden="1" customHeight="1" x14ac:dyDescent="0.2">
      <c r="A473" s="426" t="s">
        <v>640</v>
      </c>
      <c r="B473" s="426"/>
      <c r="C473" s="270" t="s">
        <v>1257</v>
      </c>
      <c r="D473" s="276" t="s">
        <v>1258</v>
      </c>
      <c r="E473" s="284"/>
      <c r="F473" s="266">
        <v>0</v>
      </c>
      <c r="G473" s="266">
        <v>0</v>
      </c>
      <c r="H473" s="266">
        <v>0</v>
      </c>
      <c r="I473" s="266">
        <v>0</v>
      </c>
      <c r="J473" s="266">
        <v>0</v>
      </c>
      <c r="K473" s="266">
        <v>0</v>
      </c>
      <c r="L473" s="266">
        <v>0</v>
      </c>
    </row>
    <row r="474" spans="1:12" ht="25.5" x14ac:dyDescent="0.2">
      <c r="A474" s="426" t="s">
        <v>641</v>
      </c>
      <c r="B474" s="426"/>
      <c r="C474" s="270" t="s">
        <v>1259</v>
      </c>
      <c r="D474" s="276" t="s">
        <v>1260</v>
      </c>
      <c r="E474" s="284"/>
      <c r="F474" s="266">
        <v>424</v>
      </c>
      <c r="G474" s="266">
        <v>0</v>
      </c>
      <c r="H474" s="266">
        <v>424</v>
      </c>
      <c r="I474" s="266">
        <v>353</v>
      </c>
      <c r="J474" s="266">
        <v>450</v>
      </c>
      <c r="K474" s="266">
        <v>450</v>
      </c>
      <c r="L474" s="266">
        <v>450</v>
      </c>
    </row>
    <row r="475" spans="1:12" hidden="1" x14ac:dyDescent="0.2">
      <c r="A475" s="426" t="s">
        <v>642</v>
      </c>
      <c r="B475" s="426"/>
      <c r="C475" s="270" t="s">
        <v>1009</v>
      </c>
      <c r="D475" s="264" t="s">
        <v>1260</v>
      </c>
      <c r="E475" s="284"/>
      <c r="F475" s="266">
        <v>0</v>
      </c>
      <c r="G475" s="266">
        <v>0</v>
      </c>
      <c r="H475" s="266">
        <v>0</v>
      </c>
      <c r="I475" s="266">
        <v>0</v>
      </c>
      <c r="J475" s="266">
        <v>0</v>
      </c>
      <c r="K475" s="266">
        <v>0</v>
      </c>
      <c r="L475" s="266">
        <v>0</v>
      </c>
    </row>
    <row r="476" spans="1:12" hidden="1" x14ac:dyDescent="0.2">
      <c r="A476" s="426" t="s">
        <v>643</v>
      </c>
      <c r="B476" s="426"/>
      <c r="C476" s="270" t="s">
        <v>1010</v>
      </c>
      <c r="D476" s="264" t="s">
        <v>1260</v>
      </c>
      <c r="E476" s="284"/>
      <c r="F476" s="266">
        <v>400</v>
      </c>
      <c r="G476" s="266">
        <v>0</v>
      </c>
      <c r="H476" s="266">
        <v>400</v>
      </c>
      <c r="I476" s="266">
        <v>300</v>
      </c>
      <c r="J476" s="266">
        <v>400</v>
      </c>
      <c r="K476" s="266">
        <v>400</v>
      </c>
      <c r="L476" s="266">
        <v>400</v>
      </c>
    </row>
    <row r="477" spans="1:12" ht="12.75" hidden="1" customHeight="1" x14ac:dyDescent="0.2">
      <c r="A477" s="426" t="s">
        <v>644</v>
      </c>
      <c r="B477" s="426"/>
      <c r="C477" s="270" t="s">
        <v>1011</v>
      </c>
      <c r="D477" s="264" t="s">
        <v>1260</v>
      </c>
      <c r="E477" s="284"/>
      <c r="F477" s="266">
        <v>0</v>
      </c>
      <c r="G477" s="266">
        <v>0</v>
      </c>
      <c r="H477" s="266">
        <v>0</v>
      </c>
      <c r="I477" s="266">
        <v>0</v>
      </c>
      <c r="J477" s="266">
        <v>0</v>
      </c>
      <c r="K477" s="266">
        <v>0</v>
      </c>
      <c r="L477" s="266">
        <v>0</v>
      </c>
    </row>
    <row r="478" spans="1:12" ht="12.75" hidden="1" customHeight="1" x14ac:dyDescent="0.2">
      <c r="A478" s="426" t="s">
        <v>645</v>
      </c>
      <c r="B478" s="426"/>
      <c r="C478" s="264" t="s">
        <v>1012</v>
      </c>
      <c r="D478" s="264" t="s">
        <v>1260</v>
      </c>
      <c r="E478" s="277"/>
      <c r="F478" s="266">
        <v>0</v>
      </c>
      <c r="G478" s="266">
        <v>0</v>
      </c>
      <c r="H478" s="266">
        <v>0</v>
      </c>
      <c r="I478" s="266">
        <v>0</v>
      </c>
      <c r="J478" s="266">
        <v>0</v>
      </c>
      <c r="K478" s="266">
        <v>0</v>
      </c>
      <c r="L478" s="266">
        <v>0</v>
      </c>
    </row>
    <row r="479" spans="1:12" ht="12.75" hidden="1" customHeight="1" x14ac:dyDescent="0.2">
      <c r="A479" s="426" t="s">
        <v>646</v>
      </c>
      <c r="B479" s="426"/>
      <c r="C479" s="264" t="s">
        <v>1013</v>
      </c>
      <c r="D479" s="264" t="s">
        <v>1260</v>
      </c>
      <c r="E479" s="277"/>
      <c r="F479" s="266">
        <v>0</v>
      </c>
      <c r="G479" s="266">
        <v>0</v>
      </c>
      <c r="H479" s="266">
        <v>0</v>
      </c>
      <c r="I479" s="266">
        <v>0</v>
      </c>
      <c r="J479" s="266">
        <v>0</v>
      </c>
      <c r="K479" s="266">
        <v>0</v>
      </c>
      <c r="L479" s="266">
        <v>0</v>
      </c>
    </row>
    <row r="480" spans="1:12" ht="25.5" hidden="1" customHeight="1" x14ac:dyDescent="0.2">
      <c r="A480" s="426" t="s">
        <v>647</v>
      </c>
      <c r="B480" s="426"/>
      <c r="C480" s="264" t="s">
        <v>1014</v>
      </c>
      <c r="D480" s="264" t="s">
        <v>1260</v>
      </c>
      <c r="E480" s="277"/>
      <c r="F480" s="266">
        <v>0</v>
      </c>
      <c r="G480" s="266">
        <v>0</v>
      </c>
      <c r="H480" s="266">
        <v>0</v>
      </c>
      <c r="I480" s="266">
        <v>0</v>
      </c>
      <c r="J480" s="266">
        <v>0</v>
      </c>
      <c r="K480" s="266">
        <v>0</v>
      </c>
      <c r="L480" s="266">
        <v>0</v>
      </c>
    </row>
    <row r="481" spans="1:12" hidden="1" x14ac:dyDescent="0.2">
      <c r="A481" s="426" t="s">
        <v>648</v>
      </c>
      <c r="B481" s="426"/>
      <c r="C481" s="270" t="s">
        <v>1015</v>
      </c>
      <c r="D481" s="264" t="s">
        <v>1260</v>
      </c>
      <c r="E481" s="284"/>
      <c r="F481" s="266">
        <v>24</v>
      </c>
      <c r="G481" s="266">
        <v>0</v>
      </c>
      <c r="H481" s="266">
        <v>24</v>
      </c>
      <c r="I481" s="266">
        <v>53</v>
      </c>
      <c r="J481" s="266">
        <v>50</v>
      </c>
      <c r="K481" s="266">
        <v>50</v>
      </c>
      <c r="L481" s="266">
        <v>50</v>
      </c>
    </row>
    <row r="482" spans="1:12" ht="12.75" hidden="1" customHeight="1" x14ac:dyDescent="0.2">
      <c r="A482" s="426" t="s">
        <v>649</v>
      </c>
      <c r="B482" s="426"/>
      <c r="C482" s="270" t="s">
        <v>1016</v>
      </c>
      <c r="D482" s="264" t="s">
        <v>1260</v>
      </c>
      <c r="E482" s="284"/>
      <c r="F482" s="266">
        <v>0</v>
      </c>
      <c r="G482" s="266">
        <v>0</v>
      </c>
      <c r="H482" s="266">
        <v>0</v>
      </c>
      <c r="I482" s="266">
        <v>0</v>
      </c>
      <c r="J482" s="266">
        <v>0</v>
      </c>
      <c r="K482" s="266">
        <v>0</v>
      </c>
      <c r="L482" s="266">
        <v>0</v>
      </c>
    </row>
    <row r="483" spans="1:12" ht="12.75" hidden="1" customHeight="1" x14ac:dyDescent="0.2">
      <c r="A483" s="426" t="s">
        <v>650</v>
      </c>
      <c r="B483" s="426"/>
      <c r="C483" s="270" t="s">
        <v>1017</v>
      </c>
      <c r="D483" s="264" t="s">
        <v>1260</v>
      </c>
      <c r="E483" s="284"/>
      <c r="F483" s="266">
        <v>0</v>
      </c>
      <c r="G483" s="266">
        <v>0</v>
      </c>
      <c r="H483" s="266">
        <v>0</v>
      </c>
      <c r="I483" s="266">
        <v>0</v>
      </c>
      <c r="J483" s="266">
        <v>0</v>
      </c>
      <c r="K483" s="266">
        <v>0</v>
      </c>
      <c r="L483" s="266">
        <v>0</v>
      </c>
    </row>
    <row r="484" spans="1:12" ht="12.75" hidden="1" customHeight="1" x14ac:dyDescent="0.2">
      <c r="A484" s="426" t="s">
        <v>651</v>
      </c>
      <c r="B484" s="426"/>
      <c r="C484" s="270" t="s">
        <v>1018</v>
      </c>
      <c r="D484" s="264" t="s">
        <v>1260</v>
      </c>
      <c r="E484" s="284"/>
      <c r="F484" s="266">
        <v>0</v>
      </c>
      <c r="G484" s="266">
        <v>0</v>
      </c>
      <c r="H484" s="266">
        <v>0</v>
      </c>
      <c r="I484" s="266">
        <v>0</v>
      </c>
      <c r="J484" s="266">
        <v>0</v>
      </c>
      <c r="K484" s="266">
        <v>0</v>
      </c>
      <c r="L484" s="266">
        <v>0</v>
      </c>
    </row>
    <row r="485" spans="1:12" x14ac:dyDescent="0.2">
      <c r="A485" s="426" t="s">
        <v>652</v>
      </c>
      <c r="B485" s="426"/>
      <c r="C485" s="270" t="s">
        <v>17</v>
      </c>
      <c r="D485" s="276" t="s">
        <v>1261</v>
      </c>
      <c r="E485" s="284"/>
      <c r="F485" s="266">
        <v>9587</v>
      </c>
      <c r="G485" s="266">
        <v>-945</v>
      </c>
      <c r="H485" s="266">
        <v>8642</v>
      </c>
      <c r="I485" s="266">
        <v>0</v>
      </c>
      <c r="J485" s="266">
        <v>6789</v>
      </c>
      <c r="K485" s="266">
        <v>6850</v>
      </c>
      <c r="L485" s="266">
        <v>6930</v>
      </c>
    </row>
    <row r="486" spans="1:12" s="320" customFormat="1" ht="25.5" x14ac:dyDescent="0.25">
      <c r="A486" s="427" t="s">
        <v>653</v>
      </c>
      <c r="B486" s="427"/>
      <c r="C486" s="273" t="s">
        <v>1262</v>
      </c>
      <c r="D486" s="280" t="s">
        <v>1263</v>
      </c>
      <c r="E486" s="289"/>
      <c r="F486" s="269">
        <v>10791</v>
      </c>
      <c r="G486" s="269">
        <v>-945</v>
      </c>
      <c r="H486" s="269">
        <v>9846</v>
      </c>
      <c r="I486" s="269">
        <f>I424+I448+I474+I485</f>
        <v>1866</v>
      </c>
      <c r="J486" s="269">
        <f t="shared" ref="J486:L486" si="5">J424+J448+J474+J485</f>
        <v>7339</v>
      </c>
      <c r="K486" s="269">
        <f t="shared" si="5"/>
        <v>7400</v>
      </c>
      <c r="L486" s="269">
        <f t="shared" si="5"/>
        <v>7480</v>
      </c>
    </row>
    <row r="487" spans="1:12" hidden="1" x14ac:dyDescent="0.2">
      <c r="A487" s="426" t="s">
        <v>654</v>
      </c>
      <c r="B487" s="426"/>
      <c r="C487" s="270" t="s">
        <v>1264</v>
      </c>
      <c r="D487" s="276" t="s">
        <v>1265</v>
      </c>
      <c r="E487" s="284"/>
      <c r="F487" s="266">
        <v>0</v>
      </c>
      <c r="G487" s="266">
        <v>0</v>
      </c>
      <c r="H487" s="266">
        <v>0</v>
      </c>
      <c r="I487" s="266">
        <v>0</v>
      </c>
      <c r="J487" s="266">
        <v>0</v>
      </c>
      <c r="K487" s="266">
        <v>0</v>
      </c>
      <c r="L487" s="266">
        <v>0</v>
      </c>
    </row>
    <row r="488" spans="1:12" hidden="1" x14ac:dyDescent="0.2">
      <c r="A488" s="426" t="s">
        <v>655</v>
      </c>
      <c r="B488" s="426"/>
      <c r="C488" s="270" t="s">
        <v>1266</v>
      </c>
      <c r="D488" s="276" t="s">
        <v>1267</v>
      </c>
      <c r="E488" s="284"/>
      <c r="F488" s="266">
        <v>2575</v>
      </c>
      <c r="G488" s="266">
        <v>0</v>
      </c>
      <c r="H488" s="266">
        <v>2575</v>
      </c>
      <c r="I488" s="266">
        <v>0</v>
      </c>
      <c r="J488" s="266">
        <v>7174</v>
      </c>
      <c r="K488" s="266">
        <v>7174</v>
      </c>
      <c r="L488" s="266">
        <v>7174</v>
      </c>
    </row>
    <row r="489" spans="1:12" hidden="1" x14ac:dyDescent="0.2">
      <c r="A489" s="426" t="s">
        <v>656</v>
      </c>
      <c r="B489" s="426"/>
      <c r="C489" s="270" t="s">
        <v>1268</v>
      </c>
      <c r="D489" s="276" t="s">
        <v>1267</v>
      </c>
      <c r="E489" s="284"/>
      <c r="F489" s="266">
        <v>0</v>
      </c>
      <c r="G489" s="266">
        <v>0</v>
      </c>
      <c r="H489" s="266">
        <v>0</v>
      </c>
      <c r="I489" s="266">
        <v>0</v>
      </c>
      <c r="J489" s="266">
        <v>0</v>
      </c>
      <c r="K489" s="266">
        <v>0</v>
      </c>
      <c r="L489" s="266">
        <v>0</v>
      </c>
    </row>
    <row r="490" spans="1:12" hidden="1" x14ac:dyDescent="0.2">
      <c r="A490" s="426" t="s">
        <v>657</v>
      </c>
      <c r="B490" s="426"/>
      <c r="C490" s="264" t="s">
        <v>1269</v>
      </c>
      <c r="D490" s="276" t="s">
        <v>1270</v>
      </c>
      <c r="E490" s="277"/>
      <c r="F490" s="266">
        <v>0</v>
      </c>
      <c r="G490" s="266">
        <v>0</v>
      </c>
      <c r="H490" s="266">
        <v>0</v>
      </c>
      <c r="I490" s="266">
        <v>0</v>
      </c>
      <c r="J490" s="266">
        <v>0</v>
      </c>
      <c r="K490" s="266">
        <v>0</v>
      </c>
      <c r="L490" s="266">
        <v>0</v>
      </c>
    </row>
    <row r="491" spans="1:12" hidden="1" x14ac:dyDescent="0.2">
      <c r="A491" s="426" t="s">
        <v>658</v>
      </c>
      <c r="B491" s="426"/>
      <c r="C491" s="270" t="s">
        <v>1271</v>
      </c>
      <c r="D491" s="276" t="s">
        <v>1272</v>
      </c>
      <c r="E491" s="284"/>
      <c r="F491" s="266">
        <v>178</v>
      </c>
      <c r="G491" s="266">
        <v>1097</v>
      </c>
      <c r="H491" s="266">
        <v>1275</v>
      </c>
      <c r="I491" s="266">
        <v>617</v>
      </c>
      <c r="J491" s="266">
        <v>644</v>
      </c>
      <c r="K491" s="266">
        <v>644</v>
      </c>
      <c r="L491" s="266">
        <v>644</v>
      </c>
    </row>
    <row r="492" spans="1:12" hidden="1" x14ac:dyDescent="0.2">
      <c r="A492" s="426" t="s">
        <v>659</v>
      </c>
      <c r="B492" s="426"/>
      <c r="C492" s="270" t="s">
        <v>1273</v>
      </c>
      <c r="D492" s="276" t="s">
        <v>1274</v>
      </c>
      <c r="E492" s="284"/>
      <c r="F492" s="266">
        <v>0</v>
      </c>
      <c r="G492" s="266">
        <v>0</v>
      </c>
      <c r="H492" s="266">
        <v>0</v>
      </c>
      <c r="I492" s="266">
        <v>0</v>
      </c>
      <c r="J492" s="266">
        <v>0</v>
      </c>
      <c r="K492" s="266">
        <v>0</v>
      </c>
      <c r="L492" s="266">
        <v>0</v>
      </c>
    </row>
    <row r="493" spans="1:12" hidden="1" x14ac:dyDescent="0.2">
      <c r="A493" s="426" t="s">
        <v>439</v>
      </c>
      <c r="B493" s="426"/>
      <c r="C493" s="264" t="s">
        <v>1275</v>
      </c>
      <c r="D493" s="276" t="s">
        <v>1276</v>
      </c>
      <c r="E493" s="277"/>
      <c r="F493" s="266">
        <v>0</v>
      </c>
      <c r="G493" s="266">
        <v>0</v>
      </c>
      <c r="H493" s="266">
        <v>0</v>
      </c>
      <c r="I493" s="266">
        <v>0</v>
      </c>
      <c r="J493" s="266">
        <v>0</v>
      </c>
      <c r="K493" s="266">
        <v>0</v>
      </c>
      <c r="L493" s="266">
        <v>0</v>
      </c>
    </row>
    <row r="494" spans="1:12" hidden="1" x14ac:dyDescent="0.2">
      <c r="A494" s="426" t="s">
        <v>660</v>
      </c>
      <c r="B494" s="426"/>
      <c r="C494" s="264" t="s">
        <v>1277</v>
      </c>
      <c r="D494" s="276" t="s">
        <v>1278</v>
      </c>
      <c r="E494" s="277"/>
      <c r="F494" s="266">
        <v>469</v>
      </c>
      <c r="G494" s="266">
        <v>296</v>
      </c>
      <c r="H494" s="266">
        <v>765</v>
      </c>
      <c r="I494" s="266">
        <v>167</v>
      </c>
      <c r="J494" s="266">
        <v>1436</v>
      </c>
      <c r="K494" s="266">
        <v>1436</v>
      </c>
      <c r="L494" s="266">
        <v>1436</v>
      </c>
    </row>
    <row r="495" spans="1:12" s="320" customFormat="1" ht="15.75" x14ac:dyDescent="0.25">
      <c r="A495" s="427" t="s">
        <v>661</v>
      </c>
      <c r="B495" s="427"/>
      <c r="C495" s="273" t="s">
        <v>1279</v>
      </c>
      <c r="D495" s="280" t="s">
        <v>1280</v>
      </c>
      <c r="E495" s="289"/>
      <c r="F495" s="269">
        <v>3222</v>
      </c>
      <c r="G495" s="269">
        <v>1393</v>
      </c>
      <c r="H495" s="269">
        <v>4615</v>
      </c>
      <c r="I495" s="269">
        <v>784</v>
      </c>
      <c r="J495" s="266">
        <v>9254</v>
      </c>
      <c r="K495" s="266">
        <v>9000</v>
      </c>
      <c r="L495" s="266">
        <v>8500</v>
      </c>
    </row>
    <row r="496" spans="1:12" s="320" customFormat="1" ht="15.75" hidden="1" x14ac:dyDescent="0.25">
      <c r="A496" s="427" t="s">
        <v>662</v>
      </c>
      <c r="B496" s="427"/>
      <c r="C496" s="273" t="s">
        <v>1281</v>
      </c>
      <c r="D496" s="280" t="s">
        <v>1282</v>
      </c>
      <c r="E496" s="289"/>
      <c r="F496" s="266">
        <v>0</v>
      </c>
      <c r="G496" s="266">
        <v>0</v>
      </c>
      <c r="H496" s="266">
        <v>0</v>
      </c>
      <c r="I496" s="266">
        <v>0</v>
      </c>
      <c r="J496" s="266">
        <v>4578</v>
      </c>
      <c r="K496" s="266">
        <v>4578</v>
      </c>
      <c r="L496" s="266">
        <v>4578</v>
      </c>
    </row>
    <row r="497" spans="1:12" s="320" customFormat="1" ht="15.75" hidden="1" x14ac:dyDescent="0.25">
      <c r="A497" s="427" t="s">
        <v>663</v>
      </c>
      <c r="B497" s="427"/>
      <c r="C497" s="273" t="s">
        <v>1283</v>
      </c>
      <c r="D497" s="280" t="s">
        <v>1284</v>
      </c>
      <c r="E497" s="289"/>
      <c r="F497" s="266">
        <v>0</v>
      </c>
      <c r="G497" s="266">
        <v>0</v>
      </c>
      <c r="H497" s="266">
        <v>0</v>
      </c>
      <c r="I497" s="266">
        <v>0</v>
      </c>
      <c r="J497" s="266">
        <v>0</v>
      </c>
      <c r="K497" s="266">
        <v>0</v>
      </c>
      <c r="L497" s="266">
        <v>0</v>
      </c>
    </row>
    <row r="498" spans="1:12" s="320" customFormat="1" ht="15.75" hidden="1" x14ac:dyDescent="0.25">
      <c r="A498" s="427" t="s">
        <v>664</v>
      </c>
      <c r="B498" s="427"/>
      <c r="C498" s="273" t="s">
        <v>1285</v>
      </c>
      <c r="D498" s="280" t="s">
        <v>1286</v>
      </c>
      <c r="E498" s="289"/>
      <c r="F498" s="266">
        <v>787</v>
      </c>
      <c r="G498" s="266">
        <v>0</v>
      </c>
      <c r="H498" s="266">
        <v>787</v>
      </c>
      <c r="I498" s="266">
        <v>0</v>
      </c>
      <c r="J498" s="266">
        <v>0</v>
      </c>
      <c r="K498" s="266">
        <v>0</v>
      </c>
      <c r="L498" s="266">
        <v>0</v>
      </c>
    </row>
    <row r="499" spans="1:12" s="320" customFormat="1" ht="25.5" hidden="1" x14ac:dyDescent="0.25">
      <c r="A499" s="427" t="s">
        <v>665</v>
      </c>
      <c r="B499" s="427"/>
      <c r="C499" s="273" t="s">
        <v>1287</v>
      </c>
      <c r="D499" s="280" t="s">
        <v>1288</v>
      </c>
      <c r="E499" s="289"/>
      <c r="F499" s="266">
        <v>213</v>
      </c>
      <c r="G499" s="266">
        <v>0</v>
      </c>
      <c r="H499" s="266">
        <v>213</v>
      </c>
      <c r="I499" s="266">
        <v>0</v>
      </c>
      <c r="J499" s="266">
        <v>1236</v>
      </c>
      <c r="K499" s="266">
        <v>1236</v>
      </c>
      <c r="L499" s="266">
        <v>1236</v>
      </c>
    </row>
    <row r="500" spans="1:12" s="320" customFormat="1" ht="15.75" x14ac:dyDescent="0.25">
      <c r="A500" s="427" t="s">
        <v>666</v>
      </c>
      <c r="B500" s="427"/>
      <c r="C500" s="273" t="s">
        <v>1289</v>
      </c>
      <c r="D500" s="280" t="s">
        <v>1290</v>
      </c>
      <c r="E500" s="289"/>
      <c r="F500" s="266">
        <v>1000</v>
      </c>
      <c r="G500" s="266">
        <v>0</v>
      </c>
      <c r="H500" s="266">
        <v>1000</v>
      </c>
      <c r="I500" s="266">
        <v>0</v>
      </c>
      <c r="J500" s="266">
        <v>5814</v>
      </c>
      <c r="K500" s="266">
        <v>6000</v>
      </c>
      <c r="L500" s="266">
        <v>6200</v>
      </c>
    </row>
    <row r="501" spans="1:12" s="320" customFormat="1" ht="25.5" hidden="1" customHeight="1" x14ac:dyDescent="0.25">
      <c r="A501" s="427" t="s">
        <v>667</v>
      </c>
      <c r="B501" s="427"/>
      <c r="C501" s="273" t="s">
        <v>1291</v>
      </c>
      <c r="D501" s="280" t="s">
        <v>1292</v>
      </c>
      <c r="E501" s="289"/>
      <c r="F501" s="266">
        <v>0</v>
      </c>
      <c r="G501" s="266">
        <v>0</v>
      </c>
      <c r="H501" s="266">
        <v>0</v>
      </c>
      <c r="I501" s="266">
        <v>0</v>
      </c>
      <c r="J501" s="266">
        <v>0</v>
      </c>
      <c r="K501" s="266">
        <v>0</v>
      </c>
      <c r="L501" s="266">
        <v>0</v>
      </c>
    </row>
    <row r="502" spans="1:12" s="320" customFormat="1" ht="38.25" hidden="1" customHeight="1" x14ac:dyDescent="0.25">
      <c r="A502" s="427" t="s">
        <v>668</v>
      </c>
      <c r="B502" s="427"/>
      <c r="C502" s="273" t="s">
        <v>1293</v>
      </c>
      <c r="D502" s="280" t="s">
        <v>1294</v>
      </c>
      <c r="E502" s="289"/>
      <c r="F502" s="266">
        <v>0</v>
      </c>
      <c r="G502" s="266">
        <v>0</v>
      </c>
      <c r="H502" s="266">
        <v>0</v>
      </c>
      <c r="I502" s="266">
        <v>0</v>
      </c>
      <c r="J502" s="266">
        <v>0</v>
      </c>
      <c r="K502" s="266">
        <v>0</v>
      </c>
      <c r="L502" s="266">
        <v>0</v>
      </c>
    </row>
    <row r="503" spans="1:12" s="320" customFormat="1" ht="15.75" hidden="1" customHeight="1" x14ac:dyDescent="0.25">
      <c r="A503" s="427" t="s">
        <v>669</v>
      </c>
      <c r="B503" s="427"/>
      <c r="C503" s="273" t="s">
        <v>816</v>
      </c>
      <c r="D503" s="280" t="s">
        <v>1294</v>
      </c>
      <c r="E503" s="289"/>
      <c r="F503" s="266">
        <v>0</v>
      </c>
      <c r="G503" s="266">
        <v>0</v>
      </c>
      <c r="H503" s="266">
        <v>0</v>
      </c>
      <c r="I503" s="266">
        <v>0</v>
      </c>
      <c r="J503" s="266">
        <v>0</v>
      </c>
      <c r="K503" s="266">
        <v>0</v>
      </c>
      <c r="L503" s="266">
        <v>0</v>
      </c>
    </row>
    <row r="504" spans="1:12" s="320" customFormat="1" ht="15.75" hidden="1" customHeight="1" x14ac:dyDescent="0.25">
      <c r="A504" s="427" t="s">
        <v>670</v>
      </c>
      <c r="B504" s="427"/>
      <c r="C504" s="273" t="s">
        <v>817</v>
      </c>
      <c r="D504" s="280" t="s">
        <v>1294</v>
      </c>
      <c r="E504" s="289"/>
      <c r="F504" s="266">
        <v>0</v>
      </c>
      <c r="G504" s="266">
        <v>0</v>
      </c>
      <c r="H504" s="266">
        <v>0</v>
      </c>
      <c r="I504" s="266">
        <v>0</v>
      </c>
      <c r="J504" s="266">
        <v>0</v>
      </c>
      <c r="K504" s="266">
        <v>0</v>
      </c>
      <c r="L504" s="266">
        <v>0</v>
      </c>
    </row>
    <row r="505" spans="1:12" s="320" customFormat="1" ht="25.5" hidden="1" customHeight="1" x14ac:dyDescent="0.25">
      <c r="A505" s="427" t="s">
        <v>671</v>
      </c>
      <c r="B505" s="427"/>
      <c r="C505" s="273" t="s">
        <v>818</v>
      </c>
      <c r="D505" s="280" t="s">
        <v>1294</v>
      </c>
      <c r="E505" s="289"/>
      <c r="F505" s="266">
        <v>0</v>
      </c>
      <c r="G505" s="266">
        <v>0</v>
      </c>
      <c r="H505" s="266">
        <v>0</v>
      </c>
      <c r="I505" s="266">
        <v>0</v>
      </c>
      <c r="J505" s="266">
        <v>0</v>
      </c>
      <c r="K505" s="266">
        <v>0</v>
      </c>
      <c r="L505" s="266">
        <v>0</v>
      </c>
    </row>
    <row r="506" spans="1:12" s="320" customFormat="1" ht="15.75" hidden="1" customHeight="1" x14ac:dyDescent="0.25">
      <c r="A506" s="427" t="s">
        <v>672</v>
      </c>
      <c r="B506" s="427"/>
      <c r="C506" s="273" t="s">
        <v>819</v>
      </c>
      <c r="D506" s="280" t="s">
        <v>1294</v>
      </c>
      <c r="E506" s="289"/>
      <c r="F506" s="266">
        <v>0</v>
      </c>
      <c r="G506" s="266">
        <v>0</v>
      </c>
      <c r="H506" s="266">
        <v>0</v>
      </c>
      <c r="I506" s="266">
        <v>0</v>
      </c>
      <c r="J506" s="266">
        <v>0</v>
      </c>
      <c r="K506" s="266">
        <v>0</v>
      </c>
      <c r="L506" s="266">
        <v>0</v>
      </c>
    </row>
    <row r="507" spans="1:12" s="320" customFormat="1" ht="15.75" hidden="1" customHeight="1" x14ac:dyDescent="0.25">
      <c r="A507" s="427" t="s">
        <v>674</v>
      </c>
      <c r="B507" s="427"/>
      <c r="C507" s="273" t="s">
        <v>820</v>
      </c>
      <c r="D507" s="280" t="s">
        <v>1294</v>
      </c>
      <c r="E507" s="289"/>
      <c r="F507" s="266">
        <v>0</v>
      </c>
      <c r="G507" s="266">
        <v>0</v>
      </c>
      <c r="H507" s="266">
        <v>0</v>
      </c>
      <c r="I507" s="266">
        <v>0</v>
      </c>
      <c r="J507" s="266">
        <v>0</v>
      </c>
      <c r="K507" s="266">
        <v>0</v>
      </c>
      <c r="L507" s="266">
        <v>0</v>
      </c>
    </row>
    <row r="508" spans="1:12" s="320" customFormat="1" ht="15.75" hidden="1" customHeight="1" x14ac:dyDescent="0.25">
      <c r="A508" s="427" t="s">
        <v>675</v>
      </c>
      <c r="B508" s="427"/>
      <c r="C508" s="273" t="s">
        <v>821</v>
      </c>
      <c r="D508" s="280" t="s">
        <v>1294</v>
      </c>
      <c r="E508" s="289"/>
      <c r="F508" s="266">
        <v>0</v>
      </c>
      <c r="G508" s="266">
        <v>0</v>
      </c>
      <c r="H508" s="266">
        <v>0</v>
      </c>
      <c r="I508" s="266">
        <v>0</v>
      </c>
      <c r="J508" s="266">
        <v>0</v>
      </c>
      <c r="K508" s="266">
        <v>0</v>
      </c>
      <c r="L508" s="266">
        <v>0</v>
      </c>
    </row>
    <row r="509" spans="1:12" s="320" customFormat="1" ht="15.75" hidden="1" customHeight="1" x14ac:dyDescent="0.25">
      <c r="A509" s="427" t="s">
        <v>676</v>
      </c>
      <c r="B509" s="427"/>
      <c r="C509" s="273" t="s">
        <v>822</v>
      </c>
      <c r="D509" s="280" t="s">
        <v>1294</v>
      </c>
      <c r="E509" s="289"/>
      <c r="F509" s="266">
        <v>0</v>
      </c>
      <c r="G509" s="266">
        <v>0</v>
      </c>
      <c r="H509" s="266">
        <v>0</v>
      </c>
      <c r="I509" s="266">
        <v>0</v>
      </c>
      <c r="J509" s="266">
        <v>0</v>
      </c>
      <c r="K509" s="266">
        <v>0</v>
      </c>
      <c r="L509" s="266">
        <v>0</v>
      </c>
    </row>
    <row r="510" spans="1:12" s="320" customFormat="1" ht="15.75" hidden="1" customHeight="1" x14ac:dyDescent="0.25">
      <c r="A510" s="427" t="s">
        <v>677</v>
      </c>
      <c r="B510" s="427"/>
      <c r="C510" s="273" t="s">
        <v>823</v>
      </c>
      <c r="D510" s="280" t="s">
        <v>1294</v>
      </c>
      <c r="E510" s="289"/>
      <c r="F510" s="266">
        <v>0</v>
      </c>
      <c r="G510" s="266">
        <v>0</v>
      </c>
      <c r="H510" s="266">
        <v>0</v>
      </c>
      <c r="I510" s="266">
        <v>0</v>
      </c>
      <c r="J510" s="266">
        <v>0</v>
      </c>
      <c r="K510" s="266">
        <v>0</v>
      </c>
      <c r="L510" s="266">
        <v>0</v>
      </c>
    </row>
    <row r="511" spans="1:12" s="320" customFormat="1" ht="25.5" hidden="1" customHeight="1" x14ac:dyDescent="0.25">
      <c r="A511" s="427" t="s">
        <v>678</v>
      </c>
      <c r="B511" s="427"/>
      <c r="C511" s="273" t="s">
        <v>824</v>
      </c>
      <c r="D511" s="280" t="s">
        <v>1294</v>
      </c>
      <c r="E511" s="289"/>
      <c r="F511" s="266">
        <v>0</v>
      </c>
      <c r="G511" s="266">
        <v>0</v>
      </c>
      <c r="H511" s="266">
        <v>0</v>
      </c>
      <c r="I511" s="266">
        <v>0</v>
      </c>
      <c r="J511" s="266">
        <v>0</v>
      </c>
      <c r="K511" s="266">
        <v>0</v>
      </c>
      <c r="L511" s="266">
        <v>0</v>
      </c>
    </row>
    <row r="512" spans="1:12" s="320" customFormat="1" ht="25.5" hidden="1" customHeight="1" x14ac:dyDescent="0.25">
      <c r="A512" s="427" t="s">
        <v>680</v>
      </c>
      <c r="B512" s="427"/>
      <c r="C512" s="273" t="s">
        <v>825</v>
      </c>
      <c r="D512" s="280" t="s">
        <v>1294</v>
      </c>
      <c r="E512" s="289"/>
      <c r="F512" s="266">
        <v>0</v>
      </c>
      <c r="G512" s="266">
        <v>0</v>
      </c>
      <c r="H512" s="266">
        <v>0</v>
      </c>
      <c r="I512" s="266">
        <v>0</v>
      </c>
      <c r="J512" s="266">
        <v>0</v>
      </c>
      <c r="K512" s="266">
        <v>0</v>
      </c>
      <c r="L512" s="266">
        <v>0</v>
      </c>
    </row>
    <row r="513" spans="1:12" s="320" customFormat="1" ht="38.25" hidden="1" customHeight="1" x14ac:dyDescent="0.25">
      <c r="A513" s="427" t="s">
        <v>681</v>
      </c>
      <c r="B513" s="427"/>
      <c r="C513" s="273" t="s">
        <v>1295</v>
      </c>
      <c r="D513" s="280" t="s">
        <v>1296</v>
      </c>
      <c r="E513" s="289"/>
      <c r="F513" s="266">
        <v>0</v>
      </c>
      <c r="G513" s="266">
        <v>0</v>
      </c>
      <c r="H513" s="266">
        <v>0</v>
      </c>
      <c r="I513" s="266">
        <v>0</v>
      </c>
      <c r="J513" s="266">
        <v>0</v>
      </c>
      <c r="K513" s="266">
        <v>0</v>
      </c>
      <c r="L513" s="266">
        <v>0</v>
      </c>
    </row>
    <row r="514" spans="1:12" s="320" customFormat="1" ht="15.75" hidden="1" customHeight="1" x14ac:dyDescent="0.25">
      <c r="A514" s="427" t="s">
        <v>682</v>
      </c>
      <c r="B514" s="427"/>
      <c r="C514" s="273" t="s">
        <v>816</v>
      </c>
      <c r="D514" s="280" t="s">
        <v>1296</v>
      </c>
      <c r="E514" s="289"/>
      <c r="F514" s="266">
        <v>0</v>
      </c>
      <c r="G514" s="266">
        <v>0</v>
      </c>
      <c r="H514" s="266">
        <v>0</v>
      </c>
      <c r="I514" s="266">
        <v>0</v>
      </c>
      <c r="J514" s="266">
        <v>0</v>
      </c>
      <c r="K514" s="266">
        <v>0</v>
      </c>
      <c r="L514" s="266">
        <v>0</v>
      </c>
    </row>
    <row r="515" spans="1:12" s="320" customFormat="1" ht="15.75" hidden="1" customHeight="1" x14ac:dyDescent="0.25">
      <c r="A515" s="427" t="s">
        <v>683</v>
      </c>
      <c r="B515" s="427"/>
      <c r="C515" s="273" t="s">
        <v>817</v>
      </c>
      <c r="D515" s="280" t="s">
        <v>1296</v>
      </c>
      <c r="E515" s="289"/>
      <c r="F515" s="266">
        <v>0</v>
      </c>
      <c r="G515" s="266">
        <v>0</v>
      </c>
      <c r="H515" s="266">
        <v>0</v>
      </c>
      <c r="I515" s="266">
        <v>0</v>
      </c>
      <c r="J515" s="266">
        <v>0</v>
      </c>
      <c r="K515" s="266">
        <v>0</v>
      </c>
      <c r="L515" s="266">
        <v>0</v>
      </c>
    </row>
    <row r="516" spans="1:12" s="320" customFormat="1" ht="25.5" hidden="1" customHeight="1" x14ac:dyDescent="0.25">
      <c r="A516" s="427" t="s">
        <v>684</v>
      </c>
      <c r="B516" s="427"/>
      <c r="C516" s="273" t="s">
        <v>818</v>
      </c>
      <c r="D516" s="280" t="s">
        <v>1296</v>
      </c>
      <c r="E516" s="289"/>
      <c r="F516" s="266">
        <v>0</v>
      </c>
      <c r="G516" s="266">
        <v>0</v>
      </c>
      <c r="H516" s="266">
        <v>0</v>
      </c>
      <c r="I516" s="266">
        <v>0</v>
      </c>
      <c r="J516" s="266">
        <v>0</v>
      </c>
      <c r="K516" s="266">
        <v>0</v>
      </c>
      <c r="L516" s="266">
        <v>0</v>
      </c>
    </row>
    <row r="517" spans="1:12" s="320" customFormat="1" ht="15.75" hidden="1" customHeight="1" x14ac:dyDescent="0.25">
      <c r="A517" s="427" t="s">
        <v>685</v>
      </c>
      <c r="B517" s="427"/>
      <c r="C517" s="273" t="s">
        <v>819</v>
      </c>
      <c r="D517" s="280" t="s">
        <v>1296</v>
      </c>
      <c r="E517" s="289"/>
      <c r="F517" s="266">
        <v>0</v>
      </c>
      <c r="G517" s="266">
        <v>0</v>
      </c>
      <c r="H517" s="266">
        <v>0</v>
      </c>
      <c r="I517" s="266">
        <v>0</v>
      </c>
      <c r="J517" s="266">
        <v>0</v>
      </c>
      <c r="K517" s="266">
        <v>0</v>
      </c>
      <c r="L517" s="266">
        <v>0</v>
      </c>
    </row>
    <row r="518" spans="1:12" s="320" customFormat="1" ht="15.75" hidden="1" customHeight="1" x14ac:dyDescent="0.25">
      <c r="A518" s="427" t="s">
        <v>687</v>
      </c>
      <c r="B518" s="427"/>
      <c r="C518" s="273" t="s">
        <v>820</v>
      </c>
      <c r="D518" s="280" t="s">
        <v>1296</v>
      </c>
      <c r="E518" s="289"/>
      <c r="F518" s="266">
        <v>0</v>
      </c>
      <c r="G518" s="266">
        <v>0</v>
      </c>
      <c r="H518" s="266">
        <v>0</v>
      </c>
      <c r="I518" s="266">
        <v>0</v>
      </c>
      <c r="J518" s="266">
        <v>0</v>
      </c>
      <c r="K518" s="266">
        <v>0</v>
      </c>
      <c r="L518" s="266">
        <v>0</v>
      </c>
    </row>
    <row r="519" spans="1:12" s="320" customFormat="1" ht="15.75" hidden="1" customHeight="1" x14ac:dyDescent="0.25">
      <c r="A519" s="427" t="s">
        <v>689</v>
      </c>
      <c r="B519" s="427"/>
      <c r="C519" s="273" t="s">
        <v>821</v>
      </c>
      <c r="D519" s="280" t="s">
        <v>1296</v>
      </c>
      <c r="E519" s="289"/>
      <c r="F519" s="266">
        <v>0</v>
      </c>
      <c r="G519" s="266">
        <v>0</v>
      </c>
      <c r="H519" s="266">
        <v>0</v>
      </c>
      <c r="I519" s="266">
        <v>0</v>
      </c>
      <c r="J519" s="266">
        <v>0</v>
      </c>
      <c r="K519" s="266">
        <v>0</v>
      </c>
      <c r="L519" s="266">
        <v>0</v>
      </c>
    </row>
    <row r="520" spans="1:12" s="320" customFormat="1" ht="15.75" hidden="1" customHeight="1" x14ac:dyDescent="0.25">
      <c r="A520" s="427" t="s">
        <v>690</v>
      </c>
      <c r="B520" s="427"/>
      <c r="C520" s="273" t="s">
        <v>822</v>
      </c>
      <c r="D520" s="280" t="s">
        <v>1296</v>
      </c>
      <c r="E520" s="289"/>
      <c r="F520" s="266">
        <v>0</v>
      </c>
      <c r="G520" s="266">
        <v>0</v>
      </c>
      <c r="H520" s="266">
        <v>0</v>
      </c>
      <c r="I520" s="266">
        <v>0</v>
      </c>
      <c r="J520" s="266">
        <v>0</v>
      </c>
      <c r="K520" s="266">
        <v>0</v>
      </c>
      <c r="L520" s="266">
        <v>0</v>
      </c>
    </row>
    <row r="521" spans="1:12" s="320" customFormat="1" ht="15.75" hidden="1" customHeight="1" x14ac:dyDescent="0.25">
      <c r="A521" s="427" t="s">
        <v>692</v>
      </c>
      <c r="B521" s="427"/>
      <c r="C521" s="273" t="s">
        <v>823</v>
      </c>
      <c r="D521" s="280" t="s">
        <v>1296</v>
      </c>
      <c r="E521" s="289"/>
      <c r="F521" s="266">
        <v>0</v>
      </c>
      <c r="G521" s="266">
        <v>0</v>
      </c>
      <c r="H521" s="266">
        <v>0</v>
      </c>
      <c r="I521" s="266">
        <v>0</v>
      </c>
      <c r="J521" s="266">
        <v>0</v>
      </c>
      <c r="K521" s="266">
        <v>0</v>
      </c>
      <c r="L521" s="266">
        <v>0</v>
      </c>
    </row>
    <row r="522" spans="1:12" s="320" customFormat="1" ht="25.5" hidden="1" customHeight="1" x14ac:dyDescent="0.25">
      <c r="A522" s="427" t="s">
        <v>693</v>
      </c>
      <c r="B522" s="427"/>
      <c r="C522" s="273" t="s">
        <v>824</v>
      </c>
      <c r="D522" s="280" t="s">
        <v>1296</v>
      </c>
      <c r="E522" s="289"/>
      <c r="F522" s="266">
        <v>0</v>
      </c>
      <c r="G522" s="266">
        <v>0</v>
      </c>
      <c r="H522" s="266">
        <v>0</v>
      </c>
      <c r="I522" s="266">
        <v>0</v>
      </c>
      <c r="J522" s="266">
        <v>0</v>
      </c>
      <c r="K522" s="266">
        <v>0</v>
      </c>
      <c r="L522" s="266">
        <v>0</v>
      </c>
    </row>
    <row r="523" spans="1:12" s="320" customFormat="1" ht="25.5" hidden="1" customHeight="1" x14ac:dyDescent="0.25">
      <c r="A523" s="427" t="s">
        <v>694</v>
      </c>
      <c r="B523" s="427"/>
      <c r="C523" s="273" t="s">
        <v>825</v>
      </c>
      <c r="D523" s="280" t="s">
        <v>1296</v>
      </c>
      <c r="E523" s="289"/>
      <c r="F523" s="266">
        <v>0</v>
      </c>
      <c r="G523" s="266">
        <v>0</v>
      </c>
      <c r="H523" s="266">
        <v>0</v>
      </c>
      <c r="I523" s="266">
        <v>0</v>
      </c>
      <c r="J523" s="266">
        <v>0</v>
      </c>
      <c r="K523" s="266">
        <v>0</v>
      </c>
      <c r="L523" s="266">
        <v>0</v>
      </c>
    </row>
    <row r="524" spans="1:12" s="320" customFormat="1" ht="25.5" hidden="1" customHeight="1" x14ac:dyDescent="0.25">
      <c r="A524" s="427" t="s">
        <v>695</v>
      </c>
      <c r="B524" s="427"/>
      <c r="C524" s="273" t="s">
        <v>1297</v>
      </c>
      <c r="D524" s="280" t="s">
        <v>1298</v>
      </c>
      <c r="E524" s="289"/>
      <c r="F524" s="266">
        <v>0</v>
      </c>
      <c r="G524" s="266">
        <v>0</v>
      </c>
      <c r="H524" s="266">
        <v>0</v>
      </c>
      <c r="I524" s="266">
        <v>0</v>
      </c>
      <c r="J524" s="266">
        <v>0</v>
      </c>
      <c r="K524" s="266">
        <v>0</v>
      </c>
      <c r="L524" s="266">
        <v>0</v>
      </c>
    </row>
    <row r="525" spans="1:12" s="320" customFormat="1" ht="15.75" hidden="1" customHeight="1" x14ac:dyDescent="0.25">
      <c r="A525" s="427" t="s">
        <v>697</v>
      </c>
      <c r="B525" s="427"/>
      <c r="C525" s="273" t="s">
        <v>816</v>
      </c>
      <c r="D525" s="280" t="s">
        <v>1298</v>
      </c>
      <c r="E525" s="289"/>
      <c r="F525" s="266">
        <v>0</v>
      </c>
      <c r="G525" s="266">
        <v>0</v>
      </c>
      <c r="H525" s="266">
        <v>0</v>
      </c>
      <c r="I525" s="266">
        <v>0</v>
      </c>
      <c r="J525" s="266">
        <v>0</v>
      </c>
      <c r="K525" s="266">
        <v>0</v>
      </c>
      <c r="L525" s="266">
        <v>0</v>
      </c>
    </row>
    <row r="526" spans="1:12" s="320" customFormat="1" ht="15.75" hidden="1" customHeight="1" x14ac:dyDescent="0.25">
      <c r="A526" s="427" t="s">
        <v>699</v>
      </c>
      <c r="B526" s="427"/>
      <c r="C526" s="273" t="s">
        <v>817</v>
      </c>
      <c r="D526" s="280" t="s">
        <v>1298</v>
      </c>
      <c r="E526" s="289"/>
      <c r="F526" s="266">
        <v>0</v>
      </c>
      <c r="G526" s="266">
        <v>0</v>
      </c>
      <c r="H526" s="266">
        <v>0</v>
      </c>
      <c r="I526" s="266">
        <v>0</v>
      </c>
      <c r="J526" s="266">
        <v>0</v>
      </c>
      <c r="K526" s="266">
        <v>0</v>
      </c>
      <c r="L526" s="266">
        <v>0</v>
      </c>
    </row>
    <row r="527" spans="1:12" s="320" customFormat="1" ht="25.5" hidden="1" customHeight="1" x14ac:dyDescent="0.25">
      <c r="A527" s="427" t="s">
        <v>701</v>
      </c>
      <c r="B527" s="427"/>
      <c r="C527" s="273" t="s">
        <v>818</v>
      </c>
      <c r="D527" s="280" t="s">
        <v>1298</v>
      </c>
      <c r="E527" s="289"/>
      <c r="F527" s="266">
        <v>0</v>
      </c>
      <c r="G527" s="266">
        <v>0</v>
      </c>
      <c r="H527" s="266">
        <v>0</v>
      </c>
      <c r="I527" s="266">
        <v>0</v>
      </c>
      <c r="J527" s="266">
        <v>0</v>
      </c>
      <c r="K527" s="266">
        <v>0</v>
      </c>
      <c r="L527" s="266">
        <v>0</v>
      </c>
    </row>
    <row r="528" spans="1:12" s="320" customFormat="1" ht="15.75" hidden="1" customHeight="1" x14ac:dyDescent="0.25">
      <c r="A528" s="427" t="s">
        <v>703</v>
      </c>
      <c r="B528" s="427"/>
      <c r="C528" s="273" t="s">
        <v>819</v>
      </c>
      <c r="D528" s="280" t="s">
        <v>1298</v>
      </c>
      <c r="E528" s="289"/>
      <c r="F528" s="266">
        <v>0</v>
      </c>
      <c r="G528" s="266">
        <v>0</v>
      </c>
      <c r="H528" s="266">
        <v>0</v>
      </c>
      <c r="I528" s="266">
        <v>0</v>
      </c>
      <c r="J528" s="266">
        <v>0</v>
      </c>
      <c r="K528" s="266">
        <v>0</v>
      </c>
      <c r="L528" s="266">
        <v>0</v>
      </c>
    </row>
    <row r="529" spans="1:12" s="320" customFormat="1" ht="15.75" hidden="1" customHeight="1" x14ac:dyDescent="0.25">
      <c r="A529" s="427" t="s">
        <v>441</v>
      </c>
      <c r="B529" s="427"/>
      <c r="C529" s="273" t="s">
        <v>820</v>
      </c>
      <c r="D529" s="280" t="s">
        <v>1298</v>
      </c>
      <c r="E529" s="289"/>
      <c r="F529" s="266">
        <v>0</v>
      </c>
      <c r="G529" s="266">
        <v>0</v>
      </c>
      <c r="H529" s="266">
        <v>0</v>
      </c>
      <c r="I529" s="266">
        <v>0</v>
      </c>
      <c r="J529" s="266">
        <v>0</v>
      </c>
      <c r="K529" s="266">
        <v>0</v>
      </c>
      <c r="L529" s="266">
        <v>0</v>
      </c>
    </row>
    <row r="530" spans="1:12" s="320" customFormat="1" ht="15.75" hidden="1" customHeight="1" x14ac:dyDescent="0.25">
      <c r="A530" s="427" t="s">
        <v>705</v>
      </c>
      <c r="B530" s="427"/>
      <c r="C530" s="273" t="s">
        <v>821</v>
      </c>
      <c r="D530" s="280" t="s">
        <v>1298</v>
      </c>
      <c r="E530" s="289"/>
      <c r="F530" s="266">
        <v>0</v>
      </c>
      <c r="G530" s="266">
        <v>0</v>
      </c>
      <c r="H530" s="266">
        <v>0</v>
      </c>
      <c r="I530" s="266">
        <v>0</v>
      </c>
      <c r="J530" s="266">
        <v>0</v>
      </c>
      <c r="K530" s="266">
        <v>0</v>
      </c>
      <c r="L530" s="266">
        <v>0</v>
      </c>
    </row>
    <row r="531" spans="1:12" s="320" customFormat="1" ht="15.75" hidden="1" customHeight="1" x14ac:dyDescent="0.25">
      <c r="A531" s="427" t="s">
        <v>706</v>
      </c>
      <c r="B531" s="427"/>
      <c r="C531" s="273" t="s">
        <v>822</v>
      </c>
      <c r="D531" s="280" t="s">
        <v>1298</v>
      </c>
      <c r="E531" s="289"/>
      <c r="F531" s="266">
        <v>0</v>
      </c>
      <c r="G531" s="266">
        <v>0</v>
      </c>
      <c r="H531" s="266">
        <v>0</v>
      </c>
      <c r="I531" s="266">
        <v>0</v>
      </c>
      <c r="J531" s="266">
        <v>0</v>
      </c>
      <c r="K531" s="266">
        <v>0</v>
      </c>
      <c r="L531" s="266">
        <v>0</v>
      </c>
    </row>
    <row r="532" spans="1:12" s="320" customFormat="1" ht="15.75" hidden="1" customHeight="1" x14ac:dyDescent="0.25">
      <c r="A532" s="427" t="s">
        <v>443</v>
      </c>
      <c r="B532" s="427"/>
      <c r="C532" s="273" t="s">
        <v>823</v>
      </c>
      <c r="D532" s="280" t="s">
        <v>1298</v>
      </c>
      <c r="E532" s="289"/>
      <c r="F532" s="266">
        <v>0</v>
      </c>
      <c r="G532" s="266">
        <v>0</v>
      </c>
      <c r="H532" s="266">
        <v>0</v>
      </c>
      <c r="I532" s="266">
        <v>0</v>
      </c>
      <c r="J532" s="266">
        <v>0</v>
      </c>
      <c r="K532" s="266">
        <v>0</v>
      </c>
      <c r="L532" s="266">
        <v>0</v>
      </c>
    </row>
    <row r="533" spans="1:12" s="320" customFormat="1" ht="25.5" hidden="1" customHeight="1" x14ac:dyDescent="0.25">
      <c r="A533" s="427" t="s">
        <v>708</v>
      </c>
      <c r="B533" s="427"/>
      <c r="C533" s="273" t="s">
        <v>824</v>
      </c>
      <c r="D533" s="280" t="s">
        <v>1298</v>
      </c>
      <c r="E533" s="289"/>
      <c r="F533" s="266">
        <v>0</v>
      </c>
      <c r="G533" s="266">
        <v>0</v>
      </c>
      <c r="H533" s="266">
        <v>0</v>
      </c>
      <c r="I533" s="266">
        <v>0</v>
      </c>
      <c r="J533" s="266">
        <v>0</v>
      </c>
      <c r="K533" s="266">
        <v>0</v>
      </c>
      <c r="L533" s="266">
        <v>0</v>
      </c>
    </row>
    <row r="534" spans="1:12" s="320" customFormat="1" ht="25.5" hidden="1" customHeight="1" x14ac:dyDescent="0.25">
      <c r="A534" s="427" t="s">
        <v>445</v>
      </c>
      <c r="B534" s="427"/>
      <c r="C534" s="273" t="s">
        <v>825</v>
      </c>
      <c r="D534" s="280" t="s">
        <v>1298</v>
      </c>
      <c r="E534" s="289"/>
      <c r="F534" s="266">
        <v>0</v>
      </c>
      <c r="G534" s="266">
        <v>0</v>
      </c>
      <c r="H534" s="266">
        <v>0</v>
      </c>
      <c r="I534" s="266">
        <v>0</v>
      </c>
      <c r="J534" s="266">
        <v>0</v>
      </c>
      <c r="K534" s="266">
        <v>0</v>
      </c>
      <c r="L534" s="266">
        <v>0</v>
      </c>
    </row>
    <row r="535" spans="1:12" s="320" customFormat="1" ht="25.5" hidden="1" customHeight="1" x14ac:dyDescent="0.25">
      <c r="A535" s="427" t="s">
        <v>447</v>
      </c>
      <c r="B535" s="427"/>
      <c r="C535" s="273" t="s">
        <v>1299</v>
      </c>
      <c r="D535" s="280" t="s">
        <v>1300</v>
      </c>
      <c r="E535" s="289"/>
      <c r="F535" s="266">
        <v>0</v>
      </c>
      <c r="G535" s="266">
        <v>0</v>
      </c>
      <c r="H535" s="266">
        <v>0</v>
      </c>
      <c r="I535" s="266">
        <v>0</v>
      </c>
      <c r="J535" s="266">
        <v>0</v>
      </c>
      <c r="K535" s="266">
        <v>0</v>
      </c>
      <c r="L535" s="266">
        <v>0</v>
      </c>
    </row>
    <row r="536" spans="1:12" s="320" customFormat="1" ht="25.5" hidden="1" customHeight="1" x14ac:dyDescent="0.25">
      <c r="A536" s="427" t="s">
        <v>1029</v>
      </c>
      <c r="B536" s="427"/>
      <c r="C536" s="273" t="s">
        <v>1252</v>
      </c>
      <c r="D536" s="280" t="s">
        <v>1300</v>
      </c>
      <c r="E536" s="289"/>
      <c r="F536" s="266">
        <v>0</v>
      </c>
      <c r="G536" s="266">
        <v>0</v>
      </c>
      <c r="H536" s="266">
        <v>0</v>
      </c>
      <c r="I536" s="266">
        <v>0</v>
      </c>
      <c r="J536" s="266">
        <v>0</v>
      </c>
      <c r="K536" s="266">
        <v>0</v>
      </c>
      <c r="L536" s="266">
        <v>0</v>
      </c>
    </row>
    <row r="537" spans="1:12" s="320" customFormat="1" ht="38.25" hidden="1" customHeight="1" x14ac:dyDescent="0.25">
      <c r="A537" s="427" t="s">
        <v>1030</v>
      </c>
      <c r="B537" s="427"/>
      <c r="C537" s="273" t="s">
        <v>1301</v>
      </c>
      <c r="D537" s="280" t="s">
        <v>1302</v>
      </c>
      <c r="E537" s="289"/>
      <c r="F537" s="266">
        <v>0</v>
      </c>
      <c r="G537" s="266">
        <v>0</v>
      </c>
      <c r="H537" s="266">
        <v>0</v>
      </c>
      <c r="I537" s="266">
        <v>0</v>
      </c>
      <c r="J537" s="266">
        <v>0</v>
      </c>
      <c r="K537" s="266">
        <v>0</v>
      </c>
      <c r="L537" s="266">
        <v>0</v>
      </c>
    </row>
    <row r="538" spans="1:12" s="320" customFormat="1" ht="15.75" hidden="1" customHeight="1" x14ac:dyDescent="0.25">
      <c r="A538" s="427" t="s">
        <v>1031</v>
      </c>
      <c r="B538" s="427"/>
      <c r="C538" s="273" t="s">
        <v>1009</v>
      </c>
      <c r="D538" s="267" t="s">
        <v>1302</v>
      </c>
      <c r="E538" s="289"/>
      <c r="F538" s="266">
        <v>0</v>
      </c>
      <c r="G538" s="266">
        <v>0</v>
      </c>
      <c r="H538" s="266">
        <v>0</v>
      </c>
      <c r="I538" s="266">
        <v>0</v>
      </c>
      <c r="J538" s="266">
        <v>0</v>
      </c>
      <c r="K538" s="266">
        <v>0</v>
      </c>
      <c r="L538" s="266">
        <v>0</v>
      </c>
    </row>
    <row r="539" spans="1:12" s="320" customFormat="1" ht="15.75" hidden="1" customHeight="1" x14ac:dyDescent="0.25">
      <c r="A539" s="427" t="s">
        <v>1032</v>
      </c>
      <c r="B539" s="427"/>
      <c r="C539" s="273" t="s">
        <v>1010</v>
      </c>
      <c r="D539" s="280" t="s">
        <v>1302</v>
      </c>
      <c r="E539" s="289"/>
      <c r="F539" s="266">
        <v>0</v>
      </c>
      <c r="G539" s="266">
        <v>0</v>
      </c>
      <c r="H539" s="266">
        <v>0</v>
      </c>
      <c r="I539" s="266">
        <v>0</v>
      </c>
      <c r="J539" s="266">
        <v>0</v>
      </c>
      <c r="K539" s="266">
        <v>0</v>
      </c>
      <c r="L539" s="266">
        <v>0</v>
      </c>
    </row>
    <row r="540" spans="1:12" s="320" customFormat="1" ht="15.75" hidden="1" customHeight="1" x14ac:dyDescent="0.25">
      <c r="A540" s="427" t="s">
        <v>1033</v>
      </c>
      <c r="B540" s="427"/>
      <c r="C540" s="273" t="s">
        <v>1011</v>
      </c>
      <c r="D540" s="267" t="s">
        <v>1302</v>
      </c>
      <c r="E540" s="289"/>
      <c r="F540" s="266">
        <v>0</v>
      </c>
      <c r="G540" s="266">
        <v>0</v>
      </c>
      <c r="H540" s="266">
        <v>0</v>
      </c>
      <c r="I540" s="266">
        <v>0</v>
      </c>
      <c r="J540" s="266">
        <v>0</v>
      </c>
      <c r="K540" s="266">
        <v>0</v>
      </c>
      <c r="L540" s="266">
        <v>0</v>
      </c>
    </row>
    <row r="541" spans="1:12" s="320" customFormat="1" ht="15.75" hidden="1" customHeight="1" x14ac:dyDescent="0.25">
      <c r="A541" s="427" t="s">
        <v>1034</v>
      </c>
      <c r="B541" s="427"/>
      <c r="C541" s="267" t="s">
        <v>1012</v>
      </c>
      <c r="D541" s="280" t="s">
        <v>1302</v>
      </c>
      <c r="E541" s="281"/>
      <c r="F541" s="266">
        <v>0</v>
      </c>
      <c r="G541" s="266">
        <v>0</v>
      </c>
      <c r="H541" s="266">
        <v>0</v>
      </c>
      <c r="I541" s="266">
        <v>0</v>
      </c>
      <c r="J541" s="266">
        <v>0</v>
      </c>
      <c r="K541" s="266">
        <v>0</v>
      </c>
      <c r="L541" s="266">
        <v>0</v>
      </c>
    </row>
    <row r="542" spans="1:12" s="320" customFormat="1" ht="25.5" hidden="1" customHeight="1" x14ac:dyDescent="0.25">
      <c r="A542" s="427" t="s">
        <v>1035</v>
      </c>
      <c r="B542" s="427"/>
      <c r="C542" s="267" t="s">
        <v>1013</v>
      </c>
      <c r="D542" s="267" t="s">
        <v>1302</v>
      </c>
      <c r="E542" s="281"/>
      <c r="F542" s="266">
        <v>0</v>
      </c>
      <c r="G542" s="266">
        <v>0</v>
      </c>
      <c r="H542" s="266">
        <v>0</v>
      </c>
      <c r="I542" s="266">
        <v>0</v>
      </c>
      <c r="J542" s="266">
        <v>0</v>
      </c>
      <c r="K542" s="266">
        <v>0</v>
      </c>
      <c r="L542" s="266">
        <v>0</v>
      </c>
    </row>
    <row r="543" spans="1:12" s="320" customFormat="1" ht="25.5" hidden="1" customHeight="1" x14ac:dyDescent="0.25">
      <c r="A543" s="427" t="s">
        <v>1036</v>
      </c>
      <c r="B543" s="427"/>
      <c r="C543" s="267" t="s">
        <v>1014</v>
      </c>
      <c r="D543" s="280" t="s">
        <v>1302</v>
      </c>
      <c r="E543" s="281"/>
      <c r="F543" s="266">
        <v>0</v>
      </c>
      <c r="G543" s="266">
        <v>0</v>
      </c>
      <c r="H543" s="266">
        <v>0</v>
      </c>
      <c r="I543" s="266">
        <v>0</v>
      </c>
      <c r="J543" s="266">
        <v>0</v>
      </c>
      <c r="K543" s="266">
        <v>0</v>
      </c>
      <c r="L543" s="266">
        <v>0</v>
      </c>
    </row>
    <row r="544" spans="1:12" s="320" customFormat="1" ht="15.75" hidden="1" customHeight="1" x14ac:dyDescent="0.25">
      <c r="A544" s="427" t="s">
        <v>1037</v>
      </c>
      <c r="B544" s="427"/>
      <c r="C544" s="273" t="s">
        <v>1015</v>
      </c>
      <c r="D544" s="267" t="s">
        <v>1302</v>
      </c>
      <c r="E544" s="289"/>
      <c r="F544" s="266">
        <v>0</v>
      </c>
      <c r="G544" s="266">
        <v>0</v>
      </c>
      <c r="H544" s="266">
        <v>0</v>
      </c>
      <c r="I544" s="266">
        <v>0</v>
      </c>
      <c r="J544" s="266">
        <v>0</v>
      </c>
      <c r="K544" s="266">
        <v>0</v>
      </c>
      <c r="L544" s="266">
        <v>0</v>
      </c>
    </row>
    <row r="545" spans="1:12" s="320" customFormat="1" ht="15.75" hidden="1" customHeight="1" x14ac:dyDescent="0.25">
      <c r="A545" s="427" t="s">
        <v>1038</v>
      </c>
      <c r="B545" s="427"/>
      <c r="C545" s="273" t="s">
        <v>1016</v>
      </c>
      <c r="D545" s="280" t="s">
        <v>1302</v>
      </c>
      <c r="E545" s="289"/>
      <c r="F545" s="266">
        <v>0</v>
      </c>
      <c r="G545" s="266">
        <v>0</v>
      </c>
      <c r="H545" s="266">
        <v>0</v>
      </c>
      <c r="I545" s="266">
        <v>0</v>
      </c>
      <c r="J545" s="266">
        <v>0</v>
      </c>
      <c r="K545" s="266">
        <v>0</v>
      </c>
      <c r="L545" s="266">
        <v>0</v>
      </c>
    </row>
    <row r="546" spans="1:12" s="320" customFormat="1" ht="15.75" hidden="1" customHeight="1" x14ac:dyDescent="0.25">
      <c r="A546" s="427" t="s">
        <v>1041</v>
      </c>
      <c r="B546" s="427"/>
      <c r="C546" s="273" t="s">
        <v>1017</v>
      </c>
      <c r="D546" s="267" t="s">
        <v>1302</v>
      </c>
      <c r="E546" s="289"/>
      <c r="F546" s="266">
        <v>0</v>
      </c>
      <c r="G546" s="266">
        <v>0</v>
      </c>
      <c r="H546" s="266">
        <v>0</v>
      </c>
      <c r="I546" s="266">
        <v>0</v>
      </c>
      <c r="J546" s="266">
        <v>0</v>
      </c>
      <c r="K546" s="266">
        <v>0</v>
      </c>
      <c r="L546" s="266">
        <v>0</v>
      </c>
    </row>
    <row r="547" spans="1:12" s="320" customFormat="1" ht="15.75" hidden="1" customHeight="1" x14ac:dyDescent="0.25">
      <c r="A547" s="427" t="s">
        <v>1303</v>
      </c>
      <c r="B547" s="427"/>
      <c r="C547" s="273" t="s">
        <v>1018</v>
      </c>
      <c r="D547" s="280" t="s">
        <v>1302</v>
      </c>
      <c r="E547" s="289"/>
      <c r="F547" s="266">
        <v>0</v>
      </c>
      <c r="G547" s="266">
        <v>0</v>
      </c>
      <c r="H547" s="266">
        <v>0</v>
      </c>
      <c r="I547" s="266">
        <v>0</v>
      </c>
      <c r="J547" s="266">
        <v>0</v>
      </c>
      <c r="K547" s="266">
        <v>0</v>
      </c>
      <c r="L547" s="266">
        <v>0</v>
      </c>
    </row>
    <row r="548" spans="1:12" s="320" customFormat="1" ht="15.75" hidden="1" customHeight="1" x14ac:dyDescent="0.25">
      <c r="A548" s="427" t="s">
        <v>1304</v>
      </c>
      <c r="B548" s="427"/>
      <c r="C548" s="273" t="s">
        <v>1305</v>
      </c>
      <c r="D548" s="280" t="s">
        <v>1306</v>
      </c>
      <c r="E548" s="289"/>
      <c r="F548" s="266">
        <v>0</v>
      </c>
      <c r="G548" s="266">
        <v>0</v>
      </c>
      <c r="H548" s="266">
        <v>0</v>
      </c>
      <c r="I548" s="266">
        <v>0</v>
      </c>
      <c r="J548" s="266">
        <v>0</v>
      </c>
      <c r="K548" s="266">
        <v>0</v>
      </c>
      <c r="L548" s="266">
        <v>0</v>
      </c>
    </row>
    <row r="549" spans="1:12" s="320" customFormat="1" ht="25.5" hidden="1" x14ac:dyDescent="0.25">
      <c r="A549" s="427" t="s">
        <v>1307</v>
      </c>
      <c r="B549" s="427"/>
      <c r="C549" s="273" t="s">
        <v>1308</v>
      </c>
      <c r="D549" s="280" t="s">
        <v>1309</v>
      </c>
      <c r="E549" s="289"/>
      <c r="F549" s="266">
        <v>0</v>
      </c>
      <c r="G549" s="266">
        <v>0</v>
      </c>
      <c r="H549" s="266">
        <v>0</v>
      </c>
      <c r="I549" s="266">
        <v>0</v>
      </c>
      <c r="J549" s="266">
        <v>0</v>
      </c>
      <c r="K549" s="266">
        <v>0</v>
      </c>
      <c r="L549" s="266">
        <v>0</v>
      </c>
    </row>
    <row r="550" spans="1:12" s="320" customFormat="1" ht="15.75" hidden="1" customHeight="1" x14ac:dyDescent="0.25">
      <c r="A550" s="427" t="s">
        <v>1310</v>
      </c>
      <c r="B550" s="427"/>
      <c r="C550" s="273" t="s">
        <v>1009</v>
      </c>
      <c r="D550" s="267" t="s">
        <v>1309</v>
      </c>
      <c r="E550" s="289"/>
      <c r="F550" s="266">
        <v>0</v>
      </c>
      <c r="G550" s="266">
        <v>0</v>
      </c>
      <c r="H550" s="266">
        <v>0</v>
      </c>
      <c r="I550" s="266">
        <v>0</v>
      </c>
      <c r="J550" s="266">
        <v>0</v>
      </c>
      <c r="K550" s="266">
        <v>0</v>
      </c>
      <c r="L550" s="266">
        <v>0</v>
      </c>
    </row>
    <row r="551" spans="1:12" s="320" customFormat="1" ht="15.75" hidden="1" customHeight="1" x14ac:dyDescent="0.25">
      <c r="A551" s="427" t="s">
        <v>1311</v>
      </c>
      <c r="B551" s="427"/>
      <c r="C551" s="273" t="s">
        <v>1010</v>
      </c>
      <c r="D551" s="267" t="s">
        <v>1309</v>
      </c>
      <c r="E551" s="289"/>
      <c r="F551" s="266">
        <v>0</v>
      </c>
      <c r="G551" s="266">
        <v>0</v>
      </c>
      <c r="H551" s="266">
        <v>0</v>
      </c>
      <c r="I551" s="266">
        <v>0</v>
      </c>
      <c r="J551" s="266">
        <v>0</v>
      </c>
      <c r="K551" s="266">
        <v>0</v>
      </c>
      <c r="L551" s="266">
        <v>0</v>
      </c>
    </row>
    <row r="552" spans="1:12" s="320" customFormat="1" ht="15.75" hidden="1" customHeight="1" x14ac:dyDescent="0.25">
      <c r="A552" s="427" t="s">
        <v>1312</v>
      </c>
      <c r="B552" s="427"/>
      <c r="C552" s="273" t="s">
        <v>1011</v>
      </c>
      <c r="D552" s="267" t="s">
        <v>1309</v>
      </c>
      <c r="E552" s="289"/>
      <c r="F552" s="266">
        <v>0</v>
      </c>
      <c r="G552" s="266">
        <v>0</v>
      </c>
      <c r="H552" s="266">
        <v>0</v>
      </c>
      <c r="I552" s="266">
        <v>0</v>
      </c>
      <c r="J552" s="266">
        <v>0</v>
      </c>
      <c r="K552" s="266">
        <v>0</v>
      </c>
      <c r="L552" s="266">
        <v>0</v>
      </c>
    </row>
    <row r="553" spans="1:12" s="320" customFormat="1" ht="15.75" hidden="1" customHeight="1" x14ac:dyDescent="0.25">
      <c r="A553" s="427" t="s">
        <v>1313</v>
      </c>
      <c r="B553" s="427"/>
      <c r="C553" s="267" t="s">
        <v>1012</v>
      </c>
      <c r="D553" s="267" t="s">
        <v>1309</v>
      </c>
      <c r="E553" s="281"/>
      <c r="F553" s="266">
        <v>0</v>
      </c>
      <c r="G553" s="266">
        <v>0</v>
      </c>
      <c r="H553" s="266">
        <v>0</v>
      </c>
      <c r="I553" s="266">
        <v>0</v>
      </c>
      <c r="J553" s="266">
        <v>0</v>
      </c>
      <c r="K553" s="266">
        <v>0</v>
      </c>
      <c r="L553" s="266">
        <v>0</v>
      </c>
    </row>
    <row r="554" spans="1:12" s="320" customFormat="1" ht="25.5" hidden="1" customHeight="1" x14ac:dyDescent="0.25">
      <c r="A554" s="427" t="s">
        <v>1314</v>
      </c>
      <c r="B554" s="427"/>
      <c r="C554" s="267" t="s">
        <v>1013</v>
      </c>
      <c r="D554" s="267" t="s">
        <v>1309</v>
      </c>
      <c r="E554" s="281"/>
      <c r="F554" s="266">
        <v>0</v>
      </c>
      <c r="G554" s="266">
        <v>0</v>
      </c>
      <c r="H554" s="266">
        <v>0</v>
      </c>
      <c r="I554" s="266">
        <v>0</v>
      </c>
      <c r="J554" s="266">
        <v>0</v>
      </c>
      <c r="K554" s="266">
        <v>0</v>
      </c>
      <c r="L554" s="266">
        <v>0</v>
      </c>
    </row>
    <row r="555" spans="1:12" s="320" customFormat="1" ht="25.5" hidden="1" customHeight="1" x14ac:dyDescent="0.25">
      <c r="A555" s="427" t="s">
        <v>1315</v>
      </c>
      <c r="B555" s="427"/>
      <c r="C555" s="267" t="s">
        <v>1014</v>
      </c>
      <c r="D555" s="267" t="s">
        <v>1309</v>
      </c>
      <c r="E555" s="281"/>
      <c r="F555" s="266">
        <v>0</v>
      </c>
      <c r="G555" s="266">
        <v>0</v>
      </c>
      <c r="H555" s="266">
        <v>0</v>
      </c>
      <c r="I555" s="266">
        <v>0</v>
      </c>
      <c r="J555" s="266">
        <v>0</v>
      </c>
      <c r="K555" s="266">
        <v>0</v>
      </c>
      <c r="L555" s="266">
        <v>0</v>
      </c>
    </row>
    <row r="556" spans="1:12" s="320" customFormat="1" ht="15.75" hidden="1" customHeight="1" x14ac:dyDescent="0.25">
      <c r="A556" s="427" t="s">
        <v>1316</v>
      </c>
      <c r="B556" s="427"/>
      <c r="C556" s="273" t="s">
        <v>1015</v>
      </c>
      <c r="D556" s="267" t="s">
        <v>1309</v>
      </c>
      <c r="E556" s="289"/>
      <c r="F556" s="266">
        <v>0</v>
      </c>
      <c r="G556" s="266">
        <v>0</v>
      </c>
      <c r="H556" s="266">
        <v>0</v>
      </c>
      <c r="I556" s="266">
        <v>0</v>
      </c>
      <c r="J556" s="266">
        <v>0</v>
      </c>
      <c r="K556" s="266">
        <v>0</v>
      </c>
      <c r="L556" s="266">
        <v>0</v>
      </c>
    </row>
    <row r="557" spans="1:12" s="320" customFormat="1" ht="15.75" hidden="1" customHeight="1" x14ac:dyDescent="0.25">
      <c r="A557" s="427" t="s">
        <v>1317</v>
      </c>
      <c r="B557" s="427"/>
      <c r="C557" s="273" t="s">
        <v>1016</v>
      </c>
      <c r="D557" s="267" t="s">
        <v>1309</v>
      </c>
      <c r="E557" s="289"/>
      <c r="F557" s="266">
        <v>0</v>
      </c>
      <c r="G557" s="266">
        <v>0</v>
      </c>
      <c r="H557" s="266">
        <v>0</v>
      </c>
      <c r="I557" s="266">
        <v>0</v>
      </c>
      <c r="J557" s="266">
        <v>0</v>
      </c>
      <c r="K557" s="266">
        <v>0</v>
      </c>
      <c r="L557" s="266">
        <v>0</v>
      </c>
    </row>
    <row r="558" spans="1:12" s="320" customFormat="1" ht="15.75" hidden="1" customHeight="1" x14ac:dyDescent="0.25">
      <c r="A558" s="427" t="s">
        <v>1318</v>
      </c>
      <c r="B558" s="427"/>
      <c r="C558" s="273" t="s">
        <v>1017</v>
      </c>
      <c r="D558" s="267" t="s">
        <v>1309</v>
      </c>
      <c r="E558" s="289"/>
      <c r="F558" s="266">
        <v>0</v>
      </c>
      <c r="G558" s="266">
        <v>0</v>
      </c>
      <c r="H558" s="266">
        <v>0</v>
      </c>
      <c r="I558" s="266">
        <v>0</v>
      </c>
      <c r="J558" s="266">
        <v>0</v>
      </c>
      <c r="K558" s="266">
        <v>0</v>
      </c>
      <c r="L558" s="266">
        <v>0</v>
      </c>
    </row>
    <row r="559" spans="1:12" s="320" customFormat="1" ht="15.75" hidden="1" customHeight="1" x14ac:dyDescent="0.25">
      <c r="A559" s="427" t="s">
        <v>1319</v>
      </c>
      <c r="B559" s="427"/>
      <c r="C559" s="273" t="s">
        <v>1018</v>
      </c>
      <c r="D559" s="267" t="s">
        <v>1309</v>
      </c>
      <c r="E559" s="289"/>
      <c r="F559" s="266">
        <v>0</v>
      </c>
      <c r="G559" s="266">
        <v>0</v>
      </c>
      <c r="H559" s="266">
        <v>0</v>
      </c>
      <c r="I559" s="266">
        <v>0</v>
      </c>
      <c r="J559" s="266">
        <v>0</v>
      </c>
      <c r="K559" s="266">
        <v>0</v>
      </c>
      <c r="L559" s="266">
        <v>0</v>
      </c>
    </row>
    <row r="560" spans="1:12" s="320" customFormat="1" ht="25.5" hidden="1" x14ac:dyDescent="0.25">
      <c r="A560" s="300"/>
      <c r="B560" s="300"/>
      <c r="C560" s="273" t="s">
        <v>1358</v>
      </c>
      <c r="D560" s="267" t="s">
        <v>1359</v>
      </c>
      <c r="E560" s="289"/>
      <c r="F560" s="266"/>
      <c r="G560" s="266"/>
      <c r="H560" s="266"/>
      <c r="I560" s="266">
        <v>300</v>
      </c>
      <c r="J560" s="266">
        <v>0</v>
      </c>
      <c r="K560" s="266">
        <v>0</v>
      </c>
      <c r="L560" s="266">
        <v>0</v>
      </c>
    </row>
    <row r="561" spans="1:12" s="320" customFormat="1" ht="25.5" x14ac:dyDescent="0.25">
      <c r="A561" s="427" t="s">
        <v>1320</v>
      </c>
      <c r="B561" s="427"/>
      <c r="C561" s="273" t="s">
        <v>1321</v>
      </c>
      <c r="D561" s="280" t="s">
        <v>1322</v>
      </c>
      <c r="E561" s="289"/>
      <c r="F561" s="266">
        <v>0</v>
      </c>
      <c r="G561" s="266">
        <v>0</v>
      </c>
      <c r="H561" s="266">
        <v>0</v>
      </c>
      <c r="I561" s="269">
        <v>300</v>
      </c>
      <c r="J561" s="269">
        <v>0</v>
      </c>
      <c r="K561" s="269">
        <v>0</v>
      </c>
      <c r="L561" s="269">
        <v>0</v>
      </c>
    </row>
    <row r="562" spans="1:12" s="320" customFormat="1" ht="15.75" x14ac:dyDescent="0.25">
      <c r="A562" s="426">
        <v>281</v>
      </c>
      <c r="B562" s="426"/>
      <c r="C562" s="318" t="s">
        <v>1360</v>
      </c>
      <c r="D562" s="291" t="s">
        <v>1323</v>
      </c>
      <c r="E562" s="289"/>
      <c r="F562" s="266"/>
      <c r="G562" s="266"/>
      <c r="H562" s="266"/>
      <c r="I562" s="266">
        <v>2883</v>
      </c>
      <c r="J562" s="266">
        <v>564</v>
      </c>
      <c r="K562" s="266"/>
      <c r="L562" s="266"/>
    </row>
    <row r="563" spans="1:12" s="320" customFormat="1" ht="15.75" x14ac:dyDescent="0.25">
      <c r="A563" s="427">
        <v>282</v>
      </c>
      <c r="B563" s="427"/>
      <c r="C563" s="302" t="s">
        <v>1324</v>
      </c>
      <c r="D563" s="302" t="s">
        <v>1325</v>
      </c>
      <c r="E563" s="289"/>
      <c r="F563" s="266"/>
      <c r="G563" s="266"/>
      <c r="H563" s="266"/>
      <c r="I563" s="269">
        <v>2883</v>
      </c>
      <c r="J563" s="269">
        <v>564</v>
      </c>
      <c r="K563" s="269"/>
      <c r="L563" s="269"/>
    </row>
    <row r="564" spans="1:12" s="320" customFormat="1" ht="15.75" x14ac:dyDescent="0.25">
      <c r="A564" s="427">
        <v>283</v>
      </c>
      <c r="B564" s="427"/>
      <c r="C564" s="292" t="s">
        <v>1361</v>
      </c>
      <c r="D564" s="290" t="s">
        <v>1326</v>
      </c>
      <c r="E564" s="289"/>
      <c r="F564" s="269">
        <v>32054</v>
      </c>
      <c r="G564" s="269">
        <v>2748</v>
      </c>
      <c r="H564" s="269">
        <v>34802</v>
      </c>
      <c r="I564" s="269">
        <f>I301+I302+I342+I421+I486+I495+I500+I561+I563</f>
        <v>29981</v>
      </c>
      <c r="J564" s="269">
        <f t="shared" ref="J564:L564" si="6">J301+J302+J342+J421+J486+J495+J500+J561+J563</f>
        <v>43483</v>
      </c>
      <c r="K564" s="269">
        <f t="shared" si="6"/>
        <v>42912</v>
      </c>
      <c r="L564" s="269">
        <f t="shared" si="6"/>
        <v>42692</v>
      </c>
    </row>
    <row r="565" spans="1:12" x14ac:dyDescent="0.2">
      <c r="C565"/>
      <c r="D565" s="263"/>
    </row>
    <row r="566" spans="1:12" x14ac:dyDescent="0.2">
      <c r="C566"/>
      <c r="D566" s="263"/>
    </row>
    <row r="567" spans="1:12" x14ac:dyDescent="0.2">
      <c r="C567"/>
      <c r="D567" s="263"/>
    </row>
    <row r="568" spans="1:12" x14ac:dyDescent="0.2">
      <c r="C568"/>
      <c r="D568" s="263"/>
    </row>
    <row r="569" spans="1:12" x14ac:dyDescent="0.2">
      <c r="C569"/>
      <c r="D569" s="263"/>
    </row>
    <row r="570" spans="1:12" x14ac:dyDescent="0.2">
      <c r="C570"/>
      <c r="D570" s="263"/>
    </row>
    <row r="571" spans="1:12" x14ac:dyDescent="0.2">
      <c r="C571"/>
      <c r="D571" s="263"/>
      <c r="J571"/>
      <c r="K571"/>
      <c r="L571"/>
    </row>
    <row r="572" spans="1:12" x14ac:dyDescent="0.2">
      <c r="C572"/>
      <c r="D572" s="263"/>
      <c r="J572"/>
      <c r="K572"/>
      <c r="L572"/>
    </row>
    <row r="573" spans="1:12" x14ac:dyDescent="0.2">
      <c r="C573"/>
      <c r="D573" s="263"/>
      <c r="J573"/>
      <c r="K573"/>
      <c r="L573"/>
    </row>
    <row r="574" spans="1:12" x14ac:dyDescent="0.2">
      <c r="C574"/>
      <c r="D574" s="263"/>
      <c r="J574"/>
      <c r="K574"/>
      <c r="L574"/>
    </row>
    <row r="575" spans="1:12" x14ac:dyDescent="0.2">
      <c r="C575"/>
      <c r="D575" s="263"/>
      <c r="J575"/>
      <c r="K575"/>
      <c r="L575"/>
    </row>
    <row r="576" spans="1:12" x14ac:dyDescent="0.2">
      <c r="C576"/>
      <c r="D576" s="263"/>
      <c r="J576"/>
      <c r="K576"/>
      <c r="L576"/>
    </row>
    <row r="577" spans="3:12" x14ac:dyDescent="0.2">
      <c r="C577"/>
      <c r="D577" s="263"/>
      <c r="J577"/>
      <c r="K577"/>
      <c r="L577"/>
    </row>
    <row r="578" spans="3:12" x14ac:dyDescent="0.2">
      <c r="C578"/>
      <c r="D578" s="263"/>
      <c r="J578"/>
      <c r="K578"/>
      <c r="L578"/>
    </row>
    <row r="579" spans="3:12" x14ac:dyDescent="0.2">
      <c r="C579"/>
      <c r="D579" s="263"/>
      <c r="J579"/>
      <c r="K579"/>
      <c r="L579"/>
    </row>
    <row r="580" spans="3:12" x14ac:dyDescent="0.2">
      <c r="C580"/>
      <c r="D580" s="263"/>
      <c r="J580"/>
      <c r="K580"/>
      <c r="L580"/>
    </row>
    <row r="581" spans="3:12" x14ac:dyDescent="0.2">
      <c r="C581"/>
      <c r="D581" s="263"/>
      <c r="J581"/>
      <c r="K581"/>
      <c r="L581"/>
    </row>
    <row r="582" spans="3:12" x14ac:dyDescent="0.2">
      <c r="C582"/>
      <c r="D582" s="263"/>
      <c r="J582"/>
      <c r="K582"/>
      <c r="L582"/>
    </row>
    <row r="583" spans="3:12" x14ac:dyDescent="0.2">
      <c r="C583"/>
      <c r="D583" s="263"/>
      <c r="J583"/>
      <c r="K583"/>
      <c r="L583"/>
    </row>
    <row r="584" spans="3:12" x14ac:dyDescent="0.2">
      <c r="C584"/>
      <c r="D584" s="263"/>
      <c r="J584"/>
      <c r="K584"/>
      <c r="L584"/>
    </row>
    <row r="585" spans="3:12" x14ac:dyDescent="0.2">
      <c r="C585"/>
      <c r="D585" s="263"/>
      <c r="J585"/>
      <c r="K585"/>
      <c r="L585"/>
    </row>
    <row r="586" spans="3:12" x14ac:dyDescent="0.2">
      <c r="C586"/>
      <c r="D586" s="263"/>
      <c r="J586"/>
      <c r="K586"/>
      <c r="L586"/>
    </row>
    <row r="587" spans="3:12" x14ac:dyDescent="0.2">
      <c r="C587"/>
      <c r="D587" s="263"/>
      <c r="J587"/>
      <c r="K587"/>
      <c r="L587"/>
    </row>
    <row r="588" spans="3:12" x14ac:dyDescent="0.2">
      <c r="C588"/>
      <c r="D588" s="263"/>
      <c r="J588"/>
      <c r="K588"/>
      <c r="L588"/>
    </row>
    <row r="589" spans="3:12" x14ac:dyDescent="0.2">
      <c r="C589"/>
      <c r="D589" s="263"/>
      <c r="J589"/>
      <c r="K589"/>
      <c r="L589"/>
    </row>
    <row r="590" spans="3:12" x14ac:dyDescent="0.2">
      <c r="C590"/>
      <c r="D590" s="263"/>
      <c r="J590"/>
      <c r="K590"/>
      <c r="L590"/>
    </row>
    <row r="591" spans="3:12" x14ac:dyDescent="0.2">
      <c r="C591"/>
      <c r="D591" s="263"/>
      <c r="J591"/>
      <c r="K591"/>
      <c r="L591"/>
    </row>
    <row r="592" spans="3:12" x14ac:dyDescent="0.2">
      <c r="C592"/>
      <c r="D592" s="263"/>
      <c r="J592"/>
      <c r="K592"/>
      <c r="L592"/>
    </row>
    <row r="593" spans="3:12" x14ac:dyDescent="0.2">
      <c r="C593"/>
      <c r="D593" s="263"/>
      <c r="J593"/>
      <c r="K593"/>
      <c r="L593"/>
    </row>
    <row r="594" spans="3:12" x14ac:dyDescent="0.2">
      <c r="C594"/>
      <c r="D594" s="263"/>
      <c r="J594"/>
      <c r="K594"/>
      <c r="L594"/>
    </row>
    <row r="595" spans="3:12" x14ac:dyDescent="0.2">
      <c r="C595"/>
      <c r="D595" s="263"/>
      <c r="J595"/>
      <c r="K595"/>
      <c r="L595"/>
    </row>
    <row r="596" spans="3:12" x14ac:dyDescent="0.2">
      <c r="C596"/>
      <c r="D596" s="263"/>
      <c r="J596"/>
      <c r="K596"/>
      <c r="L596"/>
    </row>
    <row r="597" spans="3:12" x14ac:dyDescent="0.2">
      <c r="C597"/>
      <c r="D597" s="263"/>
      <c r="J597"/>
      <c r="K597"/>
      <c r="L597"/>
    </row>
    <row r="598" spans="3:12" x14ac:dyDescent="0.2">
      <c r="C598"/>
      <c r="D598" s="263"/>
      <c r="J598"/>
      <c r="K598"/>
      <c r="L598"/>
    </row>
    <row r="599" spans="3:12" x14ac:dyDescent="0.2">
      <c r="C599"/>
      <c r="D599" s="263"/>
      <c r="J599"/>
      <c r="K599"/>
      <c r="L599"/>
    </row>
    <row r="600" spans="3:12" x14ac:dyDescent="0.2">
      <c r="C600"/>
      <c r="D600" s="263"/>
      <c r="J600"/>
      <c r="K600"/>
      <c r="L600"/>
    </row>
    <row r="601" spans="3:12" x14ac:dyDescent="0.2">
      <c r="C601"/>
      <c r="D601" s="263"/>
      <c r="J601"/>
      <c r="K601"/>
      <c r="L601"/>
    </row>
    <row r="602" spans="3:12" x14ac:dyDescent="0.2">
      <c r="C602"/>
      <c r="D602" s="263"/>
      <c r="J602"/>
      <c r="K602"/>
      <c r="L602"/>
    </row>
    <row r="603" spans="3:12" x14ac:dyDescent="0.2">
      <c r="C603"/>
      <c r="D603" s="263"/>
      <c r="J603"/>
      <c r="K603"/>
      <c r="L603"/>
    </row>
    <row r="604" spans="3:12" x14ac:dyDescent="0.2">
      <c r="C604"/>
      <c r="D604" s="263"/>
      <c r="J604"/>
      <c r="K604"/>
      <c r="L604"/>
    </row>
    <row r="605" spans="3:12" x14ac:dyDescent="0.2">
      <c r="C605"/>
      <c r="D605" s="263"/>
      <c r="J605"/>
      <c r="K605"/>
      <c r="L605"/>
    </row>
    <row r="606" spans="3:12" x14ac:dyDescent="0.2">
      <c r="C606"/>
      <c r="D606" s="263"/>
      <c r="J606"/>
      <c r="K606"/>
      <c r="L606"/>
    </row>
    <row r="607" spans="3:12" x14ac:dyDescent="0.2">
      <c r="C607"/>
      <c r="D607" s="263"/>
      <c r="J607"/>
      <c r="K607"/>
      <c r="L607"/>
    </row>
    <row r="608" spans="3:12" x14ac:dyDescent="0.2">
      <c r="C608"/>
      <c r="D608" s="263"/>
      <c r="J608"/>
      <c r="K608"/>
      <c r="L608"/>
    </row>
    <row r="609" spans="3:12" x14ac:dyDescent="0.2">
      <c r="C609"/>
      <c r="D609" s="263"/>
      <c r="J609"/>
      <c r="K609"/>
      <c r="L609"/>
    </row>
    <row r="610" spans="3:12" x14ac:dyDescent="0.2">
      <c r="C610"/>
      <c r="D610" s="263"/>
      <c r="J610"/>
      <c r="K610"/>
      <c r="L610"/>
    </row>
    <row r="611" spans="3:12" x14ac:dyDescent="0.2">
      <c r="C611"/>
      <c r="D611" s="263"/>
      <c r="J611"/>
      <c r="K611"/>
      <c r="L611"/>
    </row>
    <row r="612" spans="3:12" x14ac:dyDescent="0.2">
      <c r="C612"/>
      <c r="D612" s="263"/>
      <c r="J612"/>
      <c r="K612"/>
      <c r="L612"/>
    </row>
    <row r="613" spans="3:12" x14ac:dyDescent="0.2">
      <c r="C613"/>
      <c r="D613" s="263"/>
      <c r="J613"/>
      <c r="K613"/>
      <c r="L613"/>
    </row>
    <row r="614" spans="3:12" x14ac:dyDescent="0.2">
      <c r="C614"/>
      <c r="D614" s="263"/>
      <c r="J614"/>
      <c r="K614"/>
      <c r="L614"/>
    </row>
    <row r="615" spans="3:12" x14ac:dyDescent="0.2">
      <c r="C615"/>
      <c r="D615" s="263"/>
      <c r="J615"/>
      <c r="K615"/>
      <c r="L615"/>
    </row>
    <row r="616" spans="3:12" x14ac:dyDescent="0.2">
      <c r="C616"/>
      <c r="D616" s="263"/>
      <c r="J616"/>
      <c r="K616"/>
      <c r="L616"/>
    </row>
    <row r="617" spans="3:12" x14ac:dyDescent="0.2">
      <c r="C617"/>
      <c r="D617" s="263"/>
      <c r="J617"/>
      <c r="K617"/>
      <c r="L617"/>
    </row>
    <row r="618" spans="3:12" x14ac:dyDescent="0.2">
      <c r="C618"/>
      <c r="D618" s="263"/>
      <c r="J618"/>
      <c r="K618"/>
      <c r="L618"/>
    </row>
    <row r="619" spans="3:12" x14ac:dyDescent="0.2">
      <c r="C619"/>
      <c r="D619" s="263"/>
      <c r="J619"/>
      <c r="K619"/>
      <c r="L619"/>
    </row>
    <row r="620" spans="3:12" x14ac:dyDescent="0.2">
      <c r="C620"/>
      <c r="D620" s="263"/>
      <c r="J620"/>
      <c r="K620"/>
      <c r="L620"/>
    </row>
    <row r="621" spans="3:12" x14ac:dyDescent="0.2">
      <c r="C621"/>
      <c r="D621" s="263"/>
      <c r="J621"/>
      <c r="K621"/>
      <c r="L621"/>
    </row>
    <row r="622" spans="3:12" x14ac:dyDescent="0.2">
      <c r="C622"/>
      <c r="D622" s="263"/>
      <c r="J622"/>
      <c r="K622"/>
      <c r="L622"/>
    </row>
    <row r="623" spans="3:12" x14ac:dyDescent="0.2">
      <c r="C623"/>
      <c r="D623" s="263"/>
      <c r="J623"/>
      <c r="K623"/>
      <c r="L623"/>
    </row>
    <row r="624" spans="3:12" x14ac:dyDescent="0.2">
      <c r="C624"/>
      <c r="D624" s="263"/>
      <c r="J624"/>
      <c r="K624"/>
      <c r="L624"/>
    </row>
    <row r="625" spans="3:12" x14ac:dyDescent="0.2">
      <c r="C625"/>
      <c r="D625" s="263"/>
      <c r="J625"/>
      <c r="K625"/>
      <c r="L625"/>
    </row>
    <row r="626" spans="3:12" x14ac:dyDescent="0.2">
      <c r="C626"/>
      <c r="D626" s="263"/>
      <c r="J626"/>
      <c r="K626"/>
      <c r="L626"/>
    </row>
    <row r="627" spans="3:12" x14ac:dyDescent="0.2">
      <c r="C627"/>
      <c r="D627" s="263"/>
      <c r="J627"/>
      <c r="K627"/>
      <c r="L627"/>
    </row>
    <row r="628" spans="3:12" x14ac:dyDescent="0.2">
      <c r="C628"/>
      <c r="D628" s="263"/>
      <c r="J628"/>
      <c r="K628"/>
      <c r="L628"/>
    </row>
    <row r="629" spans="3:12" x14ac:dyDescent="0.2">
      <c r="C629"/>
      <c r="D629" s="263"/>
      <c r="J629"/>
      <c r="K629"/>
      <c r="L629"/>
    </row>
    <row r="630" spans="3:12" x14ac:dyDescent="0.2">
      <c r="C630"/>
      <c r="D630" s="263"/>
      <c r="J630"/>
      <c r="K630"/>
      <c r="L630"/>
    </row>
    <row r="631" spans="3:12" x14ac:dyDescent="0.2">
      <c r="C631"/>
      <c r="D631" s="263"/>
      <c r="J631"/>
      <c r="K631"/>
      <c r="L631"/>
    </row>
    <row r="632" spans="3:12" x14ac:dyDescent="0.2">
      <c r="C632"/>
      <c r="D632" s="263"/>
      <c r="J632"/>
      <c r="K632"/>
      <c r="L632"/>
    </row>
    <row r="633" spans="3:12" x14ac:dyDescent="0.2">
      <c r="C633"/>
      <c r="D633" s="263"/>
      <c r="J633"/>
      <c r="K633"/>
      <c r="L633"/>
    </row>
    <row r="634" spans="3:12" x14ac:dyDescent="0.2">
      <c r="C634"/>
      <c r="D634" s="263"/>
      <c r="J634"/>
      <c r="K634"/>
      <c r="L634"/>
    </row>
    <row r="635" spans="3:12" x14ac:dyDescent="0.2">
      <c r="C635"/>
      <c r="D635" s="263"/>
      <c r="J635"/>
      <c r="K635"/>
      <c r="L635"/>
    </row>
    <row r="636" spans="3:12" x14ac:dyDescent="0.2">
      <c r="C636"/>
      <c r="D636" s="263"/>
      <c r="J636"/>
      <c r="K636"/>
      <c r="L636"/>
    </row>
    <row r="637" spans="3:12" x14ac:dyDescent="0.2">
      <c r="C637"/>
      <c r="D637" s="263"/>
      <c r="J637"/>
      <c r="K637"/>
      <c r="L637"/>
    </row>
    <row r="638" spans="3:12" x14ac:dyDescent="0.2">
      <c r="C638"/>
      <c r="D638" s="263"/>
      <c r="J638"/>
      <c r="K638"/>
      <c r="L638"/>
    </row>
    <row r="639" spans="3:12" x14ac:dyDescent="0.2">
      <c r="C639"/>
      <c r="D639" s="263"/>
      <c r="J639"/>
      <c r="K639"/>
      <c r="L639"/>
    </row>
    <row r="640" spans="3:12" x14ac:dyDescent="0.2">
      <c r="C640"/>
      <c r="D640" s="263"/>
      <c r="J640"/>
      <c r="K640"/>
      <c r="L640"/>
    </row>
    <row r="641" spans="3:12" x14ac:dyDescent="0.2">
      <c r="C641"/>
      <c r="D641" s="263"/>
      <c r="J641"/>
      <c r="K641"/>
      <c r="L641"/>
    </row>
    <row r="642" spans="3:12" x14ac:dyDescent="0.2">
      <c r="C642"/>
      <c r="D642" s="263"/>
      <c r="J642"/>
      <c r="K642"/>
      <c r="L642"/>
    </row>
    <row r="643" spans="3:12" x14ac:dyDescent="0.2">
      <c r="C643"/>
      <c r="D643" s="263"/>
      <c r="J643"/>
      <c r="K643"/>
      <c r="L643"/>
    </row>
    <row r="644" spans="3:12" x14ac:dyDescent="0.2">
      <c r="C644"/>
      <c r="D644" s="263"/>
      <c r="J644"/>
      <c r="K644"/>
      <c r="L644"/>
    </row>
    <row r="645" spans="3:12" x14ac:dyDescent="0.2">
      <c r="C645"/>
      <c r="D645" s="263"/>
      <c r="J645"/>
      <c r="K645"/>
      <c r="L645"/>
    </row>
    <row r="646" spans="3:12" x14ac:dyDescent="0.2">
      <c r="C646"/>
      <c r="D646" s="263"/>
      <c r="J646"/>
      <c r="K646"/>
      <c r="L646"/>
    </row>
    <row r="647" spans="3:12" x14ac:dyDescent="0.2">
      <c r="C647"/>
      <c r="D647" s="263"/>
      <c r="J647"/>
      <c r="K647"/>
      <c r="L647"/>
    </row>
    <row r="648" spans="3:12" x14ac:dyDescent="0.2">
      <c r="C648"/>
      <c r="D648" s="263"/>
      <c r="J648"/>
      <c r="K648"/>
      <c r="L648"/>
    </row>
    <row r="649" spans="3:12" x14ac:dyDescent="0.2">
      <c r="C649"/>
      <c r="D649" s="263"/>
      <c r="J649"/>
      <c r="K649"/>
      <c r="L649"/>
    </row>
    <row r="650" spans="3:12" x14ac:dyDescent="0.2">
      <c r="C650"/>
      <c r="D650" s="263"/>
      <c r="J650"/>
      <c r="K650"/>
      <c r="L650"/>
    </row>
    <row r="651" spans="3:12" x14ac:dyDescent="0.2">
      <c r="C651"/>
      <c r="D651" s="263"/>
      <c r="J651"/>
      <c r="K651"/>
      <c r="L651"/>
    </row>
    <row r="652" spans="3:12" x14ac:dyDescent="0.2">
      <c r="C652"/>
      <c r="D652" s="263"/>
      <c r="J652"/>
      <c r="K652"/>
      <c r="L652"/>
    </row>
    <row r="653" spans="3:12" x14ac:dyDescent="0.2">
      <c r="C653"/>
      <c r="D653" s="263"/>
      <c r="J653"/>
      <c r="K653"/>
      <c r="L653"/>
    </row>
    <row r="654" spans="3:12" x14ac:dyDescent="0.2">
      <c r="C654"/>
      <c r="D654" s="263"/>
      <c r="J654"/>
      <c r="K654"/>
      <c r="L654"/>
    </row>
    <row r="655" spans="3:12" x14ac:dyDescent="0.2">
      <c r="C655"/>
      <c r="D655" s="263"/>
      <c r="J655"/>
      <c r="K655"/>
      <c r="L655"/>
    </row>
    <row r="656" spans="3:12" x14ac:dyDescent="0.2">
      <c r="C656"/>
      <c r="D656" s="263"/>
      <c r="J656"/>
      <c r="K656"/>
      <c r="L656"/>
    </row>
    <row r="657" spans="3:12" x14ac:dyDescent="0.2">
      <c r="C657"/>
      <c r="D657" s="263"/>
      <c r="J657"/>
      <c r="K657"/>
      <c r="L657"/>
    </row>
    <row r="658" spans="3:12" x14ac:dyDescent="0.2">
      <c r="C658"/>
      <c r="D658" s="263"/>
      <c r="J658"/>
      <c r="K658"/>
      <c r="L658"/>
    </row>
    <row r="659" spans="3:12" x14ac:dyDescent="0.2">
      <c r="C659"/>
      <c r="D659" s="263"/>
      <c r="J659"/>
      <c r="K659"/>
      <c r="L659"/>
    </row>
    <row r="660" spans="3:12" x14ac:dyDescent="0.2">
      <c r="C660"/>
      <c r="D660" s="263"/>
      <c r="J660"/>
      <c r="K660"/>
      <c r="L660"/>
    </row>
    <row r="661" spans="3:12" x14ac:dyDescent="0.2">
      <c r="C661"/>
      <c r="D661" s="263"/>
      <c r="J661"/>
      <c r="K661"/>
      <c r="L661"/>
    </row>
    <row r="662" spans="3:12" x14ac:dyDescent="0.2">
      <c r="C662"/>
      <c r="D662" s="263"/>
      <c r="J662"/>
      <c r="K662"/>
      <c r="L662"/>
    </row>
    <row r="663" spans="3:12" x14ac:dyDescent="0.2">
      <c r="C663"/>
      <c r="D663" s="263"/>
      <c r="J663"/>
      <c r="K663"/>
      <c r="L663"/>
    </row>
    <row r="664" spans="3:12" x14ac:dyDescent="0.2">
      <c r="C664"/>
      <c r="D664" s="263"/>
      <c r="J664"/>
      <c r="K664"/>
      <c r="L664"/>
    </row>
    <row r="665" spans="3:12" x14ac:dyDescent="0.2">
      <c r="C665"/>
      <c r="D665" s="263"/>
      <c r="J665"/>
      <c r="K665"/>
      <c r="L665"/>
    </row>
    <row r="666" spans="3:12" x14ac:dyDescent="0.2">
      <c r="C666"/>
      <c r="D666" s="263"/>
      <c r="J666"/>
      <c r="K666"/>
      <c r="L666"/>
    </row>
    <row r="667" spans="3:12" x14ac:dyDescent="0.2">
      <c r="C667"/>
      <c r="D667" s="263"/>
      <c r="J667"/>
      <c r="K667"/>
      <c r="L667"/>
    </row>
    <row r="668" spans="3:12" x14ac:dyDescent="0.2">
      <c r="C668"/>
      <c r="D668" s="263"/>
      <c r="J668"/>
      <c r="K668"/>
      <c r="L668"/>
    </row>
    <row r="669" spans="3:12" x14ac:dyDescent="0.2">
      <c r="C669"/>
      <c r="D669" s="263"/>
      <c r="J669"/>
      <c r="K669"/>
      <c r="L669"/>
    </row>
    <row r="670" spans="3:12" x14ac:dyDescent="0.2">
      <c r="C670"/>
      <c r="D670" s="263"/>
      <c r="J670"/>
      <c r="K670"/>
      <c r="L670"/>
    </row>
    <row r="671" spans="3:12" x14ac:dyDescent="0.2">
      <c r="C671"/>
      <c r="D671" s="263"/>
      <c r="J671"/>
      <c r="K671"/>
      <c r="L671"/>
    </row>
    <row r="672" spans="3:12" x14ac:dyDescent="0.2">
      <c r="C672"/>
      <c r="D672" s="263"/>
      <c r="J672"/>
      <c r="K672"/>
      <c r="L672"/>
    </row>
    <row r="673" spans="3:12" x14ac:dyDescent="0.2">
      <c r="C673"/>
      <c r="D673" s="263"/>
      <c r="J673"/>
      <c r="K673"/>
      <c r="L673"/>
    </row>
    <row r="674" spans="3:12" x14ac:dyDescent="0.2">
      <c r="C674"/>
      <c r="D674" s="263"/>
      <c r="J674"/>
      <c r="K674"/>
      <c r="L674"/>
    </row>
    <row r="675" spans="3:12" x14ac:dyDescent="0.2">
      <c r="C675"/>
      <c r="D675" s="263"/>
      <c r="J675"/>
      <c r="K675"/>
      <c r="L675"/>
    </row>
    <row r="676" spans="3:12" x14ac:dyDescent="0.2">
      <c r="C676"/>
      <c r="D676" s="263"/>
      <c r="J676"/>
      <c r="K676"/>
      <c r="L676"/>
    </row>
    <row r="677" spans="3:12" x14ac:dyDescent="0.2">
      <c r="C677"/>
      <c r="D677" s="263"/>
      <c r="J677"/>
      <c r="K677"/>
      <c r="L677"/>
    </row>
    <row r="678" spans="3:12" x14ac:dyDescent="0.2">
      <c r="C678"/>
      <c r="D678" s="263"/>
      <c r="J678"/>
      <c r="K678"/>
      <c r="L678"/>
    </row>
    <row r="679" spans="3:12" x14ac:dyDescent="0.2">
      <c r="C679"/>
      <c r="D679" s="263"/>
      <c r="J679"/>
      <c r="K679"/>
      <c r="L679"/>
    </row>
    <row r="680" spans="3:12" x14ac:dyDescent="0.2">
      <c r="C680"/>
      <c r="D680" s="263"/>
      <c r="J680"/>
      <c r="K680"/>
      <c r="L680"/>
    </row>
    <row r="681" spans="3:12" x14ac:dyDescent="0.2">
      <c r="C681"/>
      <c r="D681" s="263"/>
      <c r="J681"/>
      <c r="K681"/>
      <c r="L681"/>
    </row>
    <row r="682" spans="3:12" x14ac:dyDescent="0.2">
      <c r="C682"/>
      <c r="D682" s="263"/>
      <c r="J682"/>
      <c r="K682"/>
      <c r="L682"/>
    </row>
    <row r="683" spans="3:12" x14ac:dyDescent="0.2">
      <c r="C683"/>
      <c r="D683" s="263"/>
      <c r="J683"/>
      <c r="K683"/>
      <c r="L683"/>
    </row>
    <row r="684" spans="3:12" x14ac:dyDescent="0.2">
      <c r="C684"/>
      <c r="D684" s="263"/>
      <c r="J684"/>
      <c r="K684"/>
      <c r="L684"/>
    </row>
    <row r="685" spans="3:12" x14ac:dyDescent="0.2">
      <c r="C685"/>
      <c r="D685" s="263"/>
      <c r="J685"/>
      <c r="K685"/>
      <c r="L685"/>
    </row>
    <row r="686" spans="3:12" x14ac:dyDescent="0.2">
      <c r="C686"/>
      <c r="D686" s="263"/>
      <c r="J686"/>
      <c r="K686"/>
      <c r="L686"/>
    </row>
    <row r="687" spans="3:12" x14ac:dyDescent="0.2">
      <c r="C687"/>
      <c r="D687" s="263"/>
      <c r="J687"/>
      <c r="K687"/>
      <c r="L687"/>
    </row>
    <row r="688" spans="3:12" x14ac:dyDescent="0.2">
      <c r="C688"/>
      <c r="D688" s="263"/>
      <c r="J688"/>
      <c r="K688"/>
      <c r="L688"/>
    </row>
    <row r="689" spans="3:12" x14ac:dyDescent="0.2">
      <c r="C689"/>
      <c r="D689" s="263"/>
      <c r="J689"/>
      <c r="K689"/>
      <c r="L689"/>
    </row>
    <row r="690" spans="3:12" x14ac:dyDescent="0.2">
      <c r="C690"/>
      <c r="D690" s="263"/>
      <c r="J690"/>
      <c r="K690"/>
      <c r="L690"/>
    </row>
    <row r="691" spans="3:12" x14ac:dyDescent="0.2">
      <c r="C691"/>
      <c r="D691" s="263"/>
      <c r="J691"/>
      <c r="K691"/>
      <c r="L691"/>
    </row>
    <row r="692" spans="3:12" x14ac:dyDescent="0.2">
      <c r="C692"/>
      <c r="D692" s="263"/>
      <c r="J692"/>
      <c r="K692"/>
      <c r="L692"/>
    </row>
    <row r="693" spans="3:12" x14ac:dyDescent="0.2">
      <c r="C693"/>
      <c r="D693" s="263"/>
      <c r="J693"/>
      <c r="K693"/>
      <c r="L693"/>
    </row>
    <row r="694" spans="3:12" x14ac:dyDescent="0.2">
      <c r="C694"/>
      <c r="D694" s="263"/>
      <c r="J694"/>
      <c r="K694"/>
      <c r="L694"/>
    </row>
    <row r="695" spans="3:12" x14ac:dyDescent="0.2">
      <c r="C695"/>
      <c r="D695" s="263"/>
      <c r="J695"/>
      <c r="K695"/>
      <c r="L695"/>
    </row>
    <row r="696" spans="3:12" x14ac:dyDescent="0.2">
      <c r="C696"/>
      <c r="D696" s="263"/>
      <c r="J696"/>
      <c r="K696"/>
      <c r="L696"/>
    </row>
    <row r="697" spans="3:12" x14ac:dyDescent="0.2">
      <c r="C697"/>
      <c r="D697" s="263"/>
      <c r="J697"/>
      <c r="K697"/>
      <c r="L697"/>
    </row>
    <row r="698" spans="3:12" x14ac:dyDescent="0.2">
      <c r="C698"/>
      <c r="D698" s="263"/>
      <c r="J698"/>
      <c r="K698"/>
      <c r="L698"/>
    </row>
    <row r="699" spans="3:12" x14ac:dyDescent="0.2">
      <c r="C699"/>
      <c r="D699" s="263"/>
      <c r="J699"/>
      <c r="K699"/>
      <c r="L699"/>
    </row>
    <row r="700" spans="3:12" x14ac:dyDescent="0.2">
      <c r="C700"/>
      <c r="D700" s="263"/>
      <c r="J700"/>
      <c r="K700"/>
      <c r="L700"/>
    </row>
    <row r="701" spans="3:12" x14ac:dyDescent="0.2">
      <c r="C701"/>
      <c r="D701" s="263"/>
      <c r="J701"/>
      <c r="K701"/>
      <c r="L701"/>
    </row>
    <row r="702" spans="3:12" x14ac:dyDescent="0.2">
      <c r="C702"/>
      <c r="D702" s="263"/>
      <c r="J702"/>
      <c r="K702"/>
      <c r="L702"/>
    </row>
    <row r="703" spans="3:12" x14ac:dyDescent="0.2">
      <c r="C703"/>
      <c r="D703" s="263"/>
      <c r="J703"/>
      <c r="K703"/>
      <c r="L703"/>
    </row>
    <row r="704" spans="3:12" x14ac:dyDescent="0.2">
      <c r="C704"/>
      <c r="D704" s="263"/>
      <c r="J704"/>
      <c r="K704"/>
      <c r="L704"/>
    </row>
    <row r="705" spans="3:12" x14ac:dyDescent="0.2">
      <c r="C705"/>
      <c r="D705" s="263"/>
      <c r="J705"/>
      <c r="K705"/>
      <c r="L705"/>
    </row>
    <row r="706" spans="3:12" x14ac:dyDescent="0.2">
      <c r="C706"/>
      <c r="D706" s="263"/>
      <c r="J706"/>
      <c r="K706"/>
      <c r="L706"/>
    </row>
    <row r="707" spans="3:12" x14ac:dyDescent="0.2">
      <c r="C707"/>
      <c r="D707" s="263"/>
      <c r="J707"/>
      <c r="K707"/>
      <c r="L707"/>
    </row>
    <row r="708" spans="3:12" x14ac:dyDescent="0.2">
      <c r="C708"/>
      <c r="D708" s="263"/>
      <c r="J708"/>
      <c r="K708"/>
      <c r="L708"/>
    </row>
    <row r="709" spans="3:12" x14ac:dyDescent="0.2">
      <c r="C709"/>
      <c r="D709" s="263"/>
      <c r="J709"/>
      <c r="K709"/>
      <c r="L709"/>
    </row>
    <row r="710" spans="3:12" x14ac:dyDescent="0.2">
      <c r="C710"/>
      <c r="D710" s="263"/>
      <c r="J710"/>
      <c r="K710"/>
      <c r="L710"/>
    </row>
    <row r="711" spans="3:12" x14ac:dyDescent="0.2">
      <c r="C711"/>
      <c r="D711" s="263"/>
      <c r="J711"/>
      <c r="K711"/>
      <c r="L711"/>
    </row>
    <row r="712" spans="3:12" x14ac:dyDescent="0.2">
      <c r="C712"/>
      <c r="D712" s="263"/>
      <c r="J712"/>
      <c r="K712"/>
      <c r="L712"/>
    </row>
    <row r="713" spans="3:12" x14ac:dyDescent="0.2">
      <c r="C713"/>
      <c r="D713" s="263"/>
      <c r="J713"/>
      <c r="K713"/>
      <c r="L713"/>
    </row>
    <row r="714" spans="3:12" x14ac:dyDescent="0.2">
      <c r="C714"/>
      <c r="D714" s="263"/>
      <c r="J714"/>
      <c r="K714"/>
      <c r="L714"/>
    </row>
    <row r="715" spans="3:12" x14ac:dyDescent="0.2">
      <c r="C715"/>
      <c r="D715" s="263"/>
      <c r="J715"/>
      <c r="K715"/>
      <c r="L715"/>
    </row>
    <row r="716" spans="3:12" x14ac:dyDescent="0.2">
      <c r="C716"/>
      <c r="D716" s="263"/>
      <c r="J716"/>
      <c r="K716"/>
      <c r="L716"/>
    </row>
    <row r="717" spans="3:12" x14ac:dyDescent="0.2">
      <c r="C717"/>
      <c r="D717" s="263"/>
      <c r="J717"/>
      <c r="K717"/>
      <c r="L717"/>
    </row>
    <row r="718" spans="3:12" x14ac:dyDescent="0.2">
      <c r="C718"/>
      <c r="D718" s="263"/>
      <c r="J718"/>
      <c r="K718"/>
      <c r="L718"/>
    </row>
    <row r="719" spans="3:12" x14ac:dyDescent="0.2">
      <c r="C719"/>
      <c r="D719" s="263"/>
      <c r="J719"/>
      <c r="K719"/>
      <c r="L719"/>
    </row>
    <row r="720" spans="3:12" x14ac:dyDescent="0.2">
      <c r="C720"/>
      <c r="D720" s="263"/>
      <c r="J720"/>
      <c r="K720"/>
      <c r="L720"/>
    </row>
    <row r="721" spans="3:12" x14ac:dyDescent="0.2">
      <c r="C721"/>
      <c r="D721" s="263"/>
      <c r="J721"/>
      <c r="K721"/>
      <c r="L721"/>
    </row>
    <row r="722" spans="3:12" x14ac:dyDescent="0.2">
      <c r="C722"/>
      <c r="D722" s="263"/>
      <c r="J722"/>
      <c r="K722"/>
      <c r="L722"/>
    </row>
    <row r="723" spans="3:12" x14ac:dyDescent="0.2">
      <c r="C723"/>
      <c r="D723" s="263"/>
      <c r="J723"/>
      <c r="K723"/>
      <c r="L723"/>
    </row>
    <row r="724" spans="3:12" x14ac:dyDescent="0.2">
      <c r="C724"/>
      <c r="D724" s="263"/>
      <c r="J724"/>
      <c r="K724"/>
      <c r="L724"/>
    </row>
    <row r="725" spans="3:12" x14ac:dyDescent="0.2">
      <c r="C725"/>
      <c r="D725" s="263"/>
      <c r="J725"/>
      <c r="K725"/>
      <c r="L725"/>
    </row>
    <row r="726" spans="3:12" x14ac:dyDescent="0.2">
      <c r="C726"/>
      <c r="D726" s="263"/>
      <c r="J726"/>
      <c r="K726"/>
      <c r="L726"/>
    </row>
    <row r="727" spans="3:12" x14ac:dyDescent="0.2">
      <c r="C727"/>
      <c r="D727" s="263"/>
      <c r="J727"/>
      <c r="K727"/>
      <c r="L727"/>
    </row>
    <row r="728" spans="3:12" x14ac:dyDescent="0.2">
      <c r="C728"/>
      <c r="D728" s="263"/>
      <c r="J728"/>
      <c r="K728"/>
      <c r="L728"/>
    </row>
    <row r="729" spans="3:12" x14ac:dyDescent="0.2">
      <c r="C729"/>
      <c r="D729" s="263"/>
      <c r="J729"/>
      <c r="K729"/>
      <c r="L729"/>
    </row>
    <row r="730" spans="3:12" x14ac:dyDescent="0.2">
      <c r="C730"/>
      <c r="D730" s="263"/>
      <c r="J730"/>
      <c r="K730"/>
      <c r="L730"/>
    </row>
    <row r="731" spans="3:12" x14ac:dyDescent="0.2">
      <c r="C731"/>
      <c r="D731" s="263"/>
      <c r="J731"/>
      <c r="K731"/>
      <c r="L731"/>
    </row>
    <row r="732" spans="3:12" x14ac:dyDescent="0.2">
      <c r="C732"/>
      <c r="D732" s="263"/>
      <c r="J732"/>
      <c r="K732"/>
      <c r="L732"/>
    </row>
    <row r="733" spans="3:12" x14ac:dyDescent="0.2">
      <c r="C733"/>
      <c r="D733" s="263"/>
      <c r="J733"/>
      <c r="K733"/>
      <c r="L733"/>
    </row>
    <row r="734" spans="3:12" x14ac:dyDescent="0.2">
      <c r="C734"/>
      <c r="D734" s="263"/>
      <c r="J734"/>
      <c r="K734"/>
      <c r="L734"/>
    </row>
    <row r="735" spans="3:12" x14ac:dyDescent="0.2">
      <c r="C735"/>
      <c r="D735" s="263"/>
      <c r="J735"/>
      <c r="K735"/>
      <c r="L735"/>
    </row>
    <row r="736" spans="3:12" x14ac:dyDescent="0.2">
      <c r="C736"/>
      <c r="D736" s="263"/>
      <c r="J736"/>
      <c r="K736"/>
      <c r="L736"/>
    </row>
    <row r="737" spans="3:12" x14ac:dyDescent="0.2">
      <c r="C737"/>
      <c r="D737" s="263"/>
      <c r="J737"/>
      <c r="K737"/>
      <c r="L737"/>
    </row>
    <row r="738" spans="3:12" x14ac:dyDescent="0.2">
      <c r="C738"/>
      <c r="D738" s="263"/>
      <c r="J738"/>
      <c r="K738"/>
      <c r="L738"/>
    </row>
    <row r="739" spans="3:12" x14ac:dyDescent="0.2">
      <c r="C739"/>
      <c r="D739" s="263"/>
      <c r="J739"/>
      <c r="K739"/>
      <c r="L739"/>
    </row>
    <row r="740" spans="3:12" x14ac:dyDescent="0.2">
      <c r="C740"/>
      <c r="D740" s="263"/>
      <c r="J740"/>
      <c r="K740"/>
      <c r="L740"/>
    </row>
    <row r="741" spans="3:12" x14ac:dyDescent="0.2">
      <c r="C741"/>
      <c r="D741" s="263"/>
      <c r="J741"/>
      <c r="K741"/>
      <c r="L741"/>
    </row>
    <row r="742" spans="3:12" x14ac:dyDescent="0.2">
      <c r="C742"/>
      <c r="D742" s="263"/>
      <c r="J742"/>
      <c r="K742"/>
      <c r="L742"/>
    </row>
    <row r="743" spans="3:12" x14ac:dyDescent="0.2">
      <c r="C743"/>
      <c r="D743" s="263"/>
      <c r="J743"/>
      <c r="K743"/>
      <c r="L743"/>
    </row>
    <row r="744" spans="3:12" x14ac:dyDescent="0.2">
      <c r="C744"/>
      <c r="D744" s="263"/>
      <c r="J744"/>
      <c r="K744"/>
      <c r="L744"/>
    </row>
    <row r="745" spans="3:12" x14ac:dyDescent="0.2">
      <c r="C745"/>
      <c r="D745" s="263"/>
      <c r="J745"/>
      <c r="K745"/>
      <c r="L745"/>
    </row>
    <row r="746" spans="3:12" x14ac:dyDescent="0.2">
      <c r="C746"/>
      <c r="D746" s="263"/>
      <c r="J746"/>
      <c r="K746"/>
      <c r="L746"/>
    </row>
    <row r="747" spans="3:12" x14ac:dyDescent="0.2">
      <c r="C747"/>
      <c r="D747" s="263"/>
      <c r="J747"/>
      <c r="K747"/>
      <c r="L747"/>
    </row>
    <row r="748" spans="3:12" x14ac:dyDescent="0.2">
      <c r="C748"/>
      <c r="D748" s="263"/>
      <c r="J748"/>
      <c r="K748"/>
      <c r="L748"/>
    </row>
    <row r="749" spans="3:12" x14ac:dyDescent="0.2">
      <c r="C749"/>
      <c r="D749" s="263"/>
      <c r="J749"/>
      <c r="K749"/>
      <c r="L749"/>
    </row>
    <row r="750" spans="3:12" x14ac:dyDescent="0.2">
      <c r="C750"/>
      <c r="D750" s="263"/>
      <c r="J750"/>
      <c r="K750"/>
      <c r="L750"/>
    </row>
    <row r="751" spans="3:12" x14ac:dyDescent="0.2">
      <c r="C751"/>
      <c r="D751" s="263"/>
      <c r="J751"/>
      <c r="K751"/>
      <c r="L751"/>
    </row>
    <row r="752" spans="3:12" x14ac:dyDescent="0.2">
      <c r="C752"/>
      <c r="D752" s="263"/>
      <c r="J752"/>
      <c r="K752"/>
      <c r="L752"/>
    </row>
    <row r="753" spans="3:12" x14ac:dyDescent="0.2">
      <c r="C753"/>
      <c r="D753" s="263"/>
      <c r="J753"/>
      <c r="K753"/>
      <c r="L753"/>
    </row>
    <row r="754" spans="3:12" x14ac:dyDescent="0.2">
      <c r="C754"/>
      <c r="D754" s="263"/>
      <c r="J754"/>
      <c r="K754"/>
      <c r="L754"/>
    </row>
    <row r="755" spans="3:12" x14ac:dyDescent="0.2">
      <c r="C755"/>
      <c r="D755" s="263"/>
      <c r="J755"/>
      <c r="K755"/>
      <c r="L755"/>
    </row>
    <row r="756" spans="3:12" x14ac:dyDescent="0.2">
      <c r="C756"/>
      <c r="D756" s="263"/>
      <c r="J756"/>
      <c r="K756"/>
      <c r="L756"/>
    </row>
    <row r="757" spans="3:12" x14ac:dyDescent="0.2">
      <c r="C757"/>
      <c r="D757" s="263"/>
      <c r="J757"/>
      <c r="K757"/>
      <c r="L757"/>
    </row>
    <row r="758" spans="3:12" x14ac:dyDescent="0.2">
      <c r="C758"/>
      <c r="D758" s="263"/>
      <c r="J758"/>
      <c r="K758"/>
      <c r="L758"/>
    </row>
    <row r="759" spans="3:12" x14ac:dyDescent="0.2">
      <c r="C759"/>
      <c r="D759" s="263"/>
      <c r="J759"/>
      <c r="K759"/>
      <c r="L759"/>
    </row>
    <row r="760" spans="3:12" x14ac:dyDescent="0.2">
      <c r="C760"/>
      <c r="D760" s="263"/>
      <c r="J760"/>
      <c r="K760"/>
      <c r="L760"/>
    </row>
    <row r="761" spans="3:12" x14ac:dyDescent="0.2">
      <c r="C761"/>
      <c r="D761" s="263"/>
      <c r="J761"/>
      <c r="K761"/>
      <c r="L761"/>
    </row>
    <row r="762" spans="3:12" x14ac:dyDescent="0.2">
      <c r="C762"/>
      <c r="D762" s="263"/>
      <c r="J762"/>
      <c r="K762"/>
      <c r="L762"/>
    </row>
    <row r="763" spans="3:12" x14ac:dyDescent="0.2">
      <c r="C763"/>
      <c r="D763" s="263"/>
      <c r="J763"/>
      <c r="K763"/>
      <c r="L763"/>
    </row>
    <row r="764" spans="3:12" x14ac:dyDescent="0.2">
      <c r="C764"/>
      <c r="D764" s="263"/>
      <c r="J764"/>
      <c r="K764"/>
      <c r="L764"/>
    </row>
    <row r="765" spans="3:12" x14ac:dyDescent="0.2">
      <c r="C765"/>
      <c r="D765" s="263"/>
      <c r="J765"/>
      <c r="K765"/>
      <c r="L765"/>
    </row>
    <row r="766" spans="3:12" x14ac:dyDescent="0.2">
      <c r="C766"/>
      <c r="D766" s="263"/>
      <c r="J766"/>
      <c r="K766"/>
      <c r="L766"/>
    </row>
    <row r="767" spans="3:12" x14ac:dyDescent="0.2">
      <c r="C767"/>
      <c r="D767" s="263"/>
      <c r="J767"/>
      <c r="K767"/>
      <c r="L767"/>
    </row>
    <row r="768" spans="3:12" x14ac:dyDescent="0.2">
      <c r="C768"/>
      <c r="D768" s="263"/>
      <c r="J768"/>
      <c r="K768"/>
      <c r="L768"/>
    </row>
    <row r="769" spans="3:12" x14ac:dyDescent="0.2">
      <c r="C769"/>
      <c r="D769" s="263"/>
      <c r="J769"/>
      <c r="K769"/>
      <c r="L769"/>
    </row>
    <row r="770" spans="3:12" x14ac:dyDescent="0.2">
      <c r="C770"/>
      <c r="D770" s="263"/>
      <c r="J770"/>
      <c r="K770"/>
      <c r="L770"/>
    </row>
    <row r="771" spans="3:12" x14ac:dyDescent="0.2">
      <c r="C771"/>
      <c r="D771" s="263"/>
      <c r="J771"/>
      <c r="K771"/>
      <c r="L771"/>
    </row>
    <row r="772" spans="3:12" x14ac:dyDescent="0.2">
      <c r="C772"/>
      <c r="D772" s="263"/>
      <c r="J772"/>
      <c r="K772"/>
      <c r="L772"/>
    </row>
    <row r="773" spans="3:12" x14ac:dyDescent="0.2">
      <c r="C773"/>
      <c r="D773" s="263"/>
      <c r="J773"/>
      <c r="K773"/>
      <c r="L773"/>
    </row>
    <row r="774" spans="3:12" x14ac:dyDescent="0.2">
      <c r="C774"/>
      <c r="D774" s="263"/>
      <c r="J774"/>
      <c r="K774"/>
      <c r="L774"/>
    </row>
    <row r="775" spans="3:12" x14ac:dyDescent="0.2">
      <c r="C775"/>
      <c r="D775" s="263"/>
      <c r="J775"/>
      <c r="K775"/>
      <c r="L775"/>
    </row>
    <row r="776" spans="3:12" x14ac:dyDescent="0.2">
      <c r="C776"/>
      <c r="D776" s="263"/>
      <c r="J776"/>
      <c r="K776"/>
      <c r="L776"/>
    </row>
    <row r="777" spans="3:12" x14ac:dyDescent="0.2">
      <c r="C777"/>
      <c r="D777" s="263"/>
      <c r="J777"/>
      <c r="K777"/>
      <c r="L777"/>
    </row>
    <row r="778" spans="3:12" x14ac:dyDescent="0.2">
      <c r="C778"/>
      <c r="D778" s="263"/>
      <c r="J778"/>
      <c r="K778"/>
      <c r="L778"/>
    </row>
    <row r="779" spans="3:12" x14ac:dyDescent="0.2">
      <c r="C779"/>
      <c r="D779" s="263"/>
      <c r="J779"/>
      <c r="K779"/>
      <c r="L779"/>
    </row>
    <row r="780" spans="3:12" x14ac:dyDescent="0.2">
      <c r="C780"/>
      <c r="D780" s="263"/>
      <c r="J780"/>
      <c r="K780"/>
      <c r="L780"/>
    </row>
    <row r="781" spans="3:12" x14ac:dyDescent="0.2">
      <c r="C781"/>
      <c r="D781" s="263"/>
      <c r="J781"/>
      <c r="K781"/>
      <c r="L781"/>
    </row>
    <row r="782" spans="3:12" x14ac:dyDescent="0.2">
      <c r="C782"/>
      <c r="D782" s="263"/>
      <c r="J782"/>
      <c r="K782"/>
      <c r="L782"/>
    </row>
    <row r="783" spans="3:12" x14ac:dyDescent="0.2">
      <c r="C783"/>
      <c r="D783" s="263"/>
      <c r="J783"/>
      <c r="K783"/>
      <c r="L783"/>
    </row>
    <row r="784" spans="3:12" x14ac:dyDescent="0.2">
      <c r="C784"/>
      <c r="D784" s="263"/>
      <c r="J784"/>
      <c r="K784"/>
      <c r="L784"/>
    </row>
    <row r="785" spans="3:12" x14ac:dyDescent="0.2">
      <c r="C785"/>
      <c r="D785" s="263"/>
      <c r="J785"/>
      <c r="K785"/>
      <c r="L785"/>
    </row>
    <row r="786" spans="3:12" x14ac:dyDescent="0.2">
      <c r="C786"/>
      <c r="D786" s="263"/>
      <c r="J786"/>
      <c r="K786"/>
      <c r="L786"/>
    </row>
    <row r="787" spans="3:12" x14ac:dyDescent="0.2">
      <c r="C787"/>
      <c r="D787" s="263"/>
      <c r="J787"/>
      <c r="K787"/>
      <c r="L787"/>
    </row>
    <row r="788" spans="3:12" x14ac:dyDescent="0.2">
      <c r="C788"/>
      <c r="D788" s="263"/>
      <c r="J788"/>
      <c r="K788"/>
      <c r="L788"/>
    </row>
    <row r="789" spans="3:12" x14ac:dyDescent="0.2">
      <c r="C789"/>
      <c r="D789" s="263"/>
      <c r="J789"/>
      <c r="K789"/>
      <c r="L789"/>
    </row>
    <row r="790" spans="3:12" x14ac:dyDescent="0.2">
      <c r="C790"/>
      <c r="D790" s="263"/>
      <c r="J790"/>
      <c r="K790"/>
      <c r="L790"/>
    </row>
    <row r="791" spans="3:12" x14ac:dyDescent="0.2">
      <c r="C791"/>
      <c r="D791" s="263"/>
      <c r="J791"/>
      <c r="K791"/>
      <c r="L791"/>
    </row>
    <row r="792" spans="3:12" x14ac:dyDescent="0.2">
      <c r="C792"/>
      <c r="D792" s="263"/>
      <c r="J792"/>
      <c r="K792"/>
      <c r="L792"/>
    </row>
    <row r="793" spans="3:12" x14ac:dyDescent="0.2">
      <c r="C793"/>
      <c r="D793" s="263"/>
      <c r="J793"/>
      <c r="K793"/>
      <c r="L793"/>
    </row>
    <row r="794" spans="3:12" x14ac:dyDescent="0.2">
      <c r="C794"/>
      <c r="D794" s="263"/>
      <c r="J794"/>
      <c r="K794"/>
      <c r="L794"/>
    </row>
    <row r="795" spans="3:12" x14ac:dyDescent="0.2">
      <c r="C795"/>
      <c r="D795" s="263"/>
      <c r="J795"/>
      <c r="K795"/>
      <c r="L795"/>
    </row>
    <row r="796" spans="3:12" x14ac:dyDescent="0.2">
      <c r="C796"/>
      <c r="D796" s="263"/>
      <c r="J796"/>
      <c r="K796"/>
      <c r="L796"/>
    </row>
    <row r="797" spans="3:12" x14ac:dyDescent="0.2">
      <c r="C797"/>
      <c r="D797" s="263"/>
      <c r="J797"/>
      <c r="K797"/>
      <c r="L797"/>
    </row>
    <row r="798" spans="3:12" x14ac:dyDescent="0.2">
      <c r="C798"/>
      <c r="D798" s="263"/>
      <c r="J798"/>
      <c r="K798"/>
      <c r="L798"/>
    </row>
    <row r="799" spans="3:12" x14ac:dyDescent="0.2">
      <c r="C799"/>
      <c r="D799" s="263"/>
      <c r="J799"/>
      <c r="K799"/>
      <c r="L799"/>
    </row>
    <row r="800" spans="3:12" x14ac:dyDescent="0.2">
      <c r="C800"/>
      <c r="D800" s="263"/>
      <c r="J800"/>
      <c r="K800"/>
      <c r="L800"/>
    </row>
    <row r="801" spans="3:12" x14ac:dyDescent="0.2">
      <c r="C801"/>
      <c r="D801" s="263"/>
      <c r="J801"/>
      <c r="K801"/>
      <c r="L801"/>
    </row>
    <row r="802" spans="3:12" x14ac:dyDescent="0.2">
      <c r="C802"/>
      <c r="D802" s="263"/>
      <c r="J802"/>
      <c r="K802"/>
      <c r="L802"/>
    </row>
    <row r="803" spans="3:12" x14ac:dyDescent="0.2">
      <c r="C803"/>
      <c r="D803" s="263"/>
      <c r="J803"/>
      <c r="K803"/>
      <c r="L803"/>
    </row>
    <row r="804" spans="3:12" x14ac:dyDescent="0.2">
      <c r="C804"/>
      <c r="D804" s="263"/>
      <c r="J804"/>
      <c r="K804"/>
      <c r="L804"/>
    </row>
    <row r="805" spans="3:12" x14ac:dyDescent="0.2">
      <c r="C805"/>
      <c r="D805" s="263"/>
      <c r="J805"/>
      <c r="K805"/>
      <c r="L805"/>
    </row>
    <row r="806" spans="3:12" x14ac:dyDescent="0.2">
      <c r="C806"/>
      <c r="D806" s="263"/>
      <c r="J806"/>
      <c r="K806"/>
      <c r="L806"/>
    </row>
    <row r="807" spans="3:12" x14ac:dyDescent="0.2">
      <c r="C807"/>
      <c r="D807" s="263"/>
      <c r="J807"/>
      <c r="K807"/>
      <c r="L807"/>
    </row>
    <row r="808" spans="3:12" x14ac:dyDescent="0.2">
      <c r="C808"/>
      <c r="D808" s="263"/>
      <c r="J808"/>
      <c r="K808"/>
      <c r="L808"/>
    </row>
    <row r="809" spans="3:12" x14ac:dyDescent="0.2">
      <c r="C809"/>
      <c r="D809" s="263"/>
      <c r="J809"/>
      <c r="K809"/>
      <c r="L809"/>
    </row>
    <row r="810" spans="3:12" x14ac:dyDescent="0.2">
      <c r="C810"/>
      <c r="D810" s="263"/>
      <c r="J810"/>
      <c r="K810"/>
      <c r="L810"/>
    </row>
    <row r="811" spans="3:12" x14ac:dyDescent="0.2">
      <c r="C811"/>
      <c r="D811" s="263"/>
      <c r="J811"/>
      <c r="K811"/>
      <c r="L811"/>
    </row>
    <row r="812" spans="3:12" x14ac:dyDescent="0.2">
      <c r="C812"/>
      <c r="D812" s="263"/>
      <c r="J812"/>
      <c r="K812"/>
      <c r="L812"/>
    </row>
    <row r="813" spans="3:12" x14ac:dyDescent="0.2">
      <c r="C813"/>
      <c r="D813" s="263"/>
      <c r="J813"/>
      <c r="K813"/>
      <c r="L813"/>
    </row>
    <row r="814" spans="3:12" x14ac:dyDescent="0.2">
      <c r="C814"/>
      <c r="D814" s="263"/>
      <c r="J814"/>
      <c r="K814"/>
      <c r="L814"/>
    </row>
    <row r="815" spans="3:12" x14ac:dyDescent="0.2">
      <c r="C815"/>
      <c r="D815" s="263"/>
      <c r="J815"/>
      <c r="K815"/>
      <c r="L815"/>
    </row>
    <row r="816" spans="3:12" x14ac:dyDescent="0.2">
      <c r="C816"/>
      <c r="D816" s="263"/>
      <c r="J816"/>
      <c r="K816"/>
      <c r="L816"/>
    </row>
    <row r="817" spans="3:12" x14ac:dyDescent="0.2">
      <c r="C817"/>
      <c r="D817" s="263"/>
      <c r="J817"/>
      <c r="K817"/>
      <c r="L817"/>
    </row>
    <row r="818" spans="3:12" x14ac:dyDescent="0.2">
      <c r="C818"/>
      <c r="D818" s="263"/>
      <c r="J818"/>
      <c r="K818"/>
      <c r="L818"/>
    </row>
    <row r="819" spans="3:12" x14ac:dyDescent="0.2">
      <c r="C819"/>
      <c r="D819" s="263"/>
      <c r="J819"/>
      <c r="K819"/>
      <c r="L819"/>
    </row>
    <row r="820" spans="3:12" x14ac:dyDescent="0.2">
      <c r="C820"/>
      <c r="D820" s="263"/>
      <c r="J820"/>
      <c r="K820"/>
      <c r="L820"/>
    </row>
    <row r="821" spans="3:12" x14ac:dyDescent="0.2">
      <c r="C821"/>
      <c r="D821" s="263"/>
      <c r="J821"/>
      <c r="K821"/>
      <c r="L821"/>
    </row>
    <row r="822" spans="3:12" x14ac:dyDescent="0.2">
      <c r="C822"/>
      <c r="D822" s="263"/>
      <c r="J822"/>
      <c r="K822"/>
      <c r="L822"/>
    </row>
    <row r="823" spans="3:12" x14ac:dyDescent="0.2">
      <c r="C823"/>
      <c r="D823" s="263"/>
      <c r="J823"/>
      <c r="K823"/>
      <c r="L823"/>
    </row>
    <row r="824" spans="3:12" x14ac:dyDescent="0.2">
      <c r="C824"/>
      <c r="D824" s="263"/>
      <c r="J824"/>
      <c r="K824"/>
      <c r="L824"/>
    </row>
    <row r="825" spans="3:12" x14ac:dyDescent="0.2">
      <c r="C825"/>
      <c r="D825" s="263"/>
      <c r="J825"/>
      <c r="K825"/>
      <c r="L825"/>
    </row>
    <row r="826" spans="3:12" x14ac:dyDescent="0.2">
      <c r="C826"/>
      <c r="D826" s="263"/>
      <c r="J826"/>
      <c r="K826"/>
      <c r="L826"/>
    </row>
    <row r="827" spans="3:12" x14ac:dyDescent="0.2">
      <c r="C827"/>
      <c r="D827" s="263"/>
      <c r="J827"/>
      <c r="K827"/>
      <c r="L827"/>
    </row>
    <row r="828" spans="3:12" x14ac:dyDescent="0.2">
      <c r="C828"/>
      <c r="D828" s="263"/>
      <c r="J828"/>
      <c r="K828"/>
      <c r="L828"/>
    </row>
    <row r="829" spans="3:12" x14ac:dyDescent="0.2">
      <c r="C829"/>
      <c r="D829" s="263"/>
      <c r="J829"/>
      <c r="K829"/>
      <c r="L829"/>
    </row>
    <row r="830" spans="3:12" x14ac:dyDescent="0.2">
      <c r="C830"/>
      <c r="D830" s="263"/>
      <c r="J830"/>
      <c r="K830"/>
      <c r="L830"/>
    </row>
    <row r="831" spans="3:12" x14ac:dyDescent="0.2">
      <c r="C831"/>
      <c r="D831" s="263"/>
      <c r="J831"/>
      <c r="K831"/>
      <c r="L831"/>
    </row>
    <row r="832" spans="3:12" x14ac:dyDescent="0.2">
      <c r="C832"/>
      <c r="D832" s="263"/>
      <c r="J832"/>
      <c r="K832"/>
      <c r="L832"/>
    </row>
    <row r="833" spans="3:12" x14ac:dyDescent="0.2">
      <c r="C833"/>
      <c r="D833" s="263"/>
      <c r="J833"/>
      <c r="K833"/>
      <c r="L833"/>
    </row>
    <row r="834" spans="3:12" x14ac:dyDescent="0.2">
      <c r="C834"/>
      <c r="D834" s="263"/>
      <c r="J834"/>
      <c r="K834"/>
      <c r="L834"/>
    </row>
    <row r="835" spans="3:12" x14ac:dyDescent="0.2">
      <c r="C835"/>
      <c r="D835" s="263"/>
      <c r="J835"/>
      <c r="K835"/>
      <c r="L835"/>
    </row>
    <row r="836" spans="3:12" x14ac:dyDescent="0.2">
      <c r="C836"/>
      <c r="D836" s="263"/>
      <c r="J836"/>
      <c r="K836"/>
      <c r="L836"/>
    </row>
    <row r="837" spans="3:12" x14ac:dyDescent="0.2">
      <c r="C837"/>
      <c r="D837" s="263"/>
      <c r="J837"/>
      <c r="K837"/>
      <c r="L837"/>
    </row>
    <row r="838" spans="3:12" x14ac:dyDescent="0.2">
      <c r="C838"/>
      <c r="D838" s="263"/>
      <c r="J838"/>
      <c r="K838"/>
      <c r="L838"/>
    </row>
    <row r="839" spans="3:12" x14ac:dyDescent="0.2">
      <c r="C839"/>
      <c r="D839" s="263"/>
      <c r="J839"/>
      <c r="K839"/>
      <c r="L839"/>
    </row>
    <row r="840" spans="3:12" x14ac:dyDescent="0.2">
      <c r="C840"/>
      <c r="D840" s="263"/>
      <c r="J840"/>
      <c r="K840"/>
      <c r="L840"/>
    </row>
    <row r="841" spans="3:12" x14ac:dyDescent="0.2">
      <c r="C841"/>
      <c r="D841" s="263"/>
      <c r="J841"/>
      <c r="K841"/>
      <c r="L841"/>
    </row>
    <row r="842" spans="3:12" x14ac:dyDescent="0.2">
      <c r="C842"/>
      <c r="D842" s="263"/>
      <c r="J842"/>
      <c r="K842"/>
      <c r="L842"/>
    </row>
    <row r="843" spans="3:12" x14ac:dyDescent="0.2">
      <c r="C843"/>
      <c r="D843" s="263"/>
      <c r="J843"/>
      <c r="K843"/>
      <c r="L843"/>
    </row>
    <row r="844" spans="3:12" x14ac:dyDescent="0.2">
      <c r="C844"/>
      <c r="D844" s="263"/>
      <c r="J844"/>
      <c r="K844"/>
      <c r="L844"/>
    </row>
    <row r="845" spans="3:12" x14ac:dyDescent="0.2">
      <c r="C845"/>
      <c r="D845" s="263"/>
      <c r="J845"/>
      <c r="K845"/>
      <c r="L845"/>
    </row>
    <row r="846" spans="3:12" x14ac:dyDescent="0.2">
      <c r="C846"/>
      <c r="D846" s="263"/>
      <c r="J846"/>
      <c r="K846"/>
      <c r="L846"/>
    </row>
    <row r="847" spans="3:12" x14ac:dyDescent="0.2">
      <c r="C847"/>
      <c r="D847" s="263"/>
      <c r="J847"/>
      <c r="K847"/>
      <c r="L847"/>
    </row>
    <row r="848" spans="3:12" x14ac:dyDescent="0.2">
      <c r="C848"/>
      <c r="D848" s="263"/>
      <c r="J848"/>
      <c r="K848"/>
      <c r="L848"/>
    </row>
    <row r="849" spans="3:12" x14ac:dyDescent="0.2">
      <c r="C849"/>
      <c r="D849" s="263"/>
      <c r="J849"/>
      <c r="K849"/>
      <c r="L849"/>
    </row>
    <row r="850" spans="3:12" x14ac:dyDescent="0.2">
      <c r="C850"/>
      <c r="D850" s="263"/>
      <c r="J850"/>
      <c r="K850"/>
      <c r="L850"/>
    </row>
    <row r="851" spans="3:12" x14ac:dyDescent="0.2">
      <c r="C851"/>
      <c r="D851" s="263"/>
      <c r="J851"/>
      <c r="K851"/>
      <c r="L851"/>
    </row>
    <row r="852" spans="3:12" x14ac:dyDescent="0.2">
      <c r="C852"/>
      <c r="D852" s="263"/>
      <c r="J852"/>
      <c r="K852"/>
      <c r="L852"/>
    </row>
    <row r="853" spans="3:12" x14ac:dyDescent="0.2">
      <c r="C853"/>
      <c r="D853" s="263"/>
      <c r="J853"/>
      <c r="K853"/>
      <c r="L853"/>
    </row>
    <row r="854" spans="3:12" x14ac:dyDescent="0.2">
      <c r="C854"/>
      <c r="D854" s="263"/>
      <c r="J854"/>
      <c r="K854"/>
      <c r="L854"/>
    </row>
    <row r="855" spans="3:12" x14ac:dyDescent="0.2">
      <c r="C855"/>
      <c r="D855" s="263"/>
      <c r="J855"/>
      <c r="K855"/>
      <c r="L855"/>
    </row>
    <row r="856" spans="3:12" x14ac:dyDescent="0.2">
      <c r="C856"/>
      <c r="D856" s="263"/>
      <c r="J856"/>
      <c r="K856"/>
      <c r="L856"/>
    </row>
    <row r="857" spans="3:12" x14ac:dyDescent="0.2">
      <c r="C857"/>
      <c r="D857" s="263"/>
      <c r="J857"/>
      <c r="K857"/>
      <c r="L857"/>
    </row>
    <row r="858" spans="3:12" x14ac:dyDescent="0.2">
      <c r="C858"/>
      <c r="D858" s="263"/>
      <c r="J858"/>
      <c r="K858"/>
      <c r="L858"/>
    </row>
    <row r="859" spans="3:12" x14ac:dyDescent="0.2">
      <c r="C859"/>
      <c r="D859" s="263"/>
      <c r="J859"/>
      <c r="K859"/>
      <c r="L859"/>
    </row>
    <row r="860" spans="3:12" x14ac:dyDescent="0.2">
      <c r="C860"/>
      <c r="D860" s="263"/>
      <c r="J860"/>
      <c r="K860"/>
      <c r="L860"/>
    </row>
    <row r="861" spans="3:12" x14ac:dyDescent="0.2">
      <c r="C861"/>
      <c r="D861" s="263"/>
      <c r="J861"/>
      <c r="K861"/>
      <c r="L861"/>
    </row>
    <row r="862" spans="3:12" x14ac:dyDescent="0.2">
      <c r="C862"/>
      <c r="D862" s="263"/>
      <c r="J862"/>
      <c r="K862"/>
      <c r="L862"/>
    </row>
    <row r="863" spans="3:12" x14ac:dyDescent="0.2">
      <c r="C863"/>
      <c r="D863" s="263"/>
      <c r="J863"/>
      <c r="K863"/>
      <c r="L863"/>
    </row>
    <row r="864" spans="3:12" x14ac:dyDescent="0.2">
      <c r="C864"/>
      <c r="D864" s="263"/>
      <c r="J864"/>
      <c r="K864"/>
      <c r="L864"/>
    </row>
    <row r="865" spans="3:12" x14ac:dyDescent="0.2">
      <c r="C865"/>
      <c r="D865" s="263"/>
      <c r="J865"/>
      <c r="K865"/>
      <c r="L865"/>
    </row>
    <row r="866" spans="3:12" x14ac:dyDescent="0.2">
      <c r="C866"/>
      <c r="D866" s="263"/>
      <c r="J866"/>
      <c r="K866"/>
      <c r="L866"/>
    </row>
    <row r="867" spans="3:12" x14ac:dyDescent="0.2">
      <c r="C867"/>
      <c r="D867" s="263"/>
      <c r="J867"/>
      <c r="K867"/>
      <c r="L867"/>
    </row>
    <row r="868" spans="3:12" x14ac:dyDescent="0.2">
      <c r="C868"/>
      <c r="D868" s="263"/>
      <c r="J868"/>
      <c r="K868"/>
      <c r="L868"/>
    </row>
    <row r="869" spans="3:12" x14ac:dyDescent="0.2">
      <c r="C869"/>
      <c r="D869" s="263"/>
      <c r="J869"/>
      <c r="K869"/>
      <c r="L869"/>
    </row>
    <row r="870" spans="3:12" x14ac:dyDescent="0.2">
      <c r="C870"/>
      <c r="D870" s="263"/>
      <c r="J870"/>
      <c r="K870"/>
      <c r="L870"/>
    </row>
    <row r="871" spans="3:12" x14ac:dyDescent="0.2">
      <c r="C871"/>
      <c r="D871" s="263"/>
      <c r="J871"/>
      <c r="K871"/>
      <c r="L871"/>
    </row>
    <row r="872" spans="3:12" x14ac:dyDescent="0.2">
      <c r="C872"/>
      <c r="D872" s="263"/>
      <c r="J872"/>
      <c r="K872"/>
      <c r="L872"/>
    </row>
    <row r="873" spans="3:12" x14ac:dyDescent="0.2">
      <c r="C873"/>
      <c r="D873" s="263"/>
      <c r="J873"/>
      <c r="K873"/>
      <c r="L873"/>
    </row>
    <row r="874" spans="3:12" x14ac:dyDescent="0.2">
      <c r="C874"/>
      <c r="D874" s="263"/>
      <c r="J874"/>
      <c r="K874"/>
      <c r="L874"/>
    </row>
    <row r="875" spans="3:12" x14ac:dyDescent="0.2">
      <c r="C875"/>
      <c r="D875" s="263"/>
      <c r="J875"/>
      <c r="K875"/>
      <c r="L875"/>
    </row>
    <row r="876" spans="3:12" x14ac:dyDescent="0.2">
      <c r="C876"/>
      <c r="D876" s="263"/>
      <c r="J876"/>
      <c r="K876"/>
      <c r="L876"/>
    </row>
    <row r="877" spans="3:12" x14ac:dyDescent="0.2">
      <c r="C877"/>
      <c r="D877" s="263"/>
      <c r="J877"/>
      <c r="K877"/>
      <c r="L877"/>
    </row>
    <row r="878" spans="3:12" x14ac:dyDescent="0.2">
      <c r="C878"/>
      <c r="D878" s="263"/>
      <c r="J878"/>
      <c r="K878"/>
      <c r="L878"/>
    </row>
    <row r="879" spans="3:12" x14ac:dyDescent="0.2">
      <c r="C879"/>
      <c r="D879" s="263"/>
      <c r="J879"/>
      <c r="K879"/>
      <c r="L879"/>
    </row>
    <row r="880" spans="3:12" x14ac:dyDescent="0.2">
      <c r="C880"/>
      <c r="D880" s="263"/>
      <c r="J880"/>
      <c r="K880"/>
      <c r="L880"/>
    </row>
    <row r="881" spans="3:12" x14ac:dyDescent="0.2">
      <c r="C881"/>
      <c r="D881" s="263"/>
      <c r="J881"/>
      <c r="K881"/>
      <c r="L881"/>
    </row>
    <row r="882" spans="3:12" x14ac:dyDescent="0.2">
      <c r="C882"/>
      <c r="D882" s="263"/>
      <c r="J882"/>
      <c r="K882"/>
      <c r="L882"/>
    </row>
    <row r="883" spans="3:12" x14ac:dyDescent="0.2">
      <c r="C883"/>
      <c r="D883" s="263"/>
      <c r="J883"/>
      <c r="K883"/>
      <c r="L883"/>
    </row>
    <row r="884" spans="3:12" x14ac:dyDescent="0.2">
      <c r="C884"/>
      <c r="D884" s="263"/>
      <c r="J884"/>
      <c r="K884"/>
      <c r="L884"/>
    </row>
    <row r="885" spans="3:12" x14ac:dyDescent="0.2">
      <c r="C885"/>
      <c r="D885" s="263"/>
      <c r="J885"/>
      <c r="K885"/>
      <c r="L885"/>
    </row>
    <row r="886" spans="3:12" x14ac:dyDescent="0.2">
      <c r="C886"/>
      <c r="D886" s="263"/>
      <c r="J886"/>
      <c r="K886"/>
      <c r="L886"/>
    </row>
    <row r="887" spans="3:12" x14ac:dyDescent="0.2">
      <c r="C887"/>
      <c r="D887" s="263"/>
      <c r="J887"/>
      <c r="K887"/>
      <c r="L887"/>
    </row>
    <row r="888" spans="3:12" x14ac:dyDescent="0.2">
      <c r="C888"/>
      <c r="D888" s="263"/>
      <c r="J888"/>
      <c r="K888"/>
      <c r="L888"/>
    </row>
    <row r="889" spans="3:12" x14ac:dyDescent="0.2">
      <c r="C889"/>
      <c r="D889" s="263"/>
      <c r="J889"/>
      <c r="K889"/>
      <c r="L889"/>
    </row>
    <row r="890" spans="3:12" x14ac:dyDescent="0.2">
      <c r="C890"/>
      <c r="D890" s="263"/>
      <c r="J890"/>
      <c r="K890"/>
      <c r="L890"/>
    </row>
    <row r="891" spans="3:12" x14ac:dyDescent="0.2">
      <c r="C891"/>
      <c r="D891" s="263"/>
      <c r="J891"/>
      <c r="K891"/>
      <c r="L891"/>
    </row>
    <row r="892" spans="3:12" x14ac:dyDescent="0.2">
      <c r="C892"/>
      <c r="D892" s="263"/>
      <c r="J892"/>
      <c r="K892"/>
      <c r="L892"/>
    </row>
    <row r="893" spans="3:12" x14ac:dyDescent="0.2">
      <c r="C893"/>
      <c r="D893" s="263"/>
      <c r="J893"/>
      <c r="K893"/>
      <c r="L893"/>
    </row>
    <row r="894" spans="3:12" x14ac:dyDescent="0.2">
      <c r="C894"/>
      <c r="D894" s="263"/>
      <c r="J894"/>
      <c r="K894"/>
      <c r="L894"/>
    </row>
    <row r="895" spans="3:12" x14ac:dyDescent="0.2">
      <c r="C895"/>
      <c r="D895" s="263"/>
      <c r="J895"/>
      <c r="K895"/>
      <c r="L895"/>
    </row>
    <row r="896" spans="3:12" x14ac:dyDescent="0.2">
      <c r="C896"/>
      <c r="D896" s="263"/>
      <c r="J896"/>
      <c r="K896"/>
      <c r="L896"/>
    </row>
    <row r="897" spans="3:12" x14ac:dyDescent="0.2">
      <c r="C897"/>
      <c r="D897" s="263"/>
      <c r="J897"/>
      <c r="K897"/>
      <c r="L897"/>
    </row>
    <row r="898" spans="3:12" x14ac:dyDescent="0.2">
      <c r="C898"/>
      <c r="D898" s="263"/>
      <c r="J898"/>
      <c r="K898"/>
      <c r="L898"/>
    </row>
    <row r="899" spans="3:12" x14ac:dyDescent="0.2">
      <c r="C899"/>
      <c r="D899" s="263"/>
      <c r="J899"/>
      <c r="K899"/>
      <c r="L899"/>
    </row>
    <row r="900" spans="3:12" x14ac:dyDescent="0.2">
      <c r="C900"/>
      <c r="D900" s="263"/>
      <c r="J900"/>
      <c r="K900"/>
      <c r="L900"/>
    </row>
    <row r="901" spans="3:12" x14ac:dyDescent="0.2">
      <c r="C901"/>
      <c r="D901" s="263"/>
      <c r="J901"/>
      <c r="K901"/>
      <c r="L901"/>
    </row>
    <row r="902" spans="3:12" x14ac:dyDescent="0.2">
      <c r="C902"/>
      <c r="D902" s="263"/>
      <c r="J902"/>
      <c r="K902"/>
      <c r="L902"/>
    </row>
    <row r="903" spans="3:12" x14ac:dyDescent="0.2">
      <c r="C903"/>
      <c r="D903" s="263"/>
      <c r="J903"/>
      <c r="K903"/>
      <c r="L903"/>
    </row>
    <row r="904" spans="3:12" x14ac:dyDescent="0.2">
      <c r="C904"/>
      <c r="D904" s="263"/>
      <c r="J904"/>
      <c r="K904"/>
      <c r="L904"/>
    </row>
    <row r="905" spans="3:12" x14ac:dyDescent="0.2">
      <c r="C905"/>
      <c r="D905" s="263"/>
      <c r="J905"/>
      <c r="K905"/>
      <c r="L905"/>
    </row>
    <row r="906" spans="3:12" x14ac:dyDescent="0.2">
      <c r="C906"/>
      <c r="D906" s="263"/>
      <c r="J906"/>
      <c r="K906"/>
      <c r="L906"/>
    </row>
    <row r="907" spans="3:12" x14ac:dyDescent="0.2">
      <c r="C907"/>
      <c r="D907" s="263"/>
      <c r="J907"/>
      <c r="K907"/>
      <c r="L907"/>
    </row>
    <row r="908" spans="3:12" x14ac:dyDescent="0.2">
      <c r="C908"/>
      <c r="D908" s="263"/>
      <c r="J908"/>
      <c r="K908"/>
      <c r="L908"/>
    </row>
    <row r="909" spans="3:12" x14ac:dyDescent="0.2">
      <c r="C909"/>
      <c r="D909" s="263"/>
      <c r="J909"/>
      <c r="K909"/>
      <c r="L909"/>
    </row>
    <row r="910" spans="3:12" x14ac:dyDescent="0.2">
      <c r="C910"/>
      <c r="D910" s="263"/>
      <c r="J910"/>
      <c r="K910"/>
      <c r="L910"/>
    </row>
    <row r="911" spans="3:12" x14ac:dyDescent="0.2">
      <c r="C911"/>
      <c r="D911" s="263"/>
      <c r="J911"/>
      <c r="K911"/>
      <c r="L911"/>
    </row>
    <row r="912" spans="3:12" x14ac:dyDescent="0.2">
      <c r="C912"/>
      <c r="D912" s="263"/>
      <c r="J912"/>
      <c r="K912"/>
      <c r="L912"/>
    </row>
    <row r="913" spans="3:12" x14ac:dyDescent="0.2">
      <c r="C913"/>
      <c r="D913" s="263"/>
      <c r="J913"/>
      <c r="K913"/>
      <c r="L913"/>
    </row>
    <row r="914" spans="3:12" x14ac:dyDescent="0.2">
      <c r="C914"/>
      <c r="D914" s="263"/>
      <c r="J914"/>
      <c r="K914"/>
      <c r="L914"/>
    </row>
    <row r="915" spans="3:12" x14ac:dyDescent="0.2">
      <c r="C915"/>
      <c r="D915" s="263"/>
      <c r="J915"/>
      <c r="K915"/>
      <c r="L915"/>
    </row>
    <row r="916" spans="3:12" x14ac:dyDescent="0.2">
      <c r="C916"/>
      <c r="D916" s="263"/>
      <c r="J916"/>
      <c r="K916"/>
      <c r="L916"/>
    </row>
    <row r="917" spans="3:12" x14ac:dyDescent="0.2">
      <c r="C917"/>
      <c r="D917" s="263"/>
      <c r="J917"/>
      <c r="K917"/>
      <c r="L917"/>
    </row>
    <row r="918" spans="3:12" x14ac:dyDescent="0.2">
      <c r="C918"/>
      <c r="D918" s="263"/>
      <c r="J918"/>
      <c r="K918"/>
      <c r="L918"/>
    </row>
    <row r="919" spans="3:12" x14ac:dyDescent="0.2">
      <c r="C919"/>
      <c r="D919" s="263"/>
      <c r="J919"/>
      <c r="K919"/>
      <c r="L919"/>
    </row>
    <row r="920" spans="3:12" x14ac:dyDescent="0.2">
      <c r="C920"/>
      <c r="D920" s="263"/>
      <c r="J920"/>
      <c r="K920"/>
      <c r="L920"/>
    </row>
    <row r="921" spans="3:12" x14ac:dyDescent="0.2">
      <c r="C921"/>
      <c r="D921" s="263"/>
      <c r="J921"/>
      <c r="K921"/>
      <c r="L921"/>
    </row>
    <row r="922" spans="3:12" x14ac:dyDescent="0.2">
      <c r="C922"/>
      <c r="D922" s="263"/>
      <c r="J922"/>
      <c r="K922"/>
      <c r="L922"/>
    </row>
    <row r="923" spans="3:12" x14ac:dyDescent="0.2">
      <c r="C923"/>
      <c r="D923" s="263"/>
      <c r="J923"/>
      <c r="K923"/>
      <c r="L923"/>
    </row>
    <row r="924" spans="3:12" x14ac:dyDescent="0.2">
      <c r="C924"/>
      <c r="D924" s="263"/>
      <c r="J924"/>
      <c r="K924"/>
      <c r="L924"/>
    </row>
    <row r="925" spans="3:12" x14ac:dyDescent="0.2">
      <c r="C925"/>
      <c r="D925" s="263"/>
      <c r="J925"/>
      <c r="K925"/>
      <c r="L925"/>
    </row>
    <row r="926" spans="3:12" x14ac:dyDescent="0.2">
      <c r="C926"/>
      <c r="D926" s="263"/>
      <c r="J926"/>
      <c r="K926"/>
      <c r="L926"/>
    </row>
    <row r="927" spans="3:12" x14ac:dyDescent="0.2">
      <c r="C927"/>
      <c r="D927" s="263"/>
      <c r="J927"/>
      <c r="K927"/>
      <c r="L927"/>
    </row>
    <row r="928" spans="3:12" x14ac:dyDescent="0.2">
      <c r="C928"/>
      <c r="D928" s="263"/>
      <c r="J928"/>
      <c r="K928"/>
      <c r="L928"/>
    </row>
    <row r="929" spans="3:12" x14ac:dyDescent="0.2">
      <c r="C929"/>
      <c r="D929" s="263"/>
      <c r="J929"/>
      <c r="K929"/>
      <c r="L929"/>
    </row>
    <row r="930" spans="3:12" x14ac:dyDescent="0.2">
      <c r="C930"/>
      <c r="D930" s="263"/>
      <c r="J930"/>
      <c r="K930"/>
      <c r="L930"/>
    </row>
    <row r="931" spans="3:12" x14ac:dyDescent="0.2">
      <c r="C931"/>
      <c r="D931" s="263"/>
      <c r="J931"/>
      <c r="K931"/>
      <c r="L931"/>
    </row>
    <row r="932" spans="3:12" x14ac:dyDescent="0.2">
      <c r="C932"/>
      <c r="D932" s="263"/>
      <c r="J932"/>
      <c r="K932"/>
      <c r="L932"/>
    </row>
    <row r="933" spans="3:12" x14ac:dyDescent="0.2">
      <c r="C933"/>
      <c r="D933" s="263"/>
      <c r="J933"/>
      <c r="K933"/>
      <c r="L933"/>
    </row>
    <row r="934" spans="3:12" x14ac:dyDescent="0.2">
      <c r="C934"/>
      <c r="D934" s="263"/>
      <c r="J934"/>
      <c r="K934"/>
      <c r="L934"/>
    </row>
    <row r="935" spans="3:12" x14ac:dyDescent="0.2">
      <c r="C935"/>
      <c r="D935" s="263"/>
      <c r="J935"/>
      <c r="K935"/>
      <c r="L935"/>
    </row>
    <row r="936" spans="3:12" x14ac:dyDescent="0.2">
      <c r="C936"/>
      <c r="D936" s="263"/>
      <c r="J936"/>
      <c r="K936"/>
      <c r="L936"/>
    </row>
    <row r="937" spans="3:12" x14ac:dyDescent="0.2">
      <c r="C937"/>
      <c r="D937" s="263"/>
      <c r="J937"/>
      <c r="K937"/>
      <c r="L937"/>
    </row>
    <row r="938" spans="3:12" x14ac:dyDescent="0.2">
      <c r="C938"/>
      <c r="D938" s="263"/>
      <c r="J938"/>
      <c r="K938"/>
      <c r="L938"/>
    </row>
    <row r="939" spans="3:12" x14ac:dyDescent="0.2">
      <c r="C939"/>
      <c r="D939" s="263"/>
      <c r="J939"/>
      <c r="K939"/>
      <c r="L939"/>
    </row>
    <row r="940" spans="3:12" x14ac:dyDescent="0.2">
      <c r="C940"/>
      <c r="D940" s="263"/>
      <c r="J940"/>
      <c r="K940"/>
      <c r="L940"/>
    </row>
    <row r="941" spans="3:12" x14ac:dyDescent="0.2">
      <c r="C941"/>
      <c r="D941" s="263"/>
      <c r="J941"/>
      <c r="K941"/>
      <c r="L941"/>
    </row>
    <row r="942" spans="3:12" x14ac:dyDescent="0.2">
      <c r="C942"/>
      <c r="D942" s="263"/>
      <c r="J942"/>
      <c r="K942"/>
      <c r="L942"/>
    </row>
    <row r="943" spans="3:12" x14ac:dyDescent="0.2">
      <c r="C943"/>
      <c r="D943" s="263"/>
      <c r="J943"/>
      <c r="K943"/>
      <c r="L943"/>
    </row>
    <row r="944" spans="3:12" x14ac:dyDescent="0.2">
      <c r="C944"/>
      <c r="D944" s="263"/>
      <c r="J944"/>
      <c r="K944"/>
      <c r="L944"/>
    </row>
    <row r="945" spans="3:12" x14ac:dyDescent="0.2">
      <c r="C945"/>
      <c r="D945" s="263"/>
      <c r="J945"/>
      <c r="K945"/>
      <c r="L945"/>
    </row>
    <row r="946" spans="3:12" x14ac:dyDescent="0.2">
      <c r="C946"/>
      <c r="D946" s="263"/>
      <c r="J946"/>
      <c r="K946"/>
      <c r="L946"/>
    </row>
    <row r="947" spans="3:12" x14ac:dyDescent="0.2">
      <c r="C947"/>
      <c r="D947" s="263"/>
      <c r="J947"/>
      <c r="K947"/>
      <c r="L947"/>
    </row>
    <row r="948" spans="3:12" x14ac:dyDescent="0.2">
      <c r="C948"/>
      <c r="D948" s="263"/>
      <c r="J948"/>
      <c r="K948"/>
      <c r="L948"/>
    </row>
    <row r="949" spans="3:12" x14ac:dyDescent="0.2">
      <c r="C949"/>
      <c r="D949" s="263"/>
      <c r="J949"/>
      <c r="K949"/>
      <c r="L949"/>
    </row>
    <row r="950" spans="3:12" x14ac:dyDescent="0.2">
      <c r="C950"/>
      <c r="D950" s="263"/>
      <c r="J950"/>
      <c r="K950"/>
      <c r="L950"/>
    </row>
    <row r="951" spans="3:12" x14ac:dyDescent="0.2">
      <c r="C951"/>
      <c r="D951" s="263"/>
      <c r="J951"/>
      <c r="K951"/>
      <c r="L951"/>
    </row>
    <row r="952" spans="3:12" x14ac:dyDescent="0.2">
      <c r="C952"/>
      <c r="D952" s="263"/>
      <c r="J952"/>
      <c r="K952"/>
      <c r="L952"/>
    </row>
    <row r="953" spans="3:12" x14ac:dyDescent="0.2">
      <c r="C953"/>
      <c r="D953" s="263"/>
      <c r="J953"/>
      <c r="K953"/>
      <c r="L953"/>
    </row>
    <row r="954" spans="3:12" x14ac:dyDescent="0.2">
      <c r="C954"/>
      <c r="D954" s="263"/>
      <c r="J954"/>
      <c r="K954"/>
      <c r="L954"/>
    </row>
    <row r="955" spans="3:12" x14ac:dyDescent="0.2">
      <c r="C955"/>
      <c r="D955" s="263"/>
      <c r="J955"/>
      <c r="K955"/>
      <c r="L955"/>
    </row>
    <row r="956" spans="3:12" x14ac:dyDescent="0.2">
      <c r="C956"/>
      <c r="D956" s="263"/>
      <c r="J956"/>
      <c r="K956"/>
      <c r="L956"/>
    </row>
    <row r="957" spans="3:12" x14ac:dyDescent="0.2">
      <c r="C957"/>
      <c r="D957" s="263"/>
      <c r="J957"/>
      <c r="K957"/>
      <c r="L957"/>
    </row>
    <row r="958" spans="3:12" x14ac:dyDescent="0.2">
      <c r="C958"/>
      <c r="D958" s="263"/>
      <c r="J958"/>
      <c r="K958"/>
      <c r="L958"/>
    </row>
    <row r="959" spans="3:12" x14ac:dyDescent="0.2">
      <c r="C959"/>
      <c r="D959" s="263"/>
      <c r="J959"/>
      <c r="K959"/>
      <c r="L959"/>
    </row>
    <row r="960" spans="3:12" x14ac:dyDescent="0.2">
      <c r="C960"/>
      <c r="D960" s="263"/>
      <c r="J960"/>
      <c r="K960"/>
      <c r="L960"/>
    </row>
    <row r="961" spans="3:12" x14ac:dyDescent="0.2">
      <c r="C961"/>
      <c r="D961" s="263"/>
      <c r="J961"/>
      <c r="K961"/>
      <c r="L961"/>
    </row>
    <row r="962" spans="3:12" x14ac:dyDescent="0.2">
      <c r="C962"/>
      <c r="D962" s="263"/>
      <c r="J962"/>
      <c r="K962"/>
      <c r="L962"/>
    </row>
    <row r="963" spans="3:12" x14ac:dyDescent="0.2">
      <c r="C963"/>
      <c r="D963" s="263"/>
      <c r="J963"/>
      <c r="K963"/>
      <c r="L963"/>
    </row>
    <row r="964" spans="3:12" x14ac:dyDescent="0.2">
      <c r="C964"/>
      <c r="D964" s="263"/>
      <c r="J964"/>
      <c r="K964"/>
      <c r="L964"/>
    </row>
    <row r="965" spans="3:12" x14ac:dyDescent="0.2">
      <c r="C965"/>
      <c r="D965" s="263"/>
      <c r="J965"/>
      <c r="K965"/>
      <c r="L965"/>
    </row>
    <row r="966" spans="3:12" x14ac:dyDescent="0.2">
      <c r="C966"/>
      <c r="D966" s="263"/>
      <c r="J966"/>
      <c r="K966"/>
      <c r="L966"/>
    </row>
    <row r="967" spans="3:12" x14ac:dyDescent="0.2">
      <c r="C967"/>
      <c r="D967" s="263"/>
      <c r="J967"/>
      <c r="K967"/>
      <c r="L967"/>
    </row>
    <row r="968" spans="3:12" x14ac:dyDescent="0.2">
      <c r="C968"/>
      <c r="D968" s="263"/>
      <c r="J968"/>
      <c r="K968"/>
      <c r="L968"/>
    </row>
    <row r="969" spans="3:12" x14ac:dyDescent="0.2">
      <c r="C969"/>
      <c r="D969" s="263"/>
      <c r="J969"/>
      <c r="K969"/>
      <c r="L969"/>
    </row>
    <row r="970" spans="3:12" x14ac:dyDescent="0.2">
      <c r="C970"/>
      <c r="D970" s="263"/>
      <c r="J970"/>
      <c r="K970"/>
      <c r="L970"/>
    </row>
    <row r="971" spans="3:12" x14ac:dyDescent="0.2">
      <c r="C971"/>
      <c r="D971" s="263"/>
      <c r="J971"/>
      <c r="K971"/>
      <c r="L971"/>
    </row>
    <row r="972" spans="3:12" x14ac:dyDescent="0.2">
      <c r="C972"/>
      <c r="D972" s="263"/>
      <c r="J972"/>
      <c r="K972"/>
      <c r="L972"/>
    </row>
    <row r="973" spans="3:12" x14ac:dyDescent="0.2">
      <c r="C973"/>
      <c r="D973" s="263"/>
      <c r="J973"/>
      <c r="K973"/>
      <c r="L973"/>
    </row>
    <row r="974" spans="3:12" x14ac:dyDescent="0.2">
      <c r="C974"/>
      <c r="D974" s="263"/>
      <c r="J974"/>
      <c r="K974"/>
      <c r="L974"/>
    </row>
    <row r="975" spans="3:12" x14ac:dyDescent="0.2">
      <c r="C975"/>
      <c r="D975" s="263"/>
      <c r="J975"/>
      <c r="K975"/>
      <c r="L975"/>
    </row>
    <row r="976" spans="3:12" x14ac:dyDescent="0.2">
      <c r="C976"/>
      <c r="D976" s="263"/>
      <c r="J976"/>
      <c r="K976"/>
      <c r="L976"/>
    </row>
    <row r="977" spans="3:12" x14ac:dyDescent="0.2">
      <c r="C977"/>
      <c r="D977" s="263"/>
      <c r="J977"/>
      <c r="K977"/>
      <c r="L977"/>
    </row>
    <row r="978" spans="3:12" x14ac:dyDescent="0.2">
      <c r="C978"/>
      <c r="D978" s="263"/>
      <c r="J978"/>
      <c r="K978"/>
      <c r="L978"/>
    </row>
    <row r="979" spans="3:12" x14ac:dyDescent="0.2">
      <c r="C979"/>
      <c r="D979" s="263"/>
      <c r="J979"/>
      <c r="K979"/>
      <c r="L979"/>
    </row>
    <row r="980" spans="3:12" x14ac:dyDescent="0.2">
      <c r="C980"/>
      <c r="D980" s="263"/>
      <c r="J980"/>
      <c r="K980"/>
      <c r="L980"/>
    </row>
    <row r="981" spans="3:12" x14ac:dyDescent="0.2">
      <c r="C981"/>
      <c r="D981" s="263"/>
      <c r="J981"/>
      <c r="K981"/>
      <c r="L981"/>
    </row>
    <row r="982" spans="3:12" x14ac:dyDescent="0.2">
      <c r="C982"/>
      <c r="D982" s="263"/>
      <c r="J982"/>
      <c r="K982"/>
      <c r="L982"/>
    </row>
    <row r="983" spans="3:12" x14ac:dyDescent="0.2">
      <c r="C983"/>
      <c r="D983" s="263"/>
      <c r="J983"/>
      <c r="K983"/>
      <c r="L983"/>
    </row>
    <row r="984" spans="3:12" x14ac:dyDescent="0.2">
      <c r="C984"/>
      <c r="D984" s="263"/>
      <c r="J984"/>
      <c r="K984"/>
      <c r="L984"/>
    </row>
    <row r="985" spans="3:12" x14ac:dyDescent="0.2">
      <c r="C985"/>
      <c r="D985" s="263"/>
      <c r="J985"/>
      <c r="K985"/>
      <c r="L985"/>
    </row>
    <row r="986" spans="3:12" x14ac:dyDescent="0.2">
      <c r="C986"/>
      <c r="D986" s="263"/>
      <c r="J986"/>
      <c r="K986"/>
      <c r="L986"/>
    </row>
    <row r="987" spans="3:12" x14ac:dyDescent="0.2">
      <c r="C987"/>
      <c r="D987" s="263"/>
      <c r="J987"/>
      <c r="K987"/>
      <c r="L987"/>
    </row>
    <row r="988" spans="3:12" x14ac:dyDescent="0.2">
      <c r="C988"/>
      <c r="D988" s="263"/>
      <c r="J988"/>
      <c r="K988"/>
      <c r="L988"/>
    </row>
    <row r="989" spans="3:12" x14ac:dyDescent="0.2">
      <c r="C989"/>
      <c r="D989" s="263"/>
      <c r="J989"/>
      <c r="K989"/>
      <c r="L989"/>
    </row>
    <row r="990" spans="3:12" x14ac:dyDescent="0.2">
      <c r="C990"/>
      <c r="D990" s="263"/>
      <c r="J990"/>
      <c r="K990"/>
      <c r="L990"/>
    </row>
    <row r="991" spans="3:12" x14ac:dyDescent="0.2">
      <c r="C991"/>
      <c r="D991" s="263"/>
      <c r="J991"/>
      <c r="K991"/>
      <c r="L991"/>
    </row>
    <row r="992" spans="3:12" x14ac:dyDescent="0.2">
      <c r="C992"/>
      <c r="D992" s="263"/>
      <c r="J992"/>
      <c r="K992"/>
      <c r="L992"/>
    </row>
    <row r="993" spans="3:12" x14ac:dyDescent="0.2">
      <c r="C993"/>
      <c r="D993" s="263"/>
      <c r="J993"/>
      <c r="K993"/>
      <c r="L993"/>
    </row>
    <row r="994" spans="3:12" x14ac:dyDescent="0.2">
      <c r="C994"/>
      <c r="D994" s="263"/>
      <c r="J994"/>
      <c r="K994"/>
      <c r="L994"/>
    </row>
    <row r="995" spans="3:12" x14ac:dyDescent="0.2">
      <c r="C995"/>
      <c r="D995" s="263"/>
      <c r="J995"/>
      <c r="K995"/>
      <c r="L995"/>
    </row>
    <row r="996" spans="3:12" x14ac:dyDescent="0.2">
      <c r="C996"/>
      <c r="D996" s="263"/>
      <c r="J996"/>
      <c r="K996"/>
      <c r="L996"/>
    </row>
    <row r="997" spans="3:12" x14ac:dyDescent="0.2">
      <c r="C997"/>
      <c r="D997" s="263"/>
      <c r="J997"/>
      <c r="K997"/>
      <c r="L997"/>
    </row>
    <row r="998" spans="3:12" x14ac:dyDescent="0.2">
      <c r="C998"/>
      <c r="D998" s="263"/>
      <c r="J998"/>
      <c r="K998"/>
      <c r="L998"/>
    </row>
    <row r="999" spans="3:12" x14ac:dyDescent="0.2">
      <c r="C999"/>
      <c r="D999" s="263"/>
      <c r="J999"/>
      <c r="K999"/>
      <c r="L999"/>
    </row>
    <row r="1000" spans="3:12" x14ac:dyDescent="0.2">
      <c r="C1000"/>
      <c r="D1000" s="263"/>
      <c r="J1000"/>
      <c r="K1000"/>
      <c r="L1000"/>
    </row>
    <row r="1001" spans="3:12" x14ac:dyDescent="0.2">
      <c r="C1001"/>
      <c r="D1001" s="263"/>
      <c r="J1001"/>
      <c r="K1001"/>
      <c r="L1001"/>
    </row>
    <row r="1002" spans="3:12" x14ac:dyDescent="0.2">
      <c r="C1002"/>
      <c r="D1002" s="263"/>
      <c r="J1002"/>
      <c r="K1002"/>
      <c r="L1002"/>
    </row>
    <row r="1003" spans="3:12" x14ac:dyDescent="0.2">
      <c r="C1003"/>
      <c r="D1003" s="263"/>
      <c r="J1003"/>
      <c r="K1003"/>
      <c r="L1003"/>
    </row>
    <row r="1004" spans="3:12" x14ac:dyDescent="0.2">
      <c r="C1004"/>
      <c r="D1004" s="263"/>
      <c r="J1004"/>
      <c r="K1004"/>
      <c r="L1004"/>
    </row>
    <row r="1005" spans="3:12" x14ac:dyDescent="0.2">
      <c r="C1005"/>
      <c r="D1005" s="263"/>
      <c r="J1005"/>
      <c r="K1005"/>
      <c r="L1005"/>
    </row>
    <row r="1006" spans="3:12" x14ac:dyDescent="0.2">
      <c r="C1006"/>
      <c r="D1006" s="263"/>
      <c r="J1006"/>
      <c r="K1006"/>
      <c r="L1006"/>
    </row>
    <row r="1007" spans="3:12" x14ac:dyDescent="0.2">
      <c r="C1007"/>
      <c r="D1007" s="263"/>
      <c r="J1007"/>
      <c r="K1007"/>
      <c r="L1007"/>
    </row>
    <row r="1008" spans="3:12" x14ac:dyDescent="0.2">
      <c r="C1008"/>
      <c r="D1008" s="263"/>
      <c r="J1008"/>
      <c r="K1008"/>
      <c r="L1008"/>
    </row>
    <row r="1009" spans="3:12" x14ac:dyDescent="0.2">
      <c r="C1009"/>
      <c r="D1009" s="263"/>
      <c r="J1009"/>
      <c r="K1009"/>
      <c r="L1009"/>
    </row>
    <row r="1010" spans="3:12" x14ac:dyDescent="0.2">
      <c r="C1010"/>
      <c r="D1010" s="263"/>
      <c r="J1010"/>
      <c r="K1010"/>
      <c r="L1010"/>
    </row>
    <row r="1011" spans="3:12" x14ac:dyDescent="0.2">
      <c r="C1011"/>
      <c r="D1011" s="263"/>
      <c r="J1011"/>
      <c r="K1011"/>
      <c r="L1011"/>
    </row>
    <row r="1012" spans="3:12" x14ac:dyDescent="0.2">
      <c r="C1012"/>
      <c r="D1012" s="263"/>
      <c r="J1012"/>
      <c r="K1012"/>
      <c r="L1012"/>
    </row>
    <row r="1013" spans="3:12" x14ac:dyDescent="0.2">
      <c r="C1013"/>
      <c r="D1013" s="263"/>
      <c r="J1013"/>
      <c r="K1013"/>
      <c r="L1013"/>
    </row>
    <row r="1014" spans="3:12" x14ac:dyDescent="0.2">
      <c r="C1014"/>
      <c r="D1014" s="263"/>
      <c r="J1014"/>
      <c r="K1014"/>
      <c r="L1014"/>
    </row>
    <row r="1015" spans="3:12" x14ac:dyDescent="0.2">
      <c r="C1015"/>
      <c r="D1015" s="263"/>
      <c r="J1015"/>
      <c r="K1015"/>
      <c r="L1015"/>
    </row>
    <row r="1016" spans="3:12" x14ac:dyDescent="0.2">
      <c r="C1016"/>
      <c r="D1016" s="263"/>
      <c r="J1016"/>
      <c r="K1016"/>
      <c r="L1016"/>
    </row>
    <row r="1017" spans="3:12" x14ac:dyDescent="0.2">
      <c r="C1017"/>
      <c r="D1017" s="263"/>
      <c r="J1017"/>
      <c r="K1017"/>
      <c r="L1017"/>
    </row>
    <row r="1018" spans="3:12" x14ac:dyDescent="0.2">
      <c r="C1018"/>
      <c r="D1018" s="263"/>
      <c r="J1018"/>
      <c r="K1018"/>
      <c r="L1018"/>
    </row>
    <row r="1019" spans="3:12" x14ac:dyDescent="0.2">
      <c r="C1019"/>
      <c r="D1019" s="263"/>
      <c r="J1019"/>
      <c r="K1019"/>
      <c r="L1019"/>
    </row>
    <row r="1020" spans="3:12" x14ac:dyDescent="0.2">
      <c r="C1020"/>
      <c r="D1020" s="263"/>
      <c r="J1020"/>
      <c r="K1020"/>
      <c r="L1020"/>
    </row>
    <row r="1021" spans="3:12" x14ac:dyDescent="0.2">
      <c r="C1021"/>
      <c r="D1021" s="263"/>
      <c r="J1021"/>
      <c r="K1021"/>
      <c r="L1021"/>
    </row>
    <row r="1022" spans="3:12" x14ac:dyDescent="0.2">
      <c r="C1022"/>
      <c r="D1022" s="263"/>
      <c r="J1022"/>
      <c r="K1022"/>
      <c r="L1022"/>
    </row>
    <row r="1023" spans="3:12" x14ac:dyDescent="0.2">
      <c r="C1023"/>
      <c r="D1023" s="263"/>
      <c r="J1023"/>
      <c r="K1023"/>
      <c r="L1023"/>
    </row>
    <row r="1024" spans="3:12" x14ac:dyDescent="0.2">
      <c r="C1024"/>
      <c r="D1024" s="263"/>
      <c r="J1024"/>
      <c r="K1024"/>
      <c r="L1024"/>
    </row>
    <row r="1025" spans="3:12" x14ac:dyDescent="0.2">
      <c r="C1025"/>
      <c r="D1025" s="263"/>
      <c r="J1025"/>
      <c r="K1025"/>
      <c r="L1025"/>
    </row>
    <row r="1026" spans="3:12" x14ac:dyDescent="0.2">
      <c r="C1026"/>
      <c r="D1026" s="263"/>
      <c r="J1026"/>
      <c r="K1026"/>
      <c r="L1026"/>
    </row>
    <row r="1027" spans="3:12" x14ac:dyDescent="0.2">
      <c r="C1027"/>
      <c r="D1027" s="263"/>
      <c r="J1027"/>
      <c r="K1027"/>
      <c r="L1027"/>
    </row>
    <row r="1028" spans="3:12" x14ac:dyDescent="0.2">
      <c r="C1028"/>
      <c r="D1028" s="263"/>
      <c r="J1028"/>
      <c r="K1028"/>
      <c r="L1028"/>
    </row>
    <row r="1029" spans="3:12" x14ac:dyDescent="0.2">
      <c r="C1029"/>
      <c r="D1029" s="263"/>
      <c r="J1029"/>
      <c r="K1029"/>
      <c r="L1029"/>
    </row>
    <row r="1030" spans="3:12" x14ac:dyDescent="0.2">
      <c r="C1030"/>
      <c r="D1030" s="263"/>
      <c r="J1030"/>
      <c r="K1030"/>
      <c r="L1030"/>
    </row>
    <row r="1031" spans="3:12" x14ac:dyDescent="0.2">
      <c r="C1031"/>
      <c r="D1031" s="263"/>
      <c r="J1031"/>
      <c r="K1031"/>
      <c r="L1031"/>
    </row>
    <row r="1032" spans="3:12" x14ac:dyDescent="0.2">
      <c r="C1032"/>
      <c r="D1032" s="263"/>
      <c r="J1032"/>
      <c r="K1032"/>
      <c r="L1032"/>
    </row>
    <row r="1033" spans="3:12" x14ac:dyDescent="0.2">
      <c r="C1033"/>
      <c r="D1033" s="263"/>
      <c r="J1033"/>
      <c r="K1033"/>
      <c r="L1033"/>
    </row>
    <row r="1034" spans="3:12" x14ac:dyDescent="0.2">
      <c r="C1034"/>
      <c r="D1034" s="263"/>
      <c r="J1034"/>
      <c r="K1034"/>
      <c r="L1034"/>
    </row>
    <row r="1035" spans="3:12" x14ac:dyDescent="0.2">
      <c r="C1035"/>
      <c r="D1035" s="263"/>
      <c r="J1035"/>
      <c r="K1035"/>
      <c r="L1035"/>
    </row>
    <row r="1036" spans="3:12" x14ac:dyDescent="0.2">
      <c r="C1036"/>
      <c r="D1036" s="263"/>
      <c r="J1036"/>
      <c r="K1036"/>
      <c r="L1036"/>
    </row>
    <row r="1037" spans="3:12" x14ac:dyDescent="0.2">
      <c r="C1037"/>
      <c r="D1037" s="263"/>
      <c r="J1037"/>
      <c r="K1037"/>
      <c r="L1037"/>
    </row>
    <row r="1038" spans="3:12" x14ac:dyDescent="0.2">
      <c r="C1038"/>
      <c r="D1038" s="263"/>
      <c r="J1038"/>
      <c r="K1038"/>
      <c r="L1038"/>
    </row>
    <row r="1039" spans="3:12" x14ac:dyDescent="0.2">
      <c r="C1039"/>
      <c r="D1039" s="263"/>
      <c r="J1039"/>
      <c r="K1039"/>
      <c r="L1039"/>
    </row>
    <row r="1040" spans="3:12" x14ac:dyDescent="0.2">
      <c r="C1040"/>
      <c r="D1040" s="263"/>
      <c r="J1040"/>
      <c r="K1040"/>
      <c r="L1040"/>
    </row>
    <row r="1041" spans="3:12" x14ac:dyDescent="0.2">
      <c r="C1041"/>
      <c r="D1041" s="263"/>
      <c r="J1041"/>
      <c r="K1041"/>
      <c r="L1041"/>
    </row>
    <row r="1042" spans="3:12" x14ac:dyDescent="0.2">
      <c r="C1042"/>
      <c r="D1042" s="263"/>
      <c r="J1042"/>
      <c r="K1042"/>
      <c r="L1042"/>
    </row>
    <row r="1043" spans="3:12" x14ac:dyDescent="0.2">
      <c r="C1043"/>
      <c r="D1043" s="263"/>
      <c r="J1043"/>
      <c r="K1043"/>
      <c r="L1043"/>
    </row>
    <row r="1044" spans="3:12" x14ac:dyDescent="0.2">
      <c r="C1044"/>
      <c r="D1044" s="263"/>
      <c r="J1044"/>
      <c r="K1044"/>
      <c r="L1044"/>
    </row>
    <row r="1045" spans="3:12" x14ac:dyDescent="0.2">
      <c r="C1045"/>
      <c r="D1045" s="263"/>
      <c r="J1045"/>
      <c r="K1045"/>
      <c r="L1045"/>
    </row>
    <row r="1046" spans="3:12" x14ac:dyDescent="0.2">
      <c r="C1046"/>
      <c r="D1046" s="263"/>
      <c r="J1046"/>
      <c r="K1046"/>
      <c r="L1046"/>
    </row>
    <row r="1047" spans="3:12" x14ac:dyDescent="0.2">
      <c r="C1047"/>
      <c r="D1047" s="263"/>
      <c r="J1047"/>
      <c r="K1047"/>
      <c r="L1047"/>
    </row>
    <row r="1048" spans="3:12" x14ac:dyDescent="0.2">
      <c r="C1048"/>
      <c r="D1048" s="263"/>
      <c r="J1048"/>
      <c r="K1048"/>
      <c r="L1048"/>
    </row>
    <row r="1049" spans="3:12" x14ac:dyDescent="0.2">
      <c r="C1049"/>
      <c r="D1049" s="263"/>
      <c r="J1049"/>
      <c r="K1049"/>
      <c r="L1049"/>
    </row>
    <row r="1050" spans="3:12" x14ac:dyDescent="0.2">
      <c r="C1050"/>
      <c r="D1050" s="263"/>
      <c r="J1050"/>
      <c r="K1050"/>
      <c r="L1050"/>
    </row>
    <row r="1051" spans="3:12" x14ac:dyDescent="0.2">
      <c r="C1051"/>
      <c r="D1051" s="263"/>
      <c r="J1051"/>
      <c r="K1051"/>
      <c r="L1051"/>
    </row>
    <row r="1052" spans="3:12" x14ac:dyDescent="0.2">
      <c r="C1052"/>
      <c r="D1052" s="263"/>
      <c r="J1052"/>
      <c r="K1052"/>
      <c r="L1052"/>
    </row>
    <row r="1053" spans="3:12" x14ac:dyDescent="0.2">
      <c r="C1053"/>
      <c r="D1053" s="263"/>
      <c r="J1053"/>
      <c r="K1053"/>
      <c r="L1053"/>
    </row>
    <row r="1054" spans="3:12" x14ac:dyDescent="0.2">
      <c r="C1054"/>
      <c r="D1054" s="263"/>
      <c r="J1054"/>
      <c r="K1054"/>
      <c r="L1054"/>
    </row>
    <row r="1055" spans="3:12" x14ac:dyDescent="0.2">
      <c r="C1055"/>
      <c r="D1055" s="263"/>
      <c r="J1055"/>
      <c r="K1055"/>
      <c r="L1055"/>
    </row>
    <row r="1056" spans="3:12" x14ac:dyDescent="0.2">
      <c r="C1056"/>
      <c r="D1056" s="263"/>
      <c r="J1056"/>
      <c r="K1056"/>
      <c r="L1056"/>
    </row>
    <row r="1057" spans="3:12" x14ac:dyDescent="0.2">
      <c r="C1057"/>
      <c r="D1057" s="263"/>
      <c r="J1057"/>
      <c r="K1057"/>
      <c r="L1057"/>
    </row>
    <row r="1058" spans="3:12" x14ac:dyDescent="0.2">
      <c r="C1058"/>
      <c r="D1058" s="263"/>
      <c r="J1058"/>
      <c r="K1058"/>
      <c r="L1058"/>
    </row>
    <row r="1059" spans="3:12" x14ac:dyDescent="0.2">
      <c r="C1059"/>
      <c r="D1059" s="263"/>
      <c r="J1059"/>
      <c r="K1059"/>
      <c r="L1059"/>
    </row>
    <row r="1060" spans="3:12" x14ac:dyDescent="0.2">
      <c r="C1060"/>
      <c r="D1060" s="263"/>
      <c r="J1060"/>
      <c r="K1060"/>
      <c r="L1060"/>
    </row>
    <row r="1061" spans="3:12" x14ac:dyDescent="0.2">
      <c r="C1061"/>
      <c r="D1061" s="263"/>
      <c r="J1061"/>
      <c r="K1061"/>
      <c r="L1061"/>
    </row>
    <row r="1062" spans="3:12" x14ac:dyDescent="0.2">
      <c r="C1062"/>
      <c r="D1062" s="263"/>
      <c r="J1062"/>
      <c r="K1062"/>
      <c r="L1062"/>
    </row>
    <row r="1063" spans="3:12" x14ac:dyDescent="0.2">
      <c r="C1063"/>
      <c r="D1063" s="263"/>
      <c r="J1063"/>
      <c r="K1063"/>
      <c r="L1063"/>
    </row>
    <row r="1064" spans="3:12" x14ac:dyDescent="0.2">
      <c r="C1064"/>
      <c r="D1064" s="263"/>
      <c r="J1064"/>
      <c r="K1064"/>
      <c r="L1064"/>
    </row>
    <row r="1065" spans="3:12" x14ac:dyDescent="0.2">
      <c r="C1065"/>
      <c r="D1065" s="263"/>
      <c r="J1065"/>
      <c r="K1065"/>
      <c r="L1065"/>
    </row>
    <row r="1066" spans="3:12" x14ac:dyDescent="0.2">
      <c r="C1066"/>
      <c r="D1066" s="263"/>
      <c r="J1066"/>
      <c r="K1066"/>
      <c r="L1066"/>
    </row>
    <row r="1067" spans="3:12" x14ac:dyDescent="0.2">
      <c r="C1067"/>
      <c r="D1067" s="263"/>
      <c r="J1067"/>
      <c r="K1067"/>
      <c r="L1067"/>
    </row>
    <row r="1068" spans="3:12" x14ac:dyDescent="0.2">
      <c r="C1068"/>
      <c r="D1068" s="263"/>
      <c r="J1068"/>
      <c r="K1068"/>
      <c r="L1068"/>
    </row>
    <row r="1069" spans="3:12" x14ac:dyDescent="0.2">
      <c r="C1069"/>
      <c r="D1069" s="263"/>
      <c r="J1069"/>
      <c r="K1069"/>
      <c r="L1069"/>
    </row>
    <row r="1070" spans="3:12" x14ac:dyDescent="0.2">
      <c r="C1070"/>
      <c r="D1070" s="263"/>
      <c r="J1070"/>
      <c r="K1070"/>
      <c r="L1070"/>
    </row>
    <row r="1071" spans="3:12" x14ac:dyDescent="0.2">
      <c r="C1071"/>
      <c r="D1071" s="263"/>
      <c r="J1071"/>
      <c r="K1071"/>
      <c r="L1071"/>
    </row>
    <row r="1072" spans="3:12" x14ac:dyDescent="0.2">
      <c r="C1072"/>
      <c r="D1072" s="263"/>
      <c r="J1072"/>
      <c r="K1072"/>
      <c r="L1072"/>
    </row>
    <row r="1073" spans="3:12" x14ac:dyDescent="0.2">
      <c r="C1073"/>
      <c r="D1073" s="263"/>
      <c r="J1073"/>
      <c r="K1073"/>
      <c r="L1073"/>
    </row>
    <row r="1074" spans="3:12" x14ac:dyDescent="0.2">
      <c r="C1074"/>
      <c r="D1074" s="263"/>
      <c r="J1074"/>
      <c r="K1074"/>
      <c r="L1074"/>
    </row>
    <row r="1075" spans="3:12" x14ac:dyDescent="0.2">
      <c r="C1075"/>
      <c r="D1075" s="263"/>
      <c r="J1075"/>
      <c r="K1075"/>
      <c r="L1075"/>
    </row>
    <row r="1076" spans="3:12" x14ac:dyDescent="0.2">
      <c r="C1076"/>
      <c r="D1076" s="263"/>
      <c r="J1076"/>
      <c r="K1076"/>
      <c r="L1076"/>
    </row>
    <row r="1077" spans="3:12" x14ac:dyDescent="0.2">
      <c r="C1077"/>
      <c r="D1077" s="263"/>
      <c r="J1077"/>
      <c r="K1077"/>
      <c r="L1077"/>
    </row>
    <row r="1078" spans="3:12" x14ac:dyDescent="0.2">
      <c r="C1078"/>
      <c r="D1078" s="263"/>
      <c r="J1078"/>
      <c r="K1078"/>
      <c r="L1078"/>
    </row>
    <row r="1079" spans="3:12" x14ac:dyDescent="0.2">
      <c r="C1079"/>
      <c r="D1079" s="263"/>
      <c r="J1079"/>
      <c r="K1079"/>
      <c r="L1079"/>
    </row>
    <row r="1080" spans="3:12" x14ac:dyDescent="0.2">
      <c r="C1080"/>
      <c r="D1080" s="263"/>
      <c r="J1080"/>
      <c r="K1080"/>
      <c r="L1080"/>
    </row>
    <row r="1081" spans="3:12" x14ac:dyDescent="0.2">
      <c r="C1081"/>
      <c r="D1081" s="263"/>
      <c r="J1081"/>
      <c r="K1081"/>
      <c r="L1081"/>
    </row>
    <row r="1082" spans="3:12" x14ac:dyDescent="0.2">
      <c r="C1082"/>
      <c r="D1082" s="263"/>
      <c r="J1082"/>
      <c r="K1082"/>
      <c r="L1082"/>
    </row>
    <row r="1083" spans="3:12" x14ac:dyDescent="0.2">
      <c r="C1083"/>
      <c r="D1083" s="263"/>
      <c r="J1083"/>
      <c r="K1083"/>
      <c r="L1083"/>
    </row>
    <row r="1084" spans="3:12" x14ac:dyDescent="0.2">
      <c r="C1084"/>
      <c r="D1084" s="263"/>
      <c r="J1084"/>
      <c r="K1084"/>
      <c r="L1084"/>
    </row>
    <row r="1085" spans="3:12" x14ac:dyDescent="0.2">
      <c r="C1085"/>
      <c r="D1085" s="263"/>
      <c r="J1085"/>
      <c r="K1085"/>
      <c r="L1085"/>
    </row>
    <row r="1086" spans="3:12" x14ac:dyDescent="0.2">
      <c r="C1086"/>
      <c r="D1086" s="263"/>
      <c r="J1086"/>
      <c r="K1086"/>
      <c r="L1086"/>
    </row>
    <row r="1087" spans="3:12" x14ac:dyDescent="0.2">
      <c r="C1087"/>
      <c r="D1087" s="263"/>
      <c r="J1087"/>
      <c r="K1087"/>
      <c r="L1087"/>
    </row>
    <row r="1088" spans="3:12" x14ac:dyDescent="0.2">
      <c r="C1088"/>
      <c r="D1088" s="263"/>
      <c r="J1088"/>
      <c r="K1088"/>
      <c r="L1088"/>
    </row>
    <row r="1089" spans="3:12" x14ac:dyDescent="0.2">
      <c r="C1089"/>
      <c r="D1089" s="263"/>
      <c r="J1089"/>
      <c r="K1089"/>
      <c r="L1089"/>
    </row>
    <row r="1090" spans="3:12" x14ac:dyDescent="0.2">
      <c r="C1090"/>
      <c r="D1090" s="263"/>
      <c r="J1090"/>
      <c r="K1090"/>
      <c r="L1090"/>
    </row>
    <row r="1091" spans="3:12" x14ac:dyDescent="0.2">
      <c r="C1091"/>
      <c r="D1091" s="263"/>
      <c r="J1091"/>
      <c r="K1091"/>
      <c r="L1091"/>
    </row>
    <row r="1092" spans="3:12" x14ac:dyDescent="0.2">
      <c r="C1092"/>
      <c r="D1092" s="263"/>
      <c r="J1092"/>
      <c r="K1092"/>
      <c r="L1092"/>
    </row>
    <row r="1093" spans="3:12" x14ac:dyDescent="0.2">
      <c r="C1093"/>
      <c r="D1093" s="263"/>
      <c r="J1093"/>
      <c r="K1093"/>
      <c r="L1093"/>
    </row>
    <row r="1094" spans="3:12" x14ac:dyDescent="0.2">
      <c r="C1094"/>
      <c r="D1094" s="263"/>
      <c r="J1094"/>
      <c r="K1094"/>
      <c r="L1094"/>
    </row>
    <row r="1095" spans="3:12" x14ac:dyDescent="0.2">
      <c r="C1095"/>
      <c r="D1095" s="263"/>
      <c r="J1095"/>
      <c r="K1095"/>
      <c r="L1095"/>
    </row>
    <row r="1096" spans="3:12" x14ac:dyDescent="0.2">
      <c r="C1096"/>
      <c r="D1096" s="263"/>
      <c r="J1096"/>
      <c r="K1096"/>
      <c r="L1096"/>
    </row>
    <row r="1097" spans="3:12" x14ac:dyDescent="0.2">
      <c r="C1097"/>
      <c r="D1097" s="263"/>
      <c r="J1097"/>
      <c r="K1097"/>
      <c r="L1097"/>
    </row>
    <row r="1098" spans="3:12" x14ac:dyDescent="0.2">
      <c r="C1098"/>
      <c r="D1098" s="263"/>
      <c r="J1098"/>
      <c r="K1098"/>
      <c r="L1098"/>
    </row>
    <row r="1099" spans="3:12" x14ac:dyDescent="0.2">
      <c r="C1099"/>
      <c r="D1099" s="263"/>
      <c r="J1099"/>
      <c r="K1099"/>
      <c r="L1099"/>
    </row>
    <row r="1100" spans="3:12" x14ac:dyDescent="0.2">
      <c r="C1100"/>
      <c r="D1100" s="263"/>
      <c r="J1100"/>
      <c r="K1100"/>
      <c r="L1100"/>
    </row>
    <row r="1101" spans="3:12" x14ac:dyDescent="0.2">
      <c r="C1101"/>
      <c r="D1101" s="263"/>
      <c r="J1101"/>
      <c r="K1101"/>
      <c r="L1101"/>
    </row>
    <row r="1102" spans="3:12" x14ac:dyDescent="0.2">
      <c r="C1102"/>
      <c r="D1102" s="263"/>
      <c r="J1102"/>
      <c r="K1102"/>
      <c r="L1102"/>
    </row>
    <row r="1103" spans="3:12" x14ac:dyDescent="0.2">
      <c r="C1103"/>
      <c r="D1103" s="263"/>
      <c r="J1103"/>
      <c r="K1103"/>
      <c r="L1103"/>
    </row>
    <row r="1104" spans="3:12" x14ac:dyDescent="0.2">
      <c r="C1104"/>
      <c r="D1104" s="263"/>
      <c r="J1104"/>
      <c r="K1104"/>
      <c r="L1104"/>
    </row>
    <row r="1105" spans="3:12" x14ac:dyDescent="0.2">
      <c r="C1105"/>
      <c r="D1105" s="263"/>
      <c r="J1105"/>
      <c r="K1105"/>
      <c r="L1105"/>
    </row>
    <row r="1106" spans="3:12" x14ac:dyDescent="0.2">
      <c r="C1106"/>
      <c r="D1106" s="263"/>
      <c r="J1106"/>
      <c r="K1106"/>
      <c r="L1106"/>
    </row>
    <row r="1107" spans="3:12" x14ac:dyDescent="0.2">
      <c r="C1107"/>
      <c r="D1107" s="263"/>
      <c r="J1107"/>
      <c r="K1107"/>
      <c r="L1107"/>
    </row>
    <row r="1108" spans="3:12" x14ac:dyDescent="0.2">
      <c r="C1108"/>
      <c r="D1108" s="263"/>
      <c r="J1108"/>
      <c r="K1108"/>
      <c r="L1108"/>
    </row>
    <row r="1109" spans="3:12" x14ac:dyDescent="0.2">
      <c r="C1109"/>
      <c r="D1109" s="263"/>
      <c r="J1109"/>
      <c r="K1109"/>
      <c r="L1109"/>
    </row>
    <row r="1110" spans="3:12" x14ac:dyDescent="0.2">
      <c r="C1110"/>
      <c r="D1110" s="263"/>
      <c r="J1110"/>
      <c r="K1110"/>
      <c r="L1110"/>
    </row>
    <row r="1111" spans="3:12" x14ac:dyDescent="0.2">
      <c r="C1111"/>
      <c r="D1111" s="263"/>
      <c r="J1111"/>
      <c r="K1111"/>
      <c r="L1111"/>
    </row>
    <row r="1112" spans="3:12" x14ac:dyDescent="0.2">
      <c r="C1112"/>
      <c r="D1112" s="263"/>
      <c r="J1112"/>
      <c r="K1112"/>
      <c r="L1112"/>
    </row>
    <row r="1113" spans="3:12" x14ac:dyDescent="0.2">
      <c r="C1113"/>
      <c r="D1113" s="263"/>
      <c r="J1113"/>
      <c r="K1113"/>
      <c r="L1113"/>
    </row>
    <row r="1114" spans="3:12" x14ac:dyDescent="0.2">
      <c r="C1114"/>
      <c r="D1114" s="263"/>
      <c r="J1114"/>
      <c r="K1114"/>
      <c r="L1114"/>
    </row>
    <row r="1115" spans="3:12" x14ac:dyDescent="0.2">
      <c r="C1115"/>
      <c r="D1115" s="263"/>
      <c r="J1115"/>
      <c r="K1115"/>
      <c r="L1115"/>
    </row>
    <row r="1116" spans="3:12" x14ac:dyDescent="0.2">
      <c r="C1116"/>
      <c r="D1116" s="263"/>
      <c r="J1116"/>
      <c r="K1116"/>
      <c r="L1116"/>
    </row>
    <row r="1117" spans="3:12" x14ac:dyDescent="0.2">
      <c r="C1117"/>
      <c r="D1117" s="263"/>
      <c r="J1117"/>
      <c r="K1117"/>
      <c r="L1117"/>
    </row>
    <row r="1118" spans="3:12" x14ac:dyDescent="0.2">
      <c r="C1118"/>
      <c r="D1118" s="263"/>
      <c r="J1118"/>
      <c r="K1118"/>
      <c r="L1118"/>
    </row>
    <row r="1119" spans="3:12" x14ac:dyDescent="0.2">
      <c r="C1119"/>
      <c r="D1119" s="263"/>
      <c r="J1119"/>
      <c r="K1119"/>
      <c r="L1119"/>
    </row>
    <row r="1120" spans="3:12" x14ac:dyDescent="0.2">
      <c r="C1120"/>
      <c r="D1120" s="263"/>
      <c r="J1120"/>
      <c r="K1120"/>
      <c r="L1120"/>
    </row>
    <row r="1121" spans="3:12" x14ac:dyDescent="0.2">
      <c r="C1121"/>
      <c r="D1121" s="263"/>
      <c r="J1121"/>
      <c r="K1121"/>
      <c r="L1121"/>
    </row>
    <row r="1122" spans="3:12" x14ac:dyDescent="0.2">
      <c r="C1122"/>
      <c r="D1122" s="263"/>
      <c r="J1122"/>
      <c r="K1122"/>
      <c r="L1122"/>
    </row>
    <row r="1123" spans="3:12" x14ac:dyDescent="0.2">
      <c r="C1123"/>
      <c r="D1123" s="263"/>
      <c r="J1123"/>
      <c r="K1123"/>
      <c r="L1123"/>
    </row>
    <row r="1124" spans="3:12" x14ac:dyDescent="0.2">
      <c r="C1124"/>
      <c r="D1124" s="263"/>
      <c r="J1124"/>
      <c r="K1124"/>
      <c r="L1124"/>
    </row>
    <row r="1125" spans="3:12" x14ac:dyDescent="0.2">
      <c r="C1125"/>
      <c r="D1125" s="263"/>
      <c r="J1125"/>
      <c r="K1125"/>
      <c r="L1125"/>
    </row>
    <row r="1126" spans="3:12" x14ac:dyDescent="0.2">
      <c r="C1126"/>
      <c r="D1126" s="263"/>
      <c r="J1126"/>
      <c r="K1126"/>
      <c r="L1126"/>
    </row>
    <row r="1127" spans="3:12" x14ac:dyDescent="0.2">
      <c r="C1127"/>
      <c r="D1127" s="263"/>
      <c r="J1127"/>
      <c r="K1127"/>
      <c r="L1127"/>
    </row>
    <row r="1128" spans="3:12" x14ac:dyDescent="0.2">
      <c r="C1128"/>
      <c r="D1128" s="263"/>
      <c r="J1128"/>
      <c r="K1128"/>
      <c r="L1128"/>
    </row>
    <row r="1129" spans="3:12" x14ac:dyDescent="0.2">
      <c r="C1129"/>
      <c r="D1129" s="263"/>
      <c r="J1129"/>
      <c r="K1129"/>
      <c r="L1129"/>
    </row>
    <row r="1130" spans="3:12" x14ac:dyDescent="0.2">
      <c r="C1130"/>
      <c r="D1130" s="263"/>
      <c r="J1130"/>
      <c r="K1130"/>
      <c r="L1130"/>
    </row>
    <row r="1131" spans="3:12" x14ac:dyDescent="0.2">
      <c r="C1131"/>
      <c r="D1131" s="263"/>
      <c r="J1131"/>
      <c r="K1131"/>
      <c r="L1131"/>
    </row>
    <row r="1132" spans="3:12" x14ac:dyDescent="0.2">
      <c r="C1132"/>
      <c r="D1132" s="263"/>
      <c r="J1132"/>
      <c r="K1132"/>
      <c r="L1132"/>
    </row>
    <row r="1133" spans="3:12" x14ac:dyDescent="0.2">
      <c r="C1133"/>
      <c r="D1133" s="263"/>
      <c r="J1133"/>
      <c r="K1133"/>
      <c r="L1133"/>
    </row>
    <row r="1134" spans="3:12" x14ac:dyDescent="0.2">
      <c r="C1134"/>
      <c r="D1134" s="263"/>
      <c r="J1134"/>
      <c r="K1134"/>
      <c r="L1134"/>
    </row>
    <row r="1135" spans="3:12" x14ac:dyDescent="0.2">
      <c r="C1135"/>
      <c r="D1135" s="263"/>
      <c r="J1135"/>
      <c r="K1135"/>
      <c r="L1135"/>
    </row>
    <row r="1136" spans="3:12" x14ac:dyDescent="0.2">
      <c r="C1136"/>
      <c r="D1136" s="263"/>
      <c r="J1136"/>
      <c r="K1136"/>
      <c r="L1136"/>
    </row>
    <row r="1137" spans="3:12" x14ac:dyDescent="0.2">
      <c r="C1137"/>
      <c r="D1137" s="263"/>
      <c r="J1137"/>
      <c r="K1137"/>
      <c r="L1137"/>
    </row>
    <row r="1138" spans="3:12" x14ac:dyDescent="0.2">
      <c r="C1138"/>
      <c r="D1138" s="263"/>
      <c r="J1138"/>
      <c r="K1138"/>
      <c r="L1138"/>
    </row>
    <row r="1139" spans="3:12" x14ac:dyDescent="0.2">
      <c r="C1139"/>
      <c r="D1139" s="263"/>
      <c r="J1139"/>
      <c r="K1139"/>
      <c r="L1139"/>
    </row>
    <row r="1140" spans="3:12" x14ac:dyDescent="0.2">
      <c r="C1140"/>
      <c r="D1140" s="263"/>
      <c r="J1140"/>
      <c r="K1140"/>
      <c r="L1140"/>
    </row>
    <row r="1141" spans="3:12" x14ac:dyDescent="0.2">
      <c r="C1141"/>
      <c r="D1141" s="263"/>
      <c r="J1141"/>
      <c r="K1141"/>
      <c r="L1141"/>
    </row>
    <row r="1142" spans="3:12" x14ac:dyDescent="0.2">
      <c r="C1142"/>
      <c r="D1142" s="263"/>
      <c r="J1142"/>
      <c r="K1142"/>
      <c r="L1142"/>
    </row>
    <row r="1143" spans="3:12" x14ac:dyDescent="0.2">
      <c r="C1143"/>
      <c r="D1143" s="263"/>
      <c r="J1143"/>
      <c r="K1143"/>
      <c r="L1143"/>
    </row>
    <row r="1144" spans="3:12" x14ac:dyDescent="0.2">
      <c r="C1144"/>
      <c r="D1144" s="263"/>
      <c r="J1144"/>
      <c r="K1144"/>
      <c r="L1144"/>
    </row>
    <row r="1145" spans="3:12" x14ac:dyDescent="0.2">
      <c r="C1145"/>
      <c r="D1145" s="263"/>
      <c r="J1145"/>
      <c r="K1145"/>
      <c r="L1145"/>
    </row>
    <row r="1146" spans="3:12" x14ac:dyDescent="0.2">
      <c r="C1146"/>
      <c r="D1146" s="263"/>
      <c r="J1146"/>
      <c r="K1146"/>
      <c r="L1146"/>
    </row>
    <row r="1147" spans="3:12" x14ac:dyDescent="0.2">
      <c r="C1147"/>
      <c r="D1147" s="263"/>
      <c r="J1147"/>
      <c r="K1147"/>
      <c r="L1147"/>
    </row>
    <row r="1148" spans="3:12" x14ac:dyDescent="0.2">
      <c r="C1148"/>
      <c r="D1148" s="263"/>
      <c r="J1148"/>
      <c r="K1148"/>
      <c r="L1148"/>
    </row>
    <row r="1149" spans="3:12" x14ac:dyDescent="0.2">
      <c r="C1149"/>
      <c r="D1149" s="263"/>
      <c r="J1149"/>
      <c r="K1149"/>
      <c r="L1149"/>
    </row>
    <row r="1150" spans="3:12" x14ac:dyDescent="0.2">
      <c r="C1150"/>
      <c r="D1150" s="263"/>
      <c r="J1150"/>
      <c r="K1150"/>
      <c r="L1150"/>
    </row>
    <row r="1151" spans="3:12" x14ac:dyDescent="0.2">
      <c r="C1151"/>
      <c r="D1151" s="263"/>
      <c r="J1151"/>
      <c r="K1151"/>
      <c r="L1151"/>
    </row>
    <row r="1152" spans="3:12" x14ac:dyDescent="0.2">
      <c r="C1152"/>
      <c r="D1152" s="263"/>
      <c r="J1152"/>
      <c r="K1152"/>
      <c r="L1152"/>
    </row>
    <row r="1153" spans="3:12" x14ac:dyDescent="0.2">
      <c r="C1153"/>
      <c r="D1153" s="263"/>
      <c r="J1153"/>
      <c r="K1153"/>
      <c r="L1153"/>
    </row>
    <row r="1154" spans="3:12" x14ac:dyDescent="0.2">
      <c r="C1154"/>
      <c r="D1154" s="263"/>
      <c r="J1154"/>
      <c r="K1154"/>
      <c r="L1154"/>
    </row>
    <row r="1155" spans="3:12" x14ac:dyDescent="0.2">
      <c r="C1155"/>
      <c r="D1155" s="263"/>
      <c r="J1155"/>
      <c r="K1155"/>
      <c r="L1155"/>
    </row>
    <row r="1156" spans="3:12" x14ac:dyDescent="0.2">
      <c r="C1156"/>
      <c r="D1156" s="263"/>
      <c r="J1156"/>
      <c r="K1156"/>
      <c r="L1156"/>
    </row>
    <row r="1157" spans="3:12" x14ac:dyDescent="0.2">
      <c r="C1157"/>
      <c r="D1157" s="263"/>
      <c r="J1157"/>
      <c r="K1157"/>
      <c r="L1157"/>
    </row>
    <row r="1158" spans="3:12" x14ac:dyDescent="0.2">
      <c r="C1158"/>
      <c r="D1158" s="263"/>
      <c r="J1158"/>
      <c r="K1158"/>
      <c r="L1158"/>
    </row>
    <row r="1159" spans="3:12" x14ac:dyDescent="0.2">
      <c r="C1159"/>
      <c r="D1159" s="263"/>
      <c r="J1159"/>
      <c r="K1159"/>
      <c r="L1159"/>
    </row>
    <row r="1160" spans="3:12" x14ac:dyDescent="0.2">
      <c r="C1160"/>
      <c r="D1160" s="263"/>
      <c r="J1160"/>
      <c r="K1160"/>
      <c r="L1160"/>
    </row>
    <row r="1161" spans="3:12" x14ac:dyDescent="0.2">
      <c r="C1161"/>
      <c r="D1161" s="263"/>
      <c r="J1161"/>
      <c r="K1161"/>
      <c r="L1161"/>
    </row>
    <row r="1162" spans="3:12" x14ac:dyDescent="0.2">
      <c r="C1162"/>
      <c r="D1162" s="263"/>
      <c r="J1162"/>
      <c r="K1162"/>
      <c r="L1162"/>
    </row>
    <row r="1163" spans="3:12" x14ac:dyDescent="0.2">
      <c r="C1163"/>
      <c r="D1163" s="263"/>
      <c r="J1163"/>
      <c r="K1163"/>
      <c r="L1163"/>
    </row>
    <row r="1164" spans="3:12" x14ac:dyDescent="0.2">
      <c r="C1164"/>
      <c r="D1164" s="263"/>
      <c r="J1164"/>
      <c r="K1164"/>
      <c r="L1164"/>
    </row>
    <row r="1165" spans="3:12" x14ac:dyDescent="0.2">
      <c r="C1165"/>
      <c r="D1165" s="263"/>
      <c r="J1165"/>
      <c r="K1165"/>
      <c r="L1165"/>
    </row>
    <row r="1166" spans="3:12" x14ac:dyDescent="0.2">
      <c r="C1166"/>
      <c r="D1166" s="263"/>
      <c r="J1166"/>
      <c r="K1166"/>
      <c r="L1166"/>
    </row>
    <row r="1167" spans="3:12" x14ac:dyDescent="0.2">
      <c r="C1167"/>
      <c r="D1167" s="263"/>
      <c r="J1167"/>
      <c r="K1167"/>
      <c r="L1167"/>
    </row>
    <row r="1168" spans="3:12" x14ac:dyDescent="0.2">
      <c r="C1168"/>
      <c r="D1168" s="263"/>
      <c r="J1168"/>
      <c r="K1168"/>
      <c r="L1168"/>
    </row>
    <row r="1169" spans="3:12" x14ac:dyDescent="0.2">
      <c r="C1169"/>
      <c r="D1169" s="263"/>
      <c r="J1169"/>
      <c r="K1169"/>
      <c r="L1169"/>
    </row>
    <row r="1170" spans="3:12" x14ac:dyDescent="0.2">
      <c r="C1170"/>
      <c r="D1170" s="263"/>
      <c r="J1170"/>
      <c r="K1170"/>
      <c r="L1170"/>
    </row>
    <row r="1171" spans="3:12" x14ac:dyDescent="0.2">
      <c r="C1171"/>
      <c r="D1171" s="263"/>
      <c r="J1171"/>
      <c r="K1171"/>
      <c r="L1171"/>
    </row>
    <row r="1172" spans="3:12" x14ac:dyDescent="0.2">
      <c r="C1172"/>
      <c r="D1172" s="263"/>
      <c r="J1172"/>
      <c r="K1172"/>
      <c r="L1172"/>
    </row>
    <row r="1173" spans="3:12" x14ac:dyDescent="0.2">
      <c r="C1173"/>
      <c r="D1173" s="263"/>
      <c r="J1173"/>
      <c r="K1173"/>
      <c r="L1173"/>
    </row>
    <row r="1174" spans="3:12" x14ac:dyDescent="0.2">
      <c r="C1174"/>
      <c r="D1174" s="263"/>
      <c r="J1174"/>
      <c r="K1174"/>
      <c r="L1174"/>
    </row>
    <row r="1175" spans="3:12" x14ac:dyDescent="0.2">
      <c r="C1175"/>
      <c r="D1175" s="263"/>
      <c r="J1175"/>
      <c r="K1175"/>
      <c r="L1175"/>
    </row>
    <row r="1176" spans="3:12" x14ac:dyDescent="0.2">
      <c r="C1176"/>
      <c r="D1176" s="263"/>
      <c r="J1176"/>
      <c r="K1176"/>
      <c r="L1176"/>
    </row>
    <row r="1177" spans="3:12" x14ac:dyDescent="0.2">
      <c r="C1177"/>
      <c r="D1177" s="263"/>
      <c r="J1177"/>
      <c r="K1177"/>
      <c r="L1177"/>
    </row>
    <row r="1178" spans="3:12" x14ac:dyDescent="0.2">
      <c r="C1178"/>
      <c r="D1178" s="263"/>
      <c r="J1178"/>
      <c r="K1178"/>
      <c r="L1178"/>
    </row>
    <row r="1179" spans="3:12" x14ac:dyDescent="0.2">
      <c r="C1179"/>
      <c r="D1179" s="263"/>
      <c r="J1179"/>
      <c r="K1179"/>
      <c r="L1179"/>
    </row>
    <row r="1180" spans="3:12" x14ac:dyDescent="0.2">
      <c r="C1180"/>
      <c r="D1180" s="263"/>
      <c r="J1180"/>
      <c r="K1180"/>
      <c r="L1180"/>
    </row>
    <row r="1181" spans="3:12" x14ac:dyDescent="0.2">
      <c r="C1181"/>
      <c r="D1181" s="263"/>
      <c r="J1181"/>
      <c r="K1181"/>
      <c r="L1181"/>
    </row>
    <row r="1182" spans="3:12" x14ac:dyDescent="0.2">
      <c r="C1182"/>
      <c r="D1182" s="263"/>
      <c r="J1182"/>
      <c r="K1182"/>
      <c r="L1182"/>
    </row>
    <row r="1183" spans="3:12" x14ac:dyDescent="0.2">
      <c r="C1183"/>
      <c r="D1183" s="263"/>
      <c r="J1183"/>
      <c r="K1183"/>
      <c r="L1183"/>
    </row>
    <row r="1184" spans="3:12" x14ac:dyDescent="0.2">
      <c r="C1184"/>
      <c r="D1184" s="263"/>
      <c r="J1184"/>
      <c r="K1184"/>
      <c r="L1184"/>
    </row>
    <row r="1185" spans="3:12" x14ac:dyDescent="0.2">
      <c r="C1185"/>
      <c r="D1185" s="263"/>
      <c r="J1185"/>
      <c r="K1185"/>
      <c r="L1185"/>
    </row>
    <row r="1186" spans="3:12" x14ac:dyDescent="0.2">
      <c r="C1186"/>
      <c r="D1186" s="263"/>
      <c r="J1186"/>
      <c r="K1186"/>
      <c r="L1186"/>
    </row>
    <row r="1187" spans="3:12" x14ac:dyDescent="0.2">
      <c r="C1187"/>
      <c r="D1187" s="263"/>
      <c r="J1187"/>
      <c r="K1187"/>
      <c r="L1187"/>
    </row>
    <row r="1188" spans="3:12" x14ac:dyDescent="0.2">
      <c r="C1188"/>
      <c r="D1188" s="263"/>
      <c r="J1188"/>
      <c r="K1188"/>
      <c r="L1188"/>
    </row>
    <row r="1189" spans="3:12" x14ac:dyDescent="0.2">
      <c r="C1189"/>
      <c r="D1189" s="263"/>
      <c r="J1189"/>
      <c r="K1189"/>
      <c r="L1189"/>
    </row>
    <row r="1190" spans="3:12" x14ac:dyDescent="0.2">
      <c r="C1190"/>
      <c r="D1190" s="263"/>
      <c r="J1190"/>
      <c r="K1190"/>
      <c r="L1190"/>
    </row>
    <row r="1191" spans="3:12" x14ac:dyDescent="0.2">
      <c r="C1191"/>
      <c r="D1191" s="263"/>
      <c r="J1191"/>
      <c r="K1191"/>
      <c r="L1191"/>
    </row>
    <row r="1192" spans="3:12" x14ac:dyDescent="0.2">
      <c r="C1192"/>
      <c r="D1192" s="263"/>
      <c r="J1192"/>
      <c r="K1192"/>
      <c r="L1192"/>
    </row>
    <row r="1193" spans="3:12" x14ac:dyDescent="0.2">
      <c r="C1193"/>
      <c r="D1193" s="263"/>
      <c r="J1193"/>
      <c r="K1193"/>
      <c r="L1193"/>
    </row>
    <row r="1194" spans="3:12" x14ac:dyDescent="0.2">
      <c r="C1194"/>
      <c r="D1194" s="263"/>
      <c r="J1194"/>
      <c r="K1194"/>
      <c r="L1194"/>
    </row>
    <row r="1195" spans="3:12" x14ac:dyDescent="0.2">
      <c r="C1195"/>
      <c r="D1195" s="263"/>
      <c r="J1195"/>
      <c r="K1195"/>
      <c r="L1195"/>
    </row>
    <row r="1196" spans="3:12" x14ac:dyDescent="0.2">
      <c r="C1196"/>
      <c r="D1196" s="263"/>
      <c r="J1196"/>
      <c r="K1196"/>
      <c r="L1196"/>
    </row>
    <row r="1197" spans="3:12" x14ac:dyDescent="0.2">
      <c r="C1197"/>
      <c r="D1197" s="263"/>
      <c r="J1197"/>
      <c r="K1197"/>
      <c r="L1197"/>
    </row>
    <row r="1198" spans="3:12" x14ac:dyDescent="0.2">
      <c r="C1198"/>
      <c r="D1198" s="263"/>
      <c r="J1198"/>
      <c r="K1198"/>
      <c r="L1198"/>
    </row>
    <row r="1199" spans="3:12" x14ac:dyDescent="0.2">
      <c r="C1199"/>
      <c r="D1199" s="263"/>
      <c r="J1199"/>
      <c r="K1199"/>
      <c r="L1199"/>
    </row>
    <row r="1200" spans="3:12" x14ac:dyDescent="0.2">
      <c r="C1200"/>
      <c r="D1200" s="263"/>
      <c r="J1200"/>
      <c r="K1200"/>
      <c r="L1200"/>
    </row>
    <row r="1201" spans="3:12" x14ac:dyDescent="0.2">
      <c r="C1201"/>
      <c r="D1201" s="263"/>
      <c r="J1201"/>
      <c r="K1201"/>
      <c r="L1201"/>
    </row>
    <row r="1202" spans="3:12" x14ac:dyDescent="0.2">
      <c r="C1202"/>
      <c r="D1202" s="263"/>
      <c r="J1202"/>
      <c r="K1202"/>
      <c r="L1202"/>
    </row>
    <row r="1203" spans="3:12" x14ac:dyDescent="0.2">
      <c r="C1203"/>
      <c r="D1203" s="263"/>
      <c r="J1203"/>
      <c r="K1203"/>
      <c r="L1203"/>
    </row>
    <row r="1204" spans="3:12" x14ac:dyDescent="0.2">
      <c r="C1204"/>
      <c r="D1204" s="263"/>
      <c r="J1204"/>
      <c r="K1204"/>
      <c r="L1204"/>
    </row>
    <row r="1205" spans="3:12" x14ac:dyDescent="0.2">
      <c r="C1205"/>
      <c r="D1205" s="263"/>
      <c r="J1205"/>
      <c r="K1205"/>
      <c r="L1205"/>
    </row>
    <row r="1206" spans="3:12" x14ac:dyDescent="0.2">
      <c r="C1206"/>
      <c r="D1206" s="263"/>
      <c r="J1206"/>
      <c r="K1206"/>
      <c r="L1206"/>
    </row>
    <row r="1207" spans="3:12" x14ac:dyDescent="0.2">
      <c r="C1207"/>
      <c r="D1207" s="263"/>
      <c r="J1207"/>
      <c r="K1207"/>
      <c r="L1207"/>
    </row>
    <row r="1208" spans="3:12" x14ac:dyDescent="0.2">
      <c r="C1208"/>
      <c r="D1208" s="263"/>
      <c r="J1208"/>
      <c r="K1208"/>
      <c r="L1208"/>
    </row>
    <row r="1209" spans="3:12" x14ac:dyDescent="0.2">
      <c r="C1209"/>
      <c r="D1209" s="263"/>
      <c r="J1209"/>
      <c r="K1209"/>
      <c r="L1209"/>
    </row>
    <row r="1210" spans="3:12" x14ac:dyDescent="0.2">
      <c r="C1210"/>
      <c r="D1210" s="263"/>
      <c r="J1210"/>
      <c r="K1210"/>
      <c r="L1210"/>
    </row>
    <row r="1211" spans="3:12" x14ac:dyDescent="0.2">
      <c r="C1211"/>
      <c r="D1211" s="263"/>
      <c r="J1211"/>
      <c r="K1211"/>
      <c r="L1211"/>
    </row>
    <row r="1212" spans="3:12" x14ac:dyDescent="0.2">
      <c r="C1212"/>
      <c r="D1212" s="263"/>
      <c r="J1212"/>
      <c r="K1212"/>
      <c r="L1212"/>
    </row>
    <row r="1213" spans="3:12" x14ac:dyDescent="0.2">
      <c r="C1213"/>
      <c r="D1213" s="263"/>
      <c r="J1213"/>
      <c r="K1213"/>
      <c r="L1213"/>
    </row>
    <row r="1214" spans="3:12" x14ac:dyDescent="0.2">
      <c r="C1214"/>
      <c r="D1214" s="263"/>
      <c r="J1214"/>
      <c r="K1214"/>
      <c r="L1214"/>
    </row>
    <row r="1215" spans="3:12" x14ac:dyDescent="0.2">
      <c r="C1215"/>
      <c r="D1215" s="263"/>
      <c r="J1215"/>
      <c r="K1215"/>
      <c r="L1215"/>
    </row>
    <row r="1216" spans="3:12" x14ac:dyDescent="0.2">
      <c r="C1216"/>
      <c r="D1216" s="263"/>
      <c r="J1216"/>
      <c r="K1216"/>
      <c r="L1216"/>
    </row>
    <row r="1217" spans="3:12" x14ac:dyDescent="0.2">
      <c r="C1217"/>
      <c r="D1217" s="263"/>
      <c r="J1217"/>
      <c r="K1217"/>
      <c r="L1217"/>
    </row>
    <row r="1218" spans="3:12" x14ac:dyDescent="0.2">
      <c r="C1218"/>
      <c r="D1218" s="263"/>
      <c r="J1218"/>
      <c r="K1218"/>
      <c r="L1218"/>
    </row>
    <row r="1219" spans="3:12" x14ac:dyDescent="0.2">
      <c r="C1219"/>
      <c r="D1219" s="263"/>
      <c r="J1219"/>
      <c r="K1219"/>
      <c r="L1219"/>
    </row>
    <row r="1220" spans="3:12" x14ac:dyDescent="0.2">
      <c r="C1220"/>
      <c r="D1220" s="263"/>
      <c r="J1220"/>
      <c r="K1220"/>
      <c r="L1220"/>
    </row>
    <row r="1221" spans="3:12" x14ac:dyDescent="0.2">
      <c r="C1221"/>
      <c r="D1221" s="263"/>
      <c r="J1221"/>
      <c r="K1221"/>
      <c r="L1221"/>
    </row>
    <row r="1222" spans="3:12" x14ac:dyDescent="0.2">
      <c r="C1222"/>
      <c r="D1222" s="263"/>
      <c r="J1222"/>
      <c r="K1222"/>
      <c r="L1222"/>
    </row>
    <row r="1223" spans="3:12" x14ac:dyDescent="0.2">
      <c r="C1223"/>
      <c r="D1223" s="263"/>
      <c r="J1223"/>
      <c r="K1223"/>
      <c r="L1223"/>
    </row>
    <row r="1224" spans="3:12" x14ac:dyDescent="0.2">
      <c r="C1224"/>
      <c r="D1224" s="263"/>
      <c r="J1224"/>
      <c r="K1224"/>
      <c r="L1224"/>
    </row>
    <row r="1225" spans="3:12" x14ac:dyDescent="0.2">
      <c r="C1225"/>
      <c r="D1225" s="263"/>
      <c r="J1225"/>
      <c r="K1225"/>
      <c r="L1225"/>
    </row>
    <row r="1226" spans="3:12" x14ac:dyDescent="0.2">
      <c r="C1226"/>
      <c r="D1226" s="263"/>
      <c r="J1226"/>
      <c r="K1226"/>
      <c r="L1226"/>
    </row>
    <row r="1227" spans="3:12" x14ac:dyDescent="0.2">
      <c r="C1227"/>
      <c r="D1227" s="263"/>
      <c r="J1227"/>
      <c r="K1227"/>
      <c r="L1227"/>
    </row>
    <row r="1228" spans="3:12" x14ac:dyDescent="0.2">
      <c r="C1228"/>
      <c r="D1228" s="263"/>
      <c r="J1228"/>
      <c r="K1228"/>
      <c r="L1228"/>
    </row>
    <row r="1229" spans="3:12" x14ac:dyDescent="0.2">
      <c r="C1229"/>
      <c r="D1229" s="263"/>
      <c r="J1229"/>
      <c r="K1229"/>
      <c r="L1229"/>
    </row>
    <row r="1230" spans="3:12" x14ac:dyDescent="0.2">
      <c r="C1230"/>
      <c r="D1230" s="263"/>
      <c r="J1230"/>
      <c r="K1230"/>
      <c r="L1230"/>
    </row>
    <row r="1231" spans="3:12" x14ac:dyDescent="0.2">
      <c r="C1231"/>
      <c r="D1231" s="263"/>
      <c r="J1231"/>
      <c r="K1231"/>
      <c r="L1231"/>
    </row>
    <row r="1232" spans="3:12" x14ac:dyDescent="0.2">
      <c r="C1232"/>
      <c r="D1232" s="263"/>
      <c r="J1232"/>
      <c r="K1232"/>
      <c r="L1232"/>
    </row>
    <row r="1233" spans="3:12" x14ac:dyDescent="0.2">
      <c r="C1233"/>
      <c r="D1233" s="263"/>
      <c r="J1233"/>
      <c r="K1233"/>
      <c r="L1233"/>
    </row>
    <row r="1234" spans="3:12" x14ac:dyDescent="0.2">
      <c r="C1234"/>
      <c r="D1234" s="263"/>
      <c r="J1234"/>
      <c r="K1234"/>
      <c r="L1234"/>
    </row>
    <row r="1235" spans="3:12" x14ac:dyDescent="0.2">
      <c r="C1235"/>
      <c r="D1235" s="263"/>
      <c r="J1235"/>
      <c r="K1235"/>
      <c r="L1235"/>
    </row>
    <row r="1236" spans="3:12" x14ac:dyDescent="0.2">
      <c r="C1236"/>
      <c r="D1236" s="263"/>
      <c r="J1236"/>
      <c r="K1236"/>
      <c r="L1236"/>
    </row>
    <row r="1237" spans="3:12" x14ac:dyDescent="0.2">
      <c r="C1237"/>
      <c r="D1237" s="263"/>
      <c r="J1237"/>
      <c r="K1237"/>
      <c r="L1237"/>
    </row>
    <row r="1238" spans="3:12" x14ac:dyDescent="0.2">
      <c r="C1238"/>
      <c r="D1238" s="263"/>
      <c r="J1238"/>
      <c r="K1238"/>
      <c r="L1238"/>
    </row>
    <row r="1239" spans="3:12" x14ac:dyDescent="0.2">
      <c r="C1239"/>
      <c r="D1239" s="263"/>
      <c r="J1239"/>
      <c r="K1239"/>
      <c r="L1239"/>
    </row>
    <row r="1240" spans="3:12" x14ac:dyDescent="0.2">
      <c r="C1240"/>
      <c r="D1240" s="263"/>
      <c r="J1240"/>
      <c r="K1240"/>
      <c r="L1240"/>
    </row>
    <row r="1241" spans="3:12" x14ac:dyDescent="0.2">
      <c r="C1241"/>
      <c r="D1241" s="263"/>
      <c r="J1241"/>
      <c r="K1241"/>
      <c r="L1241"/>
    </row>
    <row r="1242" spans="3:12" x14ac:dyDescent="0.2">
      <c r="C1242"/>
      <c r="D1242" s="263"/>
      <c r="J1242"/>
      <c r="K1242"/>
      <c r="L1242"/>
    </row>
    <row r="1243" spans="3:12" x14ac:dyDescent="0.2">
      <c r="C1243"/>
      <c r="D1243" s="263"/>
      <c r="J1243"/>
      <c r="K1243"/>
      <c r="L1243"/>
    </row>
    <row r="1244" spans="3:12" x14ac:dyDescent="0.2">
      <c r="C1244"/>
      <c r="D1244" s="263"/>
      <c r="J1244"/>
      <c r="K1244"/>
      <c r="L1244"/>
    </row>
    <row r="1245" spans="3:12" x14ac:dyDescent="0.2">
      <c r="C1245"/>
      <c r="D1245" s="263"/>
      <c r="J1245"/>
      <c r="K1245"/>
      <c r="L1245"/>
    </row>
    <row r="1246" spans="3:12" x14ac:dyDescent="0.2">
      <c r="C1246"/>
      <c r="D1246" s="263"/>
      <c r="J1246"/>
      <c r="K1246"/>
      <c r="L1246"/>
    </row>
    <row r="1247" spans="3:12" x14ac:dyDescent="0.2">
      <c r="C1247"/>
      <c r="D1247" s="263"/>
      <c r="J1247"/>
      <c r="K1247"/>
      <c r="L1247"/>
    </row>
    <row r="1248" spans="3:12" x14ac:dyDescent="0.2">
      <c r="C1248"/>
      <c r="D1248" s="263"/>
      <c r="J1248"/>
      <c r="K1248"/>
      <c r="L1248"/>
    </row>
    <row r="1249" spans="3:12" x14ac:dyDescent="0.2">
      <c r="C1249"/>
      <c r="D1249" s="263"/>
      <c r="J1249"/>
      <c r="K1249"/>
      <c r="L1249"/>
    </row>
    <row r="1250" spans="3:12" x14ac:dyDescent="0.2">
      <c r="C1250"/>
      <c r="D1250" s="263"/>
      <c r="J1250"/>
      <c r="K1250"/>
      <c r="L1250"/>
    </row>
    <row r="1251" spans="3:12" x14ac:dyDescent="0.2">
      <c r="C1251"/>
      <c r="D1251" s="263"/>
      <c r="J1251"/>
      <c r="K1251"/>
      <c r="L1251"/>
    </row>
    <row r="1252" spans="3:12" x14ac:dyDescent="0.2">
      <c r="C1252"/>
      <c r="D1252" s="263"/>
      <c r="J1252"/>
      <c r="K1252"/>
      <c r="L1252"/>
    </row>
    <row r="1253" spans="3:12" x14ac:dyDescent="0.2">
      <c r="C1253"/>
      <c r="D1253" s="263"/>
      <c r="J1253"/>
      <c r="K1253"/>
      <c r="L1253"/>
    </row>
    <row r="1254" spans="3:12" x14ac:dyDescent="0.2">
      <c r="C1254"/>
      <c r="D1254" s="263"/>
      <c r="J1254"/>
      <c r="K1254"/>
      <c r="L1254"/>
    </row>
    <row r="1255" spans="3:12" x14ac:dyDescent="0.2">
      <c r="C1255"/>
      <c r="D1255" s="263"/>
      <c r="J1255"/>
      <c r="K1255"/>
      <c r="L1255"/>
    </row>
    <row r="1256" spans="3:12" x14ac:dyDescent="0.2">
      <c r="C1256"/>
      <c r="D1256" s="263"/>
      <c r="J1256"/>
      <c r="K1256"/>
      <c r="L1256"/>
    </row>
    <row r="1257" spans="3:12" x14ac:dyDescent="0.2">
      <c r="C1257"/>
      <c r="D1257" s="263"/>
      <c r="J1257"/>
      <c r="K1257"/>
      <c r="L1257"/>
    </row>
    <row r="1258" spans="3:12" x14ac:dyDescent="0.2">
      <c r="C1258"/>
      <c r="D1258" s="263"/>
      <c r="J1258"/>
      <c r="K1258"/>
      <c r="L1258"/>
    </row>
    <row r="1259" spans="3:12" x14ac:dyDescent="0.2">
      <c r="C1259"/>
      <c r="D1259" s="263"/>
      <c r="J1259"/>
      <c r="K1259"/>
      <c r="L1259"/>
    </row>
    <row r="1260" spans="3:12" x14ac:dyDescent="0.2">
      <c r="C1260"/>
      <c r="D1260" s="263"/>
      <c r="J1260"/>
      <c r="K1260"/>
      <c r="L1260"/>
    </row>
    <row r="1261" spans="3:12" x14ac:dyDescent="0.2">
      <c r="C1261"/>
      <c r="D1261" s="263"/>
      <c r="J1261"/>
      <c r="K1261"/>
      <c r="L1261"/>
    </row>
    <row r="1262" spans="3:12" x14ac:dyDescent="0.2">
      <c r="C1262"/>
      <c r="D1262" s="263"/>
      <c r="J1262"/>
      <c r="K1262"/>
      <c r="L1262"/>
    </row>
    <row r="1263" spans="3:12" x14ac:dyDescent="0.2">
      <c r="C1263"/>
      <c r="D1263" s="263"/>
      <c r="J1263"/>
      <c r="K1263"/>
      <c r="L1263"/>
    </row>
    <row r="1264" spans="3:12" x14ac:dyDescent="0.2">
      <c r="C1264"/>
      <c r="D1264" s="263"/>
      <c r="J1264"/>
      <c r="K1264"/>
      <c r="L1264"/>
    </row>
    <row r="1265" spans="3:12" x14ac:dyDescent="0.2">
      <c r="C1265"/>
      <c r="D1265" s="263"/>
      <c r="J1265"/>
      <c r="K1265"/>
      <c r="L1265"/>
    </row>
    <row r="1266" spans="3:12" x14ac:dyDescent="0.2">
      <c r="C1266"/>
      <c r="D1266" s="263"/>
      <c r="J1266"/>
      <c r="K1266"/>
      <c r="L1266"/>
    </row>
    <row r="1267" spans="3:12" x14ac:dyDescent="0.2">
      <c r="C1267"/>
      <c r="D1267" s="263"/>
      <c r="J1267"/>
      <c r="K1267"/>
      <c r="L1267"/>
    </row>
    <row r="1268" spans="3:12" x14ac:dyDescent="0.2">
      <c r="C1268"/>
      <c r="D1268" s="263"/>
      <c r="J1268"/>
      <c r="K1268"/>
      <c r="L1268"/>
    </row>
    <row r="1269" spans="3:12" x14ac:dyDescent="0.2">
      <c r="C1269"/>
      <c r="D1269" s="263"/>
      <c r="J1269"/>
      <c r="K1269"/>
      <c r="L1269"/>
    </row>
    <row r="1270" spans="3:12" x14ac:dyDescent="0.2">
      <c r="C1270"/>
      <c r="D1270" s="263"/>
      <c r="J1270"/>
      <c r="K1270"/>
      <c r="L1270"/>
    </row>
    <row r="1271" spans="3:12" x14ac:dyDescent="0.2">
      <c r="C1271"/>
      <c r="D1271" s="263"/>
      <c r="J1271"/>
      <c r="K1271"/>
      <c r="L1271"/>
    </row>
    <row r="1272" spans="3:12" x14ac:dyDescent="0.2">
      <c r="C1272"/>
      <c r="D1272" s="263"/>
      <c r="J1272"/>
      <c r="K1272"/>
      <c r="L1272"/>
    </row>
    <row r="1273" spans="3:12" x14ac:dyDescent="0.2">
      <c r="C1273"/>
      <c r="D1273" s="263"/>
      <c r="J1273"/>
      <c r="K1273"/>
      <c r="L1273"/>
    </row>
    <row r="1274" spans="3:12" x14ac:dyDescent="0.2">
      <c r="C1274"/>
      <c r="D1274" s="263"/>
      <c r="J1274"/>
      <c r="K1274"/>
      <c r="L1274"/>
    </row>
    <row r="1275" spans="3:12" x14ac:dyDescent="0.2">
      <c r="C1275"/>
      <c r="D1275" s="263"/>
      <c r="J1275"/>
      <c r="K1275"/>
      <c r="L1275"/>
    </row>
    <row r="1276" spans="3:12" x14ac:dyDescent="0.2">
      <c r="C1276"/>
      <c r="D1276" s="263"/>
      <c r="J1276"/>
      <c r="K1276"/>
      <c r="L1276"/>
    </row>
    <row r="1277" spans="3:12" x14ac:dyDescent="0.2">
      <c r="C1277"/>
      <c r="D1277" s="263"/>
      <c r="J1277"/>
      <c r="K1277"/>
      <c r="L1277"/>
    </row>
    <row r="1278" spans="3:12" x14ac:dyDescent="0.2">
      <c r="C1278"/>
      <c r="D1278" s="263"/>
      <c r="J1278"/>
      <c r="K1278"/>
      <c r="L1278"/>
    </row>
    <row r="1279" spans="3:12" x14ac:dyDescent="0.2">
      <c r="C1279"/>
      <c r="D1279" s="263"/>
      <c r="J1279"/>
      <c r="K1279"/>
      <c r="L1279"/>
    </row>
    <row r="1280" spans="3:12" x14ac:dyDescent="0.2">
      <c r="C1280"/>
      <c r="D1280" s="263"/>
      <c r="J1280"/>
      <c r="K1280"/>
      <c r="L1280"/>
    </row>
    <row r="1281" spans="3:12" x14ac:dyDescent="0.2">
      <c r="C1281"/>
      <c r="D1281" s="263"/>
      <c r="J1281"/>
      <c r="K1281"/>
      <c r="L1281"/>
    </row>
    <row r="1282" spans="3:12" x14ac:dyDescent="0.2">
      <c r="C1282"/>
      <c r="D1282" s="263"/>
      <c r="J1282"/>
      <c r="K1282"/>
      <c r="L1282"/>
    </row>
    <row r="1283" spans="3:12" x14ac:dyDescent="0.2">
      <c r="C1283"/>
      <c r="D1283" s="263"/>
      <c r="J1283"/>
      <c r="K1283"/>
      <c r="L1283"/>
    </row>
    <row r="1284" spans="3:12" x14ac:dyDescent="0.2">
      <c r="C1284"/>
      <c r="D1284" s="263"/>
      <c r="J1284"/>
      <c r="K1284"/>
      <c r="L1284"/>
    </row>
    <row r="1285" spans="3:12" x14ac:dyDescent="0.2">
      <c r="C1285"/>
      <c r="D1285" s="263"/>
      <c r="J1285"/>
      <c r="K1285"/>
      <c r="L1285"/>
    </row>
    <row r="1286" spans="3:12" x14ac:dyDescent="0.2">
      <c r="C1286"/>
      <c r="D1286" s="263"/>
      <c r="J1286"/>
      <c r="K1286"/>
      <c r="L1286"/>
    </row>
    <row r="1287" spans="3:12" x14ac:dyDescent="0.2">
      <c r="C1287"/>
      <c r="D1287" s="263"/>
      <c r="J1287"/>
      <c r="K1287"/>
      <c r="L1287"/>
    </row>
    <row r="1288" spans="3:12" x14ac:dyDescent="0.2">
      <c r="C1288"/>
      <c r="D1288" s="263"/>
      <c r="J1288"/>
      <c r="K1288"/>
      <c r="L1288"/>
    </row>
    <row r="1289" spans="3:12" x14ac:dyDescent="0.2">
      <c r="C1289"/>
      <c r="D1289" s="263"/>
      <c r="J1289"/>
      <c r="K1289"/>
      <c r="L1289"/>
    </row>
    <row r="1290" spans="3:12" x14ac:dyDescent="0.2">
      <c r="C1290"/>
      <c r="D1290" s="263"/>
      <c r="J1290"/>
      <c r="K1290"/>
      <c r="L1290"/>
    </row>
    <row r="1291" spans="3:12" x14ac:dyDescent="0.2">
      <c r="C1291"/>
      <c r="D1291" s="263"/>
      <c r="J1291"/>
      <c r="K1291"/>
      <c r="L1291"/>
    </row>
    <row r="1292" spans="3:12" x14ac:dyDescent="0.2">
      <c r="C1292"/>
      <c r="D1292" s="263"/>
      <c r="J1292"/>
      <c r="K1292"/>
      <c r="L1292"/>
    </row>
    <row r="1293" spans="3:12" x14ac:dyDescent="0.2">
      <c r="C1293"/>
      <c r="D1293" s="263"/>
      <c r="J1293"/>
      <c r="K1293"/>
      <c r="L1293"/>
    </row>
    <row r="1294" spans="3:12" x14ac:dyDescent="0.2">
      <c r="C1294"/>
      <c r="D1294" s="263"/>
      <c r="J1294"/>
      <c r="K1294"/>
      <c r="L1294"/>
    </row>
    <row r="1295" spans="3:12" x14ac:dyDescent="0.2">
      <c r="C1295"/>
      <c r="D1295" s="263"/>
      <c r="J1295"/>
      <c r="K1295"/>
      <c r="L1295"/>
    </row>
    <row r="1296" spans="3:12" x14ac:dyDescent="0.2">
      <c r="C1296"/>
      <c r="D1296" s="263"/>
      <c r="J1296"/>
      <c r="K1296"/>
      <c r="L1296"/>
    </row>
    <row r="1297" spans="3:12" x14ac:dyDescent="0.2">
      <c r="C1297"/>
      <c r="D1297" s="263"/>
      <c r="J1297"/>
      <c r="K1297"/>
      <c r="L1297"/>
    </row>
    <row r="1298" spans="3:12" x14ac:dyDescent="0.2">
      <c r="C1298"/>
      <c r="D1298" s="263"/>
      <c r="J1298"/>
      <c r="K1298"/>
      <c r="L1298"/>
    </row>
    <row r="1299" spans="3:12" x14ac:dyDescent="0.2">
      <c r="C1299"/>
      <c r="D1299" s="263"/>
      <c r="J1299"/>
      <c r="K1299"/>
      <c r="L1299"/>
    </row>
    <row r="1300" spans="3:12" x14ac:dyDescent="0.2">
      <c r="C1300"/>
      <c r="D1300" s="263"/>
      <c r="J1300"/>
      <c r="K1300"/>
      <c r="L1300"/>
    </row>
    <row r="1301" spans="3:12" x14ac:dyDescent="0.2">
      <c r="C1301"/>
      <c r="D1301" s="263"/>
      <c r="J1301"/>
      <c r="K1301"/>
      <c r="L1301"/>
    </row>
    <row r="1302" spans="3:12" x14ac:dyDescent="0.2">
      <c r="C1302"/>
      <c r="D1302" s="263"/>
      <c r="J1302"/>
      <c r="K1302"/>
      <c r="L1302"/>
    </row>
    <row r="1303" spans="3:12" x14ac:dyDescent="0.2">
      <c r="C1303"/>
      <c r="D1303" s="263"/>
      <c r="J1303"/>
      <c r="K1303"/>
      <c r="L1303"/>
    </row>
    <row r="1304" spans="3:12" x14ac:dyDescent="0.2">
      <c r="C1304"/>
      <c r="D1304" s="263"/>
      <c r="J1304"/>
      <c r="K1304"/>
      <c r="L1304"/>
    </row>
    <row r="1305" spans="3:12" x14ac:dyDescent="0.2">
      <c r="C1305"/>
      <c r="D1305" s="263"/>
      <c r="J1305"/>
      <c r="K1305"/>
      <c r="L1305"/>
    </row>
    <row r="1306" spans="3:12" x14ac:dyDescent="0.2">
      <c r="C1306"/>
      <c r="D1306" s="263"/>
      <c r="J1306"/>
      <c r="K1306"/>
      <c r="L1306"/>
    </row>
    <row r="1307" spans="3:12" x14ac:dyDescent="0.2">
      <c r="C1307"/>
      <c r="D1307" s="263"/>
      <c r="J1307"/>
      <c r="K1307"/>
      <c r="L1307"/>
    </row>
    <row r="1308" spans="3:12" x14ac:dyDescent="0.2">
      <c r="C1308"/>
      <c r="D1308" s="263"/>
      <c r="J1308"/>
      <c r="K1308"/>
      <c r="L1308"/>
    </row>
    <row r="1309" spans="3:12" x14ac:dyDescent="0.2">
      <c r="C1309"/>
      <c r="D1309" s="263"/>
      <c r="J1309"/>
      <c r="K1309"/>
      <c r="L1309"/>
    </row>
    <row r="1310" spans="3:12" x14ac:dyDescent="0.2">
      <c r="C1310"/>
      <c r="D1310" s="263"/>
      <c r="J1310"/>
      <c r="K1310"/>
      <c r="L1310"/>
    </row>
    <row r="1311" spans="3:12" x14ac:dyDescent="0.2">
      <c r="C1311"/>
      <c r="D1311" s="263"/>
      <c r="J1311"/>
      <c r="K1311"/>
      <c r="L1311"/>
    </row>
    <row r="1312" spans="3:12" x14ac:dyDescent="0.2">
      <c r="C1312"/>
      <c r="D1312" s="263"/>
      <c r="J1312"/>
      <c r="K1312"/>
      <c r="L1312"/>
    </row>
    <row r="1313" spans="3:12" x14ac:dyDescent="0.2">
      <c r="C1313"/>
      <c r="D1313" s="263"/>
      <c r="J1313"/>
      <c r="K1313"/>
      <c r="L1313"/>
    </row>
    <row r="1314" spans="3:12" x14ac:dyDescent="0.2">
      <c r="C1314"/>
      <c r="D1314" s="263"/>
      <c r="J1314"/>
      <c r="K1314"/>
      <c r="L1314"/>
    </row>
    <row r="1315" spans="3:12" x14ac:dyDescent="0.2">
      <c r="C1315"/>
      <c r="D1315" s="263"/>
      <c r="J1315"/>
      <c r="K1315"/>
      <c r="L1315"/>
    </row>
    <row r="1316" spans="3:12" x14ac:dyDescent="0.2">
      <c r="C1316"/>
      <c r="D1316" s="263"/>
      <c r="J1316"/>
      <c r="K1316"/>
      <c r="L1316"/>
    </row>
    <row r="1317" spans="3:12" x14ac:dyDescent="0.2">
      <c r="C1317"/>
      <c r="D1317" s="263"/>
      <c r="J1317"/>
      <c r="K1317"/>
      <c r="L1317"/>
    </row>
    <row r="1318" spans="3:12" x14ac:dyDescent="0.2">
      <c r="C1318"/>
      <c r="D1318" s="263"/>
      <c r="J1318"/>
      <c r="K1318"/>
      <c r="L1318"/>
    </row>
    <row r="1319" spans="3:12" x14ac:dyDescent="0.2">
      <c r="C1319"/>
      <c r="D1319" s="263"/>
      <c r="J1319"/>
      <c r="K1319"/>
      <c r="L1319"/>
    </row>
    <row r="1320" spans="3:12" x14ac:dyDescent="0.2">
      <c r="C1320"/>
      <c r="D1320" s="263"/>
      <c r="J1320"/>
      <c r="K1320"/>
      <c r="L1320"/>
    </row>
    <row r="1321" spans="3:12" x14ac:dyDescent="0.2">
      <c r="C1321"/>
      <c r="D1321" s="263"/>
      <c r="J1321"/>
      <c r="K1321"/>
      <c r="L1321"/>
    </row>
    <row r="1322" spans="3:12" x14ac:dyDescent="0.2">
      <c r="C1322"/>
      <c r="D1322" s="263"/>
      <c r="J1322"/>
      <c r="K1322"/>
      <c r="L1322"/>
    </row>
    <row r="1323" spans="3:12" x14ac:dyDescent="0.2">
      <c r="C1323"/>
      <c r="D1323" s="263"/>
      <c r="J1323"/>
      <c r="K1323"/>
      <c r="L1323"/>
    </row>
    <row r="1324" spans="3:12" x14ac:dyDescent="0.2">
      <c r="C1324"/>
      <c r="D1324" s="263"/>
      <c r="J1324"/>
      <c r="K1324"/>
      <c r="L1324"/>
    </row>
    <row r="1325" spans="3:12" x14ac:dyDescent="0.2">
      <c r="C1325"/>
      <c r="D1325" s="263"/>
      <c r="J1325"/>
      <c r="K1325"/>
      <c r="L1325"/>
    </row>
    <row r="1326" spans="3:12" x14ac:dyDescent="0.2">
      <c r="C1326"/>
      <c r="D1326" s="263"/>
      <c r="J1326"/>
      <c r="K1326"/>
      <c r="L1326"/>
    </row>
    <row r="1327" spans="3:12" x14ac:dyDescent="0.2">
      <c r="C1327"/>
      <c r="D1327" s="263"/>
      <c r="J1327"/>
      <c r="K1327"/>
      <c r="L1327"/>
    </row>
    <row r="1328" spans="3:12" x14ac:dyDescent="0.2">
      <c r="C1328"/>
      <c r="D1328" s="263"/>
      <c r="J1328"/>
      <c r="K1328"/>
      <c r="L1328"/>
    </row>
    <row r="1329" spans="3:12" x14ac:dyDescent="0.2">
      <c r="C1329"/>
      <c r="D1329" s="263"/>
      <c r="J1329"/>
      <c r="K1329"/>
      <c r="L1329"/>
    </row>
    <row r="1330" spans="3:12" x14ac:dyDescent="0.2">
      <c r="C1330"/>
      <c r="D1330" s="263"/>
      <c r="J1330"/>
      <c r="K1330"/>
      <c r="L1330"/>
    </row>
    <row r="1331" spans="3:12" x14ac:dyDescent="0.2">
      <c r="C1331"/>
      <c r="D1331" s="263"/>
      <c r="J1331"/>
      <c r="K1331"/>
      <c r="L1331"/>
    </row>
    <row r="1332" spans="3:12" x14ac:dyDescent="0.2">
      <c r="C1332"/>
      <c r="D1332" s="263"/>
      <c r="J1332"/>
      <c r="K1332"/>
      <c r="L1332"/>
    </row>
    <row r="1333" spans="3:12" x14ac:dyDescent="0.2">
      <c r="C1333"/>
      <c r="D1333" s="263"/>
      <c r="J1333"/>
      <c r="K1333"/>
      <c r="L1333"/>
    </row>
    <row r="1334" spans="3:12" x14ac:dyDescent="0.2">
      <c r="C1334"/>
      <c r="D1334" s="263"/>
      <c r="J1334"/>
      <c r="K1334"/>
      <c r="L1334"/>
    </row>
    <row r="1335" spans="3:12" x14ac:dyDescent="0.2">
      <c r="C1335"/>
      <c r="D1335" s="263"/>
      <c r="J1335"/>
      <c r="K1335"/>
      <c r="L1335"/>
    </row>
    <row r="1336" spans="3:12" x14ac:dyDescent="0.2">
      <c r="C1336"/>
      <c r="D1336" s="263"/>
      <c r="J1336"/>
      <c r="K1336"/>
      <c r="L1336"/>
    </row>
    <row r="1337" spans="3:12" x14ac:dyDescent="0.2">
      <c r="C1337"/>
      <c r="D1337" s="263"/>
      <c r="J1337"/>
      <c r="K1337"/>
      <c r="L1337"/>
    </row>
    <row r="1338" spans="3:12" x14ac:dyDescent="0.2">
      <c r="C1338"/>
      <c r="D1338" s="263"/>
      <c r="J1338"/>
      <c r="K1338"/>
      <c r="L1338"/>
    </row>
    <row r="1339" spans="3:12" x14ac:dyDescent="0.2">
      <c r="C1339"/>
      <c r="D1339" s="263"/>
      <c r="J1339"/>
      <c r="K1339"/>
      <c r="L1339"/>
    </row>
    <row r="1340" spans="3:12" x14ac:dyDescent="0.2">
      <c r="C1340"/>
      <c r="D1340" s="263"/>
      <c r="J1340"/>
      <c r="K1340"/>
      <c r="L1340"/>
    </row>
    <row r="1341" spans="3:12" x14ac:dyDescent="0.2">
      <c r="C1341"/>
      <c r="D1341" s="263"/>
      <c r="J1341"/>
      <c r="K1341"/>
      <c r="L1341"/>
    </row>
    <row r="1342" spans="3:12" x14ac:dyDescent="0.2">
      <c r="C1342"/>
      <c r="D1342" s="263"/>
      <c r="J1342"/>
      <c r="K1342"/>
      <c r="L1342"/>
    </row>
    <row r="1343" spans="3:12" x14ac:dyDescent="0.2">
      <c r="C1343"/>
      <c r="D1343" s="263"/>
      <c r="J1343"/>
      <c r="K1343"/>
      <c r="L1343"/>
    </row>
    <row r="1344" spans="3:12" x14ac:dyDescent="0.2">
      <c r="C1344"/>
      <c r="D1344" s="263"/>
      <c r="J1344"/>
      <c r="K1344"/>
      <c r="L1344"/>
    </row>
    <row r="1345" spans="3:12" x14ac:dyDescent="0.2">
      <c r="C1345"/>
      <c r="D1345" s="263"/>
      <c r="J1345"/>
      <c r="K1345"/>
      <c r="L1345"/>
    </row>
    <row r="1346" spans="3:12" x14ac:dyDescent="0.2">
      <c r="C1346"/>
      <c r="D1346" s="263"/>
      <c r="J1346"/>
      <c r="K1346"/>
      <c r="L1346"/>
    </row>
    <row r="1347" spans="3:12" x14ac:dyDescent="0.2">
      <c r="C1347"/>
      <c r="D1347" s="263"/>
      <c r="J1347"/>
      <c r="K1347"/>
      <c r="L1347"/>
    </row>
    <row r="1348" spans="3:12" x14ac:dyDescent="0.2">
      <c r="C1348"/>
      <c r="D1348" s="263"/>
      <c r="J1348"/>
      <c r="K1348"/>
      <c r="L1348"/>
    </row>
    <row r="1349" spans="3:12" x14ac:dyDescent="0.2">
      <c r="C1349"/>
      <c r="D1349" s="263"/>
      <c r="J1349"/>
      <c r="K1349"/>
      <c r="L1349"/>
    </row>
    <row r="1350" spans="3:12" x14ac:dyDescent="0.2">
      <c r="C1350"/>
      <c r="D1350" s="263"/>
      <c r="J1350"/>
      <c r="K1350"/>
      <c r="L1350"/>
    </row>
    <row r="1351" spans="3:12" x14ac:dyDescent="0.2">
      <c r="C1351"/>
      <c r="D1351" s="263"/>
      <c r="J1351"/>
      <c r="K1351"/>
      <c r="L1351"/>
    </row>
    <row r="1352" spans="3:12" x14ac:dyDescent="0.2">
      <c r="C1352"/>
      <c r="D1352" s="263"/>
      <c r="J1352"/>
      <c r="K1352"/>
      <c r="L1352"/>
    </row>
    <row r="1353" spans="3:12" x14ac:dyDescent="0.2">
      <c r="C1353"/>
      <c r="D1353" s="263"/>
      <c r="J1353"/>
      <c r="K1353"/>
      <c r="L1353"/>
    </row>
    <row r="1354" spans="3:12" x14ac:dyDescent="0.2">
      <c r="C1354"/>
      <c r="D1354" s="263"/>
      <c r="J1354"/>
      <c r="K1354"/>
      <c r="L1354"/>
    </row>
    <row r="1355" spans="3:12" x14ac:dyDescent="0.2">
      <c r="C1355"/>
      <c r="D1355" s="263"/>
      <c r="J1355"/>
      <c r="K1355"/>
      <c r="L1355"/>
    </row>
    <row r="1356" spans="3:12" x14ac:dyDescent="0.2">
      <c r="C1356"/>
      <c r="D1356" s="263"/>
      <c r="J1356"/>
      <c r="K1356"/>
      <c r="L1356"/>
    </row>
    <row r="1357" spans="3:12" x14ac:dyDescent="0.2">
      <c r="C1357"/>
      <c r="D1357" s="263"/>
      <c r="J1357"/>
      <c r="K1357"/>
      <c r="L1357"/>
    </row>
    <row r="1358" spans="3:12" x14ac:dyDescent="0.2">
      <c r="C1358"/>
      <c r="D1358" s="263"/>
      <c r="J1358"/>
      <c r="K1358"/>
      <c r="L1358"/>
    </row>
    <row r="1359" spans="3:12" x14ac:dyDescent="0.2">
      <c r="C1359"/>
      <c r="D1359" s="263"/>
      <c r="J1359"/>
      <c r="K1359"/>
      <c r="L1359"/>
    </row>
    <row r="1360" spans="3:12" x14ac:dyDescent="0.2">
      <c r="C1360"/>
      <c r="D1360" s="263"/>
      <c r="J1360"/>
      <c r="K1360"/>
      <c r="L1360"/>
    </row>
    <row r="1361" spans="3:12" x14ac:dyDescent="0.2">
      <c r="C1361"/>
      <c r="D1361" s="263"/>
      <c r="J1361"/>
      <c r="K1361"/>
      <c r="L1361"/>
    </row>
    <row r="1362" spans="3:12" x14ac:dyDescent="0.2">
      <c r="C1362"/>
      <c r="D1362" s="263"/>
      <c r="J1362"/>
      <c r="K1362"/>
      <c r="L1362"/>
    </row>
    <row r="1363" spans="3:12" x14ac:dyDescent="0.2">
      <c r="C1363"/>
      <c r="D1363" s="263"/>
      <c r="J1363"/>
      <c r="K1363"/>
      <c r="L1363"/>
    </row>
    <row r="1364" spans="3:12" x14ac:dyDescent="0.2">
      <c r="C1364"/>
      <c r="D1364" s="263"/>
      <c r="J1364"/>
      <c r="K1364"/>
      <c r="L1364"/>
    </row>
    <row r="1365" spans="3:12" x14ac:dyDescent="0.2">
      <c r="C1365"/>
      <c r="D1365" s="263"/>
      <c r="J1365"/>
      <c r="K1365"/>
      <c r="L1365"/>
    </row>
    <row r="1366" spans="3:12" x14ac:dyDescent="0.2">
      <c r="C1366"/>
      <c r="D1366" s="263"/>
      <c r="J1366"/>
      <c r="K1366"/>
      <c r="L1366"/>
    </row>
    <row r="1367" spans="3:12" x14ac:dyDescent="0.2">
      <c r="C1367"/>
      <c r="D1367" s="263"/>
      <c r="J1367"/>
      <c r="K1367"/>
      <c r="L1367"/>
    </row>
    <row r="1368" spans="3:12" x14ac:dyDescent="0.2">
      <c r="C1368"/>
      <c r="D1368" s="263"/>
      <c r="J1368"/>
      <c r="K1368"/>
      <c r="L1368"/>
    </row>
    <row r="1369" spans="3:12" x14ac:dyDescent="0.2">
      <c r="C1369"/>
      <c r="D1369" s="263"/>
      <c r="J1369"/>
      <c r="K1369"/>
      <c r="L1369"/>
    </row>
    <row r="1370" spans="3:12" x14ac:dyDescent="0.2">
      <c r="C1370"/>
      <c r="D1370" s="263"/>
      <c r="J1370"/>
      <c r="K1370"/>
      <c r="L1370"/>
    </row>
    <row r="1371" spans="3:12" x14ac:dyDescent="0.2">
      <c r="C1371"/>
      <c r="D1371" s="263"/>
      <c r="J1371"/>
      <c r="K1371"/>
      <c r="L1371"/>
    </row>
    <row r="1372" spans="3:12" x14ac:dyDescent="0.2">
      <c r="C1372"/>
      <c r="D1372" s="263"/>
      <c r="J1372"/>
      <c r="K1372"/>
      <c r="L1372"/>
    </row>
    <row r="1373" spans="3:12" x14ac:dyDescent="0.2">
      <c r="C1373"/>
      <c r="D1373" s="263"/>
      <c r="J1373"/>
      <c r="K1373"/>
      <c r="L1373"/>
    </row>
    <row r="1374" spans="3:12" x14ac:dyDescent="0.2">
      <c r="C1374"/>
      <c r="D1374" s="263"/>
      <c r="J1374"/>
      <c r="K1374"/>
      <c r="L1374"/>
    </row>
    <row r="1375" spans="3:12" x14ac:dyDescent="0.2">
      <c r="C1375"/>
      <c r="D1375" s="263"/>
      <c r="J1375"/>
      <c r="K1375"/>
      <c r="L1375"/>
    </row>
    <row r="1376" spans="3:12" x14ac:dyDescent="0.2">
      <c r="C1376"/>
      <c r="D1376" s="263"/>
      <c r="J1376"/>
      <c r="K1376"/>
      <c r="L1376"/>
    </row>
    <row r="1377" spans="3:12" x14ac:dyDescent="0.2">
      <c r="C1377"/>
      <c r="D1377" s="263"/>
      <c r="J1377"/>
      <c r="K1377"/>
      <c r="L1377"/>
    </row>
    <row r="1378" spans="3:12" x14ac:dyDescent="0.2">
      <c r="C1378"/>
      <c r="D1378" s="263"/>
      <c r="J1378"/>
      <c r="K1378"/>
      <c r="L1378"/>
    </row>
    <row r="1379" spans="3:12" x14ac:dyDescent="0.2">
      <c r="C1379"/>
      <c r="D1379" s="263"/>
      <c r="J1379"/>
      <c r="K1379"/>
      <c r="L1379"/>
    </row>
    <row r="1380" spans="3:12" x14ac:dyDescent="0.2">
      <c r="C1380"/>
      <c r="D1380" s="263"/>
      <c r="J1380"/>
      <c r="K1380"/>
      <c r="L1380"/>
    </row>
    <row r="1381" spans="3:12" x14ac:dyDescent="0.2">
      <c r="C1381"/>
      <c r="D1381" s="263"/>
      <c r="J1381"/>
      <c r="K1381"/>
      <c r="L1381"/>
    </row>
    <row r="1382" spans="3:12" x14ac:dyDescent="0.2">
      <c r="C1382"/>
      <c r="D1382" s="263"/>
      <c r="J1382"/>
      <c r="K1382"/>
      <c r="L1382"/>
    </row>
    <row r="1383" spans="3:12" x14ac:dyDescent="0.2">
      <c r="C1383"/>
      <c r="D1383" s="263"/>
      <c r="J1383"/>
      <c r="K1383"/>
      <c r="L1383"/>
    </row>
    <row r="1384" spans="3:12" x14ac:dyDescent="0.2">
      <c r="C1384"/>
      <c r="D1384" s="263"/>
      <c r="J1384"/>
      <c r="K1384"/>
      <c r="L1384"/>
    </row>
    <row r="1385" spans="3:12" x14ac:dyDescent="0.2">
      <c r="C1385"/>
      <c r="D1385" s="263"/>
      <c r="J1385"/>
      <c r="K1385"/>
      <c r="L1385"/>
    </row>
    <row r="1386" spans="3:12" x14ac:dyDescent="0.2">
      <c r="C1386"/>
      <c r="D1386" s="263"/>
      <c r="J1386"/>
      <c r="K1386"/>
      <c r="L1386"/>
    </row>
    <row r="1387" spans="3:12" x14ac:dyDescent="0.2">
      <c r="C1387"/>
      <c r="D1387" s="263"/>
      <c r="J1387"/>
      <c r="K1387"/>
      <c r="L1387"/>
    </row>
    <row r="1388" spans="3:12" x14ac:dyDescent="0.2">
      <c r="C1388"/>
      <c r="D1388" s="263"/>
      <c r="J1388"/>
      <c r="K1388"/>
      <c r="L1388"/>
    </row>
    <row r="1389" spans="3:12" x14ac:dyDescent="0.2">
      <c r="C1389"/>
      <c r="D1389" s="263"/>
      <c r="J1389"/>
      <c r="K1389"/>
      <c r="L1389"/>
    </row>
    <row r="1390" spans="3:12" x14ac:dyDescent="0.2">
      <c r="C1390"/>
      <c r="D1390" s="263"/>
      <c r="J1390"/>
      <c r="K1390"/>
      <c r="L1390"/>
    </row>
    <row r="1391" spans="3:12" x14ac:dyDescent="0.2">
      <c r="C1391"/>
      <c r="D1391" s="263"/>
      <c r="J1391"/>
      <c r="K1391"/>
      <c r="L1391"/>
    </row>
    <row r="1392" spans="3:12" x14ac:dyDescent="0.2">
      <c r="C1392"/>
      <c r="D1392" s="263"/>
      <c r="J1392"/>
      <c r="K1392"/>
      <c r="L1392"/>
    </row>
    <row r="1393" spans="3:12" x14ac:dyDescent="0.2">
      <c r="C1393"/>
      <c r="D1393" s="263"/>
      <c r="J1393"/>
      <c r="K1393"/>
      <c r="L1393"/>
    </row>
    <row r="1394" spans="3:12" x14ac:dyDescent="0.2">
      <c r="C1394"/>
      <c r="D1394" s="263"/>
      <c r="J1394"/>
      <c r="K1394"/>
      <c r="L1394"/>
    </row>
    <row r="1395" spans="3:12" x14ac:dyDescent="0.2">
      <c r="C1395"/>
      <c r="D1395" s="263"/>
      <c r="J1395"/>
      <c r="K1395"/>
      <c r="L1395"/>
    </row>
    <row r="1396" spans="3:12" x14ac:dyDescent="0.2">
      <c r="C1396"/>
      <c r="D1396" s="263"/>
      <c r="J1396"/>
      <c r="K1396"/>
      <c r="L1396"/>
    </row>
    <row r="1397" spans="3:12" x14ac:dyDescent="0.2">
      <c r="C1397"/>
      <c r="D1397" s="263"/>
      <c r="J1397"/>
      <c r="K1397"/>
      <c r="L1397"/>
    </row>
    <row r="1398" spans="3:12" x14ac:dyDescent="0.2">
      <c r="C1398"/>
      <c r="D1398" s="263"/>
      <c r="J1398"/>
      <c r="K1398"/>
      <c r="L1398"/>
    </row>
    <row r="1399" spans="3:12" x14ac:dyDescent="0.2">
      <c r="C1399"/>
      <c r="D1399" s="263"/>
      <c r="J1399"/>
      <c r="K1399"/>
      <c r="L1399"/>
    </row>
    <row r="1400" spans="3:12" x14ac:dyDescent="0.2">
      <c r="C1400"/>
      <c r="D1400" s="263"/>
      <c r="J1400"/>
      <c r="K1400"/>
      <c r="L1400"/>
    </row>
    <row r="1401" spans="3:12" x14ac:dyDescent="0.2">
      <c r="C1401"/>
      <c r="D1401" s="263"/>
      <c r="J1401"/>
      <c r="K1401"/>
      <c r="L1401"/>
    </row>
    <row r="1402" spans="3:12" x14ac:dyDescent="0.2">
      <c r="C1402"/>
      <c r="D1402" s="263"/>
      <c r="J1402"/>
      <c r="K1402"/>
      <c r="L1402"/>
    </row>
    <row r="1403" spans="3:12" x14ac:dyDescent="0.2">
      <c r="C1403"/>
      <c r="D1403" s="263"/>
      <c r="J1403"/>
      <c r="K1403"/>
      <c r="L1403"/>
    </row>
    <row r="1404" spans="3:12" x14ac:dyDescent="0.2">
      <c r="C1404"/>
      <c r="D1404" s="263"/>
      <c r="J1404"/>
      <c r="K1404"/>
      <c r="L1404"/>
    </row>
    <row r="1405" spans="3:12" x14ac:dyDescent="0.2">
      <c r="C1405"/>
      <c r="D1405" s="263"/>
      <c r="J1405"/>
      <c r="K1405"/>
      <c r="L1405"/>
    </row>
    <row r="1406" spans="3:12" x14ac:dyDescent="0.2">
      <c r="C1406"/>
      <c r="D1406" s="263"/>
      <c r="J1406"/>
      <c r="K1406"/>
      <c r="L1406"/>
    </row>
    <row r="1407" spans="3:12" x14ac:dyDescent="0.2">
      <c r="C1407"/>
      <c r="D1407" s="263"/>
      <c r="J1407"/>
      <c r="K1407"/>
      <c r="L1407"/>
    </row>
    <row r="1408" spans="3:12" x14ac:dyDescent="0.2">
      <c r="C1408"/>
      <c r="D1408" s="263"/>
      <c r="J1408"/>
      <c r="K1408"/>
      <c r="L1408"/>
    </row>
    <row r="1409" spans="3:12" x14ac:dyDescent="0.2">
      <c r="C1409"/>
      <c r="D1409" s="263"/>
      <c r="J1409"/>
      <c r="K1409"/>
      <c r="L1409"/>
    </row>
    <row r="1410" spans="3:12" x14ac:dyDescent="0.2">
      <c r="C1410"/>
      <c r="D1410" s="263"/>
      <c r="J1410"/>
      <c r="K1410"/>
      <c r="L1410"/>
    </row>
    <row r="1411" spans="3:12" x14ac:dyDescent="0.2">
      <c r="C1411"/>
      <c r="D1411" s="263"/>
      <c r="J1411"/>
      <c r="K1411"/>
      <c r="L1411"/>
    </row>
    <row r="1412" spans="3:12" x14ac:dyDescent="0.2">
      <c r="C1412"/>
      <c r="D1412" s="263"/>
      <c r="J1412"/>
      <c r="K1412"/>
      <c r="L1412"/>
    </row>
    <row r="1413" spans="3:12" x14ac:dyDescent="0.2">
      <c r="C1413"/>
      <c r="D1413" s="263"/>
      <c r="J1413"/>
      <c r="K1413"/>
      <c r="L1413"/>
    </row>
    <row r="1414" spans="3:12" x14ac:dyDescent="0.2">
      <c r="C1414"/>
      <c r="D1414" s="263"/>
      <c r="J1414"/>
      <c r="K1414"/>
      <c r="L1414"/>
    </row>
    <row r="1415" spans="3:12" x14ac:dyDescent="0.2">
      <c r="C1415"/>
      <c r="D1415" s="263"/>
      <c r="J1415"/>
      <c r="K1415"/>
      <c r="L1415"/>
    </row>
    <row r="1416" spans="3:12" x14ac:dyDescent="0.2">
      <c r="C1416"/>
      <c r="D1416" s="263"/>
      <c r="J1416"/>
      <c r="K1416"/>
      <c r="L1416"/>
    </row>
    <row r="1417" spans="3:12" x14ac:dyDescent="0.2">
      <c r="C1417"/>
      <c r="D1417" s="263"/>
      <c r="J1417"/>
      <c r="K1417"/>
      <c r="L1417"/>
    </row>
    <row r="1418" spans="3:12" x14ac:dyDescent="0.2">
      <c r="C1418"/>
      <c r="D1418" s="263"/>
      <c r="J1418"/>
      <c r="K1418"/>
      <c r="L1418"/>
    </row>
    <row r="1419" spans="3:12" x14ac:dyDescent="0.2">
      <c r="C1419"/>
      <c r="D1419" s="263"/>
      <c r="J1419"/>
      <c r="K1419"/>
      <c r="L1419"/>
    </row>
    <row r="1420" spans="3:12" x14ac:dyDescent="0.2">
      <c r="C1420"/>
      <c r="D1420" s="263"/>
      <c r="J1420"/>
      <c r="K1420"/>
      <c r="L1420"/>
    </row>
    <row r="1421" spans="3:12" x14ac:dyDescent="0.2">
      <c r="C1421"/>
      <c r="D1421" s="263"/>
      <c r="J1421"/>
      <c r="K1421"/>
      <c r="L1421"/>
    </row>
    <row r="1422" spans="3:12" x14ac:dyDescent="0.2">
      <c r="C1422"/>
      <c r="D1422" s="263"/>
      <c r="J1422"/>
      <c r="K1422"/>
      <c r="L1422"/>
    </row>
    <row r="1423" spans="3:12" x14ac:dyDescent="0.2">
      <c r="C1423"/>
      <c r="D1423" s="263"/>
      <c r="J1423"/>
      <c r="K1423"/>
      <c r="L1423"/>
    </row>
    <row r="1424" spans="3:12" x14ac:dyDescent="0.2">
      <c r="C1424"/>
      <c r="D1424" s="263"/>
      <c r="J1424"/>
      <c r="K1424"/>
      <c r="L1424"/>
    </row>
    <row r="1425" spans="3:12" x14ac:dyDescent="0.2">
      <c r="C1425"/>
      <c r="D1425" s="263"/>
      <c r="J1425"/>
      <c r="K1425"/>
      <c r="L1425"/>
    </row>
    <row r="1426" spans="3:12" x14ac:dyDescent="0.2">
      <c r="C1426"/>
      <c r="D1426" s="263"/>
      <c r="J1426"/>
      <c r="K1426"/>
      <c r="L1426"/>
    </row>
    <row r="1427" spans="3:12" x14ac:dyDescent="0.2">
      <c r="C1427"/>
      <c r="D1427" s="263"/>
      <c r="J1427"/>
      <c r="K1427"/>
      <c r="L1427"/>
    </row>
    <row r="1428" spans="3:12" x14ac:dyDescent="0.2">
      <c r="C1428"/>
      <c r="D1428" s="263"/>
      <c r="J1428"/>
      <c r="K1428"/>
      <c r="L1428"/>
    </row>
    <row r="1429" spans="3:12" x14ac:dyDescent="0.2">
      <c r="C1429"/>
      <c r="D1429" s="263"/>
      <c r="J1429"/>
      <c r="K1429"/>
      <c r="L1429"/>
    </row>
    <row r="1430" spans="3:12" x14ac:dyDescent="0.2">
      <c r="C1430"/>
      <c r="D1430" s="263"/>
      <c r="J1430"/>
      <c r="K1430"/>
      <c r="L1430"/>
    </row>
    <row r="1431" spans="3:12" x14ac:dyDescent="0.2">
      <c r="C1431"/>
      <c r="D1431" s="263"/>
      <c r="J1431"/>
      <c r="K1431"/>
      <c r="L1431"/>
    </row>
    <row r="1432" spans="3:12" x14ac:dyDescent="0.2">
      <c r="C1432"/>
      <c r="D1432" s="263"/>
      <c r="J1432"/>
      <c r="K1432"/>
      <c r="L1432"/>
    </row>
    <row r="1433" spans="3:12" x14ac:dyDescent="0.2">
      <c r="C1433"/>
      <c r="D1433" s="263"/>
      <c r="J1433"/>
      <c r="K1433"/>
      <c r="L1433"/>
    </row>
    <row r="1434" spans="3:12" x14ac:dyDescent="0.2">
      <c r="C1434"/>
      <c r="D1434" s="263"/>
      <c r="J1434"/>
      <c r="K1434"/>
      <c r="L1434"/>
    </row>
    <row r="1435" spans="3:12" x14ac:dyDescent="0.2">
      <c r="C1435"/>
      <c r="D1435" s="263"/>
      <c r="J1435"/>
      <c r="K1435"/>
      <c r="L1435"/>
    </row>
    <row r="1436" spans="3:12" x14ac:dyDescent="0.2">
      <c r="C1436"/>
      <c r="D1436" s="263"/>
      <c r="J1436"/>
      <c r="K1436"/>
      <c r="L1436"/>
    </row>
    <row r="1437" spans="3:12" x14ac:dyDescent="0.2">
      <c r="C1437"/>
      <c r="D1437" s="263"/>
      <c r="J1437"/>
      <c r="K1437"/>
      <c r="L1437"/>
    </row>
    <row r="1438" spans="3:12" x14ac:dyDescent="0.2">
      <c r="C1438"/>
      <c r="D1438" s="263"/>
      <c r="J1438"/>
      <c r="K1438"/>
      <c r="L1438"/>
    </row>
    <row r="1439" spans="3:12" x14ac:dyDescent="0.2">
      <c r="C1439"/>
      <c r="D1439" s="263"/>
      <c r="J1439"/>
      <c r="K1439"/>
      <c r="L1439"/>
    </row>
    <row r="1440" spans="3:12" x14ac:dyDescent="0.2">
      <c r="C1440"/>
      <c r="D1440" s="263"/>
      <c r="J1440"/>
      <c r="K1440"/>
      <c r="L1440"/>
    </row>
    <row r="1441" spans="3:12" x14ac:dyDescent="0.2">
      <c r="C1441"/>
      <c r="D1441" s="263"/>
      <c r="J1441"/>
      <c r="K1441"/>
      <c r="L1441"/>
    </row>
    <row r="1442" spans="3:12" x14ac:dyDescent="0.2">
      <c r="C1442"/>
      <c r="D1442" s="263"/>
      <c r="J1442"/>
      <c r="K1442"/>
      <c r="L1442"/>
    </row>
    <row r="1443" spans="3:12" x14ac:dyDescent="0.2">
      <c r="C1443"/>
      <c r="D1443" s="263"/>
      <c r="J1443"/>
      <c r="K1443"/>
      <c r="L1443"/>
    </row>
    <row r="1444" spans="3:12" x14ac:dyDescent="0.2">
      <c r="C1444"/>
      <c r="D1444" s="263"/>
      <c r="J1444"/>
      <c r="K1444"/>
      <c r="L1444"/>
    </row>
    <row r="1445" spans="3:12" x14ac:dyDescent="0.2">
      <c r="C1445"/>
      <c r="D1445" s="263"/>
      <c r="J1445"/>
      <c r="K1445"/>
      <c r="L1445"/>
    </row>
    <row r="1446" spans="3:12" x14ac:dyDescent="0.2">
      <c r="C1446"/>
      <c r="D1446" s="263"/>
      <c r="J1446"/>
      <c r="K1446"/>
      <c r="L1446"/>
    </row>
    <row r="1447" spans="3:12" x14ac:dyDescent="0.2">
      <c r="C1447"/>
      <c r="D1447" s="263"/>
      <c r="J1447"/>
      <c r="K1447"/>
      <c r="L1447"/>
    </row>
    <row r="1448" spans="3:12" x14ac:dyDescent="0.2">
      <c r="C1448"/>
      <c r="D1448" s="263"/>
      <c r="J1448"/>
      <c r="K1448"/>
      <c r="L1448"/>
    </row>
    <row r="1449" spans="3:12" x14ac:dyDescent="0.2">
      <c r="C1449"/>
      <c r="D1449" s="263"/>
      <c r="J1449"/>
      <c r="K1449"/>
      <c r="L1449"/>
    </row>
    <row r="1450" spans="3:12" x14ac:dyDescent="0.2">
      <c r="C1450"/>
      <c r="D1450" s="263"/>
      <c r="J1450"/>
      <c r="K1450"/>
      <c r="L1450"/>
    </row>
    <row r="1451" spans="3:12" x14ac:dyDescent="0.2">
      <c r="C1451"/>
      <c r="D1451" s="263"/>
      <c r="J1451"/>
      <c r="K1451"/>
      <c r="L1451"/>
    </row>
    <row r="1452" spans="3:12" x14ac:dyDescent="0.2">
      <c r="C1452"/>
      <c r="D1452" s="263"/>
      <c r="J1452"/>
      <c r="K1452"/>
      <c r="L1452"/>
    </row>
    <row r="1453" spans="3:12" x14ac:dyDescent="0.2">
      <c r="C1453"/>
      <c r="D1453" s="263"/>
      <c r="J1453"/>
      <c r="K1453"/>
      <c r="L1453"/>
    </row>
    <row r="1454" spans="3:12" x14ac:dyDescent="0.2">
      <c r="C1454"/>
      <c r="D1454" s="263"/>
      <c r="J1454"/>
      <c r="K1454"/>
      <c r="L1454"/>
    </row>
    <row r="1455" spans="3:12" x14ac:dyDescent="0.2">
      <c r="C1455"/>
      <c r="D1455" s="263"/>
      <c r="J1455"/>
      <c r="K1455"/>
      <c r="L1455"/>
    </row>
    <row r="1456" spans="3:12" x14ac:dyDescent="0.2">
      <c r="C1456"/>
      <c r="D1456" s="263"/>
      <c r="J1456"/>
      <c r="K1456"/>
      <c r="L1456"/>
    </row>
    <row r="1457" spans="3:12" x14ac:dyDescent="0.2">
      <c r="C1457"/>
      <c r="D1457" s="263"/>
      <c r="J1457"/>
      <c r="K1457"/>
      <c r="L1457"/>
    </row>
    <row r="1458" spans="3:12" x14ac:dyDescent="0.2">
      <c r="C1458"/>
      <c r="D1458" s="263"/>
      <c r="J1458"/>
      <c r="K1458"/>
      <c r="L1458"/>
    </row>
    <row r="1459" spans="3:12" x14ac:dyDescent="0.2">
      <c r="C1459"/>
      <c r="D1459" s="263"/>
      <c r="J1459"/>
      <c r="K1459"/>
      <c r="L1459"/>
    </row>
    <row r="1460" spans="3:12" x14ac:dyDescent="0.2">
      <c r="C1460"/>
      <c r="D1460" s="263"/>
      <c r="J1460"/>
      <c r="K1460"/>
      <c r="L1460"/>
    </row>
    <row r="1461" spans="3:12" x14ac:dyDescent="0.2">
      <c r="C1461"/>
      <c r="D1461" s="263"/>
      <c r="J1461"/>
      <c r="K1461"/>
      <c r="L1461"/>
    </row>
    <row r="1462" spans="3:12" x14ac:dyDescent="0.2">
      <c r="C1462"/>
      <c r="D1462" s="263"/>
      <c r="J1462"/>
      <c r="K1462"/>
      <c r="L1462"/>
    </row>
    <row r="1463" spans="3:12" x14ac:dyDescent="0.2">
      <c r="C1463"/>
      <c r="D1463" s="263"/>
      <c r="J1463"/>
      <c r="K1463"/>
      <c r="L1463"/>
    </row>
    <row r="1464" spans="3:12" x14ac:dyDescent="0.2">
      <c r="C1464"/>
      <c r="D1464" s="263"/>
      <c r="J1464"/>
      <c r="K1464"/>
      <c r="L1464"/>
    </row>
    <row r="1465" spans="3:12" x14ac:dyDescent="0.2">
      <c r="C1465"/>
      <c r="D1465" s="263"/>
      <c r="J1465"/>
      <c r="K1465"/>
      <c r="L1465"/>
    </row>
    <row r="1466" spans="3:12" x14ac:dyDescent="0.2">
      <c r="C1466"/>
      <c r="D1466" s="263"/>
      <c r="J1466"/>
      <c r="K1466"/>
      <c r="L1466"/>
    </row>
    <row r="1467" spans="3:12" x14ac:dyDescent="0.2">
      <c r="C1467"/>
      <c r="D1467" s="263"/>
      <c r="J1467"/>
      <c r="K1467"/>
      <c r="L1467"/>
    </row>
    <row r="1468" spans="3:12" x14ac:dyDescent="0.2">
      <c r="C1468"/>
      <c r="D1468" s="263"/>
      <c r="J1468"/>
      <c r="K1468"/>
      <c r="L1468"/>
    </row>
    <row r="1469" spans="3:12" x14ac:dyDescent="0.2">
      <c r="C1469"/>
      <c r="D1469" s="263"/>
      <c r="J1469"/>
      <c r="K1469"/>
      <c r="L1469"/>
    </row>
    <row r="1470" spans="3:12" x14ac:dyDescent="0.2">
      <c r="C1470"/>
      <c r="D1470" s="263"/>
      <c r="J1470"/>
      <c r="K1470"/>
      <c r="L1470"/>
    </row>
    <row r="1471" spans="3:12" x14ac:dyDescent="0.2">
      <c r="C1471"/>
      <c r="D1471" s="263"/>
      <c r="J1471"/>
      <c r="K1471"/>
      <c r="L1471"/>
    </row>
    <row r="1472" spans="3:12" x14ac:dyDescent="0.2">
      <c r="C1472"/>
      <c r="D1472" s="263"/>
      <c r="J1472"/>
      <c r="K1472"/>
      <c r="L1472"/>
    </row>
    <row r="1473" spans="3:12" x14ac:dyDescent="0.2">
      <c r="C1473"/>
      <c r="D1473" s="263"/>
      <c r="J1473"/>
      <c r="K1473"/>
      <c r="L1473"/>
    </row>
    <row r="1474" spans="3:12" x14ac:dyDescent="0.2">
      <c r="C1474"/>
      <c r="D1474" s="263"/>
      <c r="J1474"/>
      <c r="K1474"/>
      <c r="L1474"/>
    </row>
    <row r="1475" spans="3:12" x14ac:dyDescent="0.2">
      <c r="C1475"/>
      <c r="D1475" s="263"/>
      <c r="J1475"/>
      <c r="K1475"/>
      <c r="L1475"/>
    </row>
    <row r="1476" spans="3:12" x14ac:dyDescent="0.2">
      <c r="C1476"/>
      <c r="D1476" s="263"/>
      <c r="J1476"/>
      <c r="K1476"/>
      <c r="L1476"/>
    </row>
    <row r="1477" spans="3:12" x14ac:dyDescent="0.2">
      <c r="C1477"/>
      <c r="D1477" s="263"/>
      <c r="J1477"/>
      <c r="K1477"/>
      <c r="L1477"/>
    </row>
    <row r="1478" spans="3:12" x14ac:dyDescent="0.2">
      <c r="C1478"/>
      <c r="D1478" s="263"/>
      <c r="J1478"/>
      <c r="K1478"/>
      <c r="L1478"/>
    </row>
    <row r="1479" spans="3:12" x14ac:dyDescent="0.2">
      <c r="C1479"/>
      <c r="D1479" s="263"/>
      <c r="J1479"/>
      <c r="K1479"/>
      <c r="L1479"/>
    </row>
    <row r="1480" spans="3:12" x14ac:dyDescent="0.2">
      <c r="C1480"/>
      <c r="D1480" s="263"/>
      <c r="J1480"/>
      <c r="K1480"/>
      <c r="L1480"/>
    </row>
    <row r="1481" spans="3:12" x14ac:dyDescent="0.2">
      <c r="C1481"/>
      <c r="D1481" s="263"/>
      <c r="J1481"/>
      <c r="K1481"/>
      <c r="L1481"/>
    </row>
    <row r="1482" spans="3:12" x14ac:dyDescent="0.2">
      <c r="C1482"/>
      <c r="D1482" s="263"/>
      <c r="J1482"/>
      <c r="K1482"/>
      <c r="L1482"/>
    </row>
    <row r="1483" spans="3:12" x14ac:dyDescent="0.2">
      <c r="C1483"/>
      <c r="D1483" s="263"/>
      <c r="J1483"/>
      <c r="K1483"/>
      <c r="L1483"/>
    </row>
    <row r="1484" spans="3:12" x14ac:dyDescent="0.2">
      <c r="C1484"/>
      <c r="D1484" s="263"/>
      <c r="J1484"/>
      <c r="K1484"/>
      <c r="L1484"/>
    </row>
    <row r="1485" spans="3:12" x14ac:dyDescent="0.2">
      <c r="C1485"/>
      <c r="D1485" s="263"/>
      <c r="J1485"/>
      <c r="K1485"/>
      <c r="L1485"/>
    </row>
    <row r="1486" spans="3:12" x14ac:dyDescent="0.2">
      <c r="C1486"/>
      <c r="D1486" s="263"/>
      <c r="J1486"/>
      <c r="K1486"/>
      <c r="L1486"/>
    </row>
    <row r="1487" spans="3:12" x14ac:dyDescent="0.2">
      <c r="C1487"/>
      <c r="D1487" s="263"/>
      <c r="J1487"/>
      <c r="K1487"/>
      <c r="L1487"/>
    </row>
    <row r="1488" spans="3:12" x14ac:dyDescent="0.2">
      <c r="C1488"/>
      <c r="D1488" s="263"/>
      <c r="J1488"/>
      <c r="K1488"/>
      <c r="L1488"/>
    </row>
    <row r="1489" spans="3:12" x14ac:dyDescent="0.2">
      <c r="C1489"/>
      <c r="D1489" s="263"/>
      <c r="J1489"/>
      <c r="K1489"/>
      <c r="L1489"/>
    </row>
    <row r="1490" spans="3:12" x14ac:dyDescent="0.2">
      <c r="C1490"/>
      <c r="D1490" s="263"/>
      <c r="J1490"/>
      <c r="K1490"/>
      <c r="L1490"/>
    </row>
    <row r="1491" spans="3:12" x14ac:dyDescent="0.2">
      <c r="C1491"/>
      <c r="D1491" s="263"/>
      <c r="J1491"/>
      <c r="K1491"/>
      <c r="L1491"/>
    </row>
    <row r="1492" spans="3:12" x14ac:dyDescent="0.2">
      <c r="C1492"/>
      <c r="D1492" s="263"/>
      <c r="J1492"/>
      <c r="K1492"/>
      <c r="L1492"/>
    </row>
    <row r="1493" spans="3:12" x14ac:dyDescent="0.2">
      <c r="C1493"/>
      <c r="D1493" s="263"/>
      <c r="J1493"/>
      <c r="K1493"/>
      <c r="L1493"/>
    </row>
    <row r="1494" spans="3:12" x14ac:dyDescent="0.2">
      <c r="C1494"/>
      <c r="D1494" s="263"/>
      <c r="J1494"/>
      <c r="K1494"/>
      <c r="L1494"/>
    </row>
    <row r="1495" spans="3:12" x14ac:dyDescent="0.2">
      <c r="C1495"/>
      <c r="D1495" s="263"/>
      <c r="J1495"/>
      <c r="K1495"/>
      <c r="L1495"/>
    </row>
    <row r="1496" spans="3:12" x14ac:dyDescent="0.2">
      <c r="C1496"/>
      <c r="D1496" s="263"/>
      <c r="J1496"/>
      <c r="K1496"/>
      <c r="L1496"/>
    </row>
    <row r="1497" spans="3:12" x14ac:dyDescent="0.2">
      <c r="C1497"/>
      <c r="D1497" s="263"/>
      <c r="J1497"/>
      <c r="K1497"/>
      <c r="L1497"/>
    </row>
    <row r="1498" spans="3:12" x14ac:dyDescent="0.2">
      <c r="C1498"/>
      <c r="D1498" s="263"/>
      <c r="J1498"/>
      <c r="K1498"/>
      <c r="L1498"/>
    </row>
    <row r="1499" spans="3:12" x14ac:dyDescent="0.2">
      <c r="C1499"/>
      <c r="D1499" s="263"/>
      <c r="J1499"/>
      <c r="K1499"/>
      <c r="L1499"/>
    </row>
    <row r="1500" spans="3:12" x14ac:dyDescent="0.2">
      <c r="C1500"/>
      <c r="D1500" s="263"/>
      <c r="J1500"/>
      <c r="K1500"/>
      <c r="L1500"/>
    </row>
    <row r="1501" spans="3:12" x14ac:dyDescent="0.2">
      <c r="C1501"/>
      <c r="D1501" s="263"/>
      <c r="J1501"/>
      <c r="K1501"/>
      <c r="L1501"/>
    </row>
    <row r="1502" spans="3:12" x14ac:dyDescent="0.2">
      <c r="C1502"/>
      <c r="D1502" s="263"/>
      <c r="J1502"/>
      <c r="K1502"/>
      <c r="L1502"/>
    </row>
    <row r="1503" spans="3:12" x14ac:dyDescent="0.2">
      <c r="C1503"/>
      <c r="D1503" s="263"/>
      <c r="J1503"/>
      <c r="K1503"/>
      <c r="L1503"/>
    </row>
    <row r="1504" spans="3:12" x14ac:dyDescent="0.2">
      <c r="C1504"/>
      <c r="D1504" s="263"/>
      <c r="J1504"/>
      <c r="K1504"/>
      <c r="L1504"/>
    </row>
    <row r="1505" spans="3:12" x14ac:dyDescent="0.2">
      <c r="C1505"/>
      <c r="D1505" s="263"/>
      <c r="J1505"/>
      <c r="K1505"/>
      <c r="L1505"/>
    </row>
    <row r="1506" spans="3:12" x14ac:dyDescent="0.2">
      <c r="C1506"/>
      <c r="D1506" s="263"/>
      <c r="J1506"/>
      <c r="K1506"/>
      <c r="L1506"/>
    </row>
    <row r="1507" spans="3:12" x14ac:dyDescent="0.2">
      <c r="C1507"/>
      <c r="D1507" s="263"/>
      <c r="J1507"/>
      <c r="K1507"/>
      <c r="L1507"/>
    </row>
    <row r="1508" spans="3:12" x14ac:dyDescent="0.2">
      <c r="C1508"/>
      <c r="D1508" s="263"/>
      <c r="J1508"/>
      <c r="K1508"/>
      <c r="L1508"/>
    </row>
    <row r="1509" spans="3:12" x14ac:dyDescent="0.2">
      <c r="C1509"/>
      <c r="D1509" s="263"/>
      <c r="J1509"/>
      <c r="K1509"/>
      <c r="L1509"/>
    </row>
    <row r="1510" spans="3:12" x14ac:dyDescent="0.2">
      <c r="C1510"/>
      <c r="D1510" s="263"/>
      <c r="J1510"/>
      <c r="K1510"/>
      <c r="L1510"/>
    </row>
    <row r="1511" spans="3:12" x14ac:dyDescent="0.2">
      <c r="C1511"/>
      <c r="D1511" s="263"/>
      <c r="J1511"/>
      <c r="K1511"/>
      <c r="L1511"/>
    </row>
    <row r="1512" spans="3:12" x14ac:dyDescent="0.2">
      <c r="C1512"/>
      <c r="D1512" s="263"/>
      <c r="J1512"/>
      <c r="K1512"/>
      <c r="L1512"/>
    </row>
    <row r="1513" spans="3:12" x14ac:dyDescent="0.2">
      <c r="C1513"/>
      <c r="D1513" s="263"/>
      <c r="J1513"/>
      <c r="K1513"/>
      <c r="L1513"/>
    </row>
    <row r="1514" spans="3:12" x14ac:dyDescent="0.2">
      <c r="C1514"/>
      <c r="D1514" s="263"/>
      <c r="J1514"/>
      <c r="K1514"/>
      <c r="L1514"/>
    </row>
    <row r="1515" spans="3:12" x14ac:dyDescent="0.2">
      <c r="C1515"/>
      <c r="D1515" s="263"/>
      <c r="J1515"/>
      <c r="K1515"/>
      <c r="L1515"/>
    </row>
    <row r="1516" spans="3:12" x14ac:dyDescent="0.2">
      <c r="C1516"/>
      <c r="D1516" s="263"/>
      <c r="J1516"/>
      <c r="K1516"/>
      <c r="L1516"/>
    </row>
    <row r="1517" spans="3:12" x14ac:dyDescent="0.2">
      <c r="C1517"/>
      <c r="D1517" s="263"/>
      <c r="J1517"/>
      <c r="K1517"/>
      <c r="L1517"/>
    </row>
    <row r="1518" spans="3:12" x14ac:dyDescent="0.2">
      <c r="C1518"/>
      <c r="D1518" s="263"/>
      <c r="J1518"/>
      <c r="K1518"/>
      <c r="L1518"/>
    </row>
    <row r="1519" spans="3:12" x14ac:dyDescent="0.2">
      <c r="C1519"/>
      <c r="D1519" s="263"/>
      <c r="J1519"/>
      <c r="K1519"/>
      <c r="L1519"/>
    </row>
    <row r="1520" spans="3:12" x14ac:dyDescent="0.2">
      <c r="C1520"/>
      <c r="D1520" s="263"/>
      <c r="J1520"/>
      <c r="K1520"/>
      <c r="L1520"/>
    </row>
    <row r="1521" spans="3:12" x14ac:dyDescent="0.2">
      <c r="C1521"/>
      <c r="D1521" s="263"/>
      <c r="J1521"/>
      <c r="K1521"/>
      <c r="L1521"/>
    </row>
    <row r="1522" spans="3:12" x14ac:dyDescent="0.2">
      <c r="C1522"/>
      <c r="D1522" s="263"/>
      <c r="J1522"/>
      <c r="K1522"/>
      <c r="L1522"/>
    </row>
    <row r="1523" spans="3:12" x14ac:dyDescent="0.2">
      <c r="C1523"/>
      <c r="D1523" s="263"/>
      <c r="J1523"/>
      <c r="K1523"/>
      <c r="L1523"/>
    </row>
    <row r="1524" spans="3:12" x14ac:dyDescent="0.2">
      <c r="C1524"/>
      <c r="D1524" s="263"/>
      <c r="J1524"/>
      <c r="K1524"/>
      <c r="L1524"/>
    </row>
    <row r="1525" spans="3:12" x14ac:dyDescent="0.2">
      <c r="C1525"/>
      <c r="D1525" s="263"/>
      <c r="J1525"/>
      <c r="K1525"/>
      <c r="L1525"/>
    </row>
    <row r="1526" spans="3:12" x14ac:dyDescent="0.2">
      <c r="C1526"/>
      <c r="D1526" s="263"/>
      <c r="J1526"/>
      <c r="K1526"/>
      <c r="L1526"/>
    </row>
    <row r="1527" spans="3:12" x14ac:dyDescent="0.2">
      <c r="C1527"/>
      <c r="D1527" s="263"/>
      <c r="J1527"/>
      <c r="K1527"/>
      <c r="L1527"/>
    </row>
    <row r="1528" spans="3:12" x14ac:dyDescent="0.2">
      <c r="C1528"/>
      <c r="D1528" s="263"/>
      <c r="J1528"/>
      <c r="K1528"/>
      <c r="L1528"/>
    </row>
    <row r="1529" spans="3:12" x14ac:dyDescent="0.2">
      <c r="C1529"/>
      <c r="D1529" s="263"/>
      <c r="J1529"/>
      <c r="K1529"/>
      <c r="L1529"/>
    </row>
    <row r="1530" spans="3:12" x14ac:dyDescent="0.2">
      <c r="C1530"/>
      <c r="D1530" s="263"/>
      <c r="J1530"/>
      <c r="K1530"/>
      <c r="L1530"/>
    </row>
    <row r="1531" spans="3:12" x14ac:dyDescent="0.2">
      <c r="C1531"/>
      <c r="D1531" s="263"/>
      <c r="J1531"/>
      <c r="K1531"/>
      <c r="L1531"/>
    </row>
    <row r="1532" spans="3:12" x14ac:dyDescent="0.2">
      <c r="C1532"/>
      <c r="D1532" s="263"/>
      <c r="J1532"/>
      <c r="K1532"/>
      <c r="L1532"/>
    </row>
    <row r="1533" spans="3:12" x14ac:dyDescent="0.2">
      <c r="C1533"/>
      <c r="D1533" s="263"/>
      <c r="J1533"/>
      <c r="K1533"/>
      <c r="L1533"/>
    </row>
    <row r="1534" spans="3:12" x14ac:dyDescent="0.2">
      <c r="C1534"/>
      <c r="D1534" s="263"/>
      <c r="J1534"/>
      <c r="K1534"/>
      <c r="L1534"/>
    </row>
    <row r="1535" spans="3:12" x14ac:dyDescent="0.2">
      <c r="C1535"/>
      <c r="D1535" s="263"/>
      <c r="J1535"/>
      <c r="K1535"/>
      <c r="L1535"/>
    </row>
    <row r="1536" spans="3:12" x14ac:dyDescent="0.2">
      <c r="C1536"/>
      <c r="D1536" s="263"/>
      <c r="J1536"/>
      <c r="K1536"/>
      <c r="L1536"/>
    </row>
    <row r="1537" spans="3:12" x14ac:dyDescent="0.2">
      <c r="C1537"/>
      <c r="D1537" s="263"/>
      <c r="J1537"/>
      <c r="K1537"/>
      <c r="L1537"/>
    </row>
    <row r="1538" spans="3:12" x14ac:dyDescent="0.2">
      <c r="C1538"/>
      <c r="D1538" s="263"/>
      <c r="J1538"/>
      <c r="K1538"/>
      <c r="L1538"/>
    </row>
    <row r="1539" spans="3:12" x14ac:dyDescent="0.2">
      <c r="C1539"/>
      <c r="D1539" s="263"/>
      <c r="J1539"/>
      <c r="K1539"/>
      <c r="L1539"/>
    </row>
    <row r="1540" spans="3:12" x14ac:dyDescent="0.2">
      <c r="C1540"/>
      <c r="D1540" s="263"/>
      <c r="J1540"/>
      <c r="K1540"/>
      <c r="L1540"/>
    </row>
    <row r="1541" spans="3:12" x14ac:dyDescent="0.2">
      <c r="C1541"/>
      <c r="D1541" s="263"/>
      <c r="J1541"/>
      <c r="K1541"/>
      <c r="L1541"/>
    </row>
    <row r="1542" spans="3:12" x14ac:dyDescent="0.2">
      <c r="C1542"/>
      <c r="D1542" s="263"/>
      <c r="J1542"/>
      <c r="K1542"/>
      <c r="L1542"/>
    </row>
    <row r="1543" spans="3:12" x14ac:dyDescent="0.2">
      <c r="C1543"/>
      <c r="D1543" s="263"/>
      <c r="J1543"/>
      <c r="K1543"/>
      <c r="L1543"/>
    </row>
    <row r="1544" spans="3:12" x14ac:dyDescent="0.2">
      <c r="C1544"/>
      <c r="D1544" s="263"/>
      <c r="J1544"/>
      <c r="K1544"/>
      <c r="L1544"/>
    </row>
    <row r="1545" spans="3:12" x14ac:dyDescent="0.2">
      <c r="C1545"/>
      <c r="D1545" s="263"/>
      <c r="J1545"/>
      <c r="K1545"/>
      <c r="L1545"/>
    </row>
    <row r="1546" spans="3:12" x14ac:dyDescent="0.2">
      <c r="C1546"/>
      <c r="D1546" s="263"/>
      <c r="J1546"/>
      <c r="K1546"/>
      <c r="L1546"/>
    </row>
    <row r="1547" spans="3:12" x14ac:dyDescent="0.2">
      <c r="C1547"/>
      <c r="D1547" s="263"/>
      <c r="J1547"/>
      <c r="K1547"/>
      <c r="L1547"/>
    </row>
    <row r="1548" spans="3:12" x14ac:dyDescent="0.2">
      <c r="C1548"/>
      <c r="D1548" s="263"/>
      <c r="J1548"/>
      <c r="K1548"/>
      <c r="L1548"/>
    </row>
    <row r="1549" spans="3:12" x14ac:dyDescent="0.2">
      <c r="C1549"/>
      <c r="D1549" s="263"/>
      <c r="J1549"/>
      <c r="K1549"/>
      <c r="L1549"/>
    </row>
    <row r="1550" spans="3:12" x14ac:dyDescent="0.2">
      <c r="C1550"/>
      <c r="D1550" s="263"/>
      <c r="J1550"/>
      <c r="K1550"/>
      <c r="L1550"/>
    </row>
    <row r="1551" spans="3:12" x14ac:dyDescent="0.2">
      <c r="C1551"/>
      <c r="D1551" s="263"/>
      <c r="J1551"/>
      <c r="K1551"/>
      <c r="L1551"/>
    </row>
    <row r="1552" spans="3:12" x14ac:dyDescent="0.2">
      <c r="C1552"/>
      <c r="D1552" s="263"/>
      <c r="J1552"/>
      <c r="K1552"/>
      <c r="L1552"/>
    </row>
    <row r="1553" spans="3:12" x14ac:dyDescent="0.2">
      <c r="C1553"/>
      <c r="D1553" s="263"/>
      <c r="J1553"/>
      <c r="K1553"/>
      <c r="L1553"/>
    </row>
    <row r="1554" spans="3:12" x14ac:dyDescent="0.2">
      <c r="C1554"/>
      <c r="D1554" s="263"/>
      <c r="J1554"/>
      <c r="K1554"/>
      <c r="L1554"/>
    </row>
    <row r="1555" spans="3:12" x14ac:dyDescent="0.2">
      <c r="C1555"/>
      <c r="D1555" s="263"/>
      <c r="J1555"/>
      <c r="K1555"/>
      <c r="L1555"/>
    </row>
    <row r="1556" spans="3:12" x14ac:dyDescent="0.2">
      <c r="C1556"/>
      <c r="D1556" s="263"/>
      <c r="J1556"/>
      <c r="K1556"/>
      <c r="L1556"/>
    </row>
    <row r="1557" spans="3:12" x14ac:dyDescent="0.2">
      <c r="C1557"/>
      <c r="D1557" s="263"/>
      <c r="J1557"/>
      <c r="K1557"/>
      <c r="L1557"/>
    </row>
    <row r="1558" spans="3:12" x14ac:dyDescent="0.2">
      <c r="C1558"/>
      <c r="D1558" s="263"/>
      <c r="J1558"/>
      <c r="K1558"/>
      <c r="L1558"/>
    </row>
    <row r="1559" spans="3:12" x14ac:dyDescent="0.2">
      <c r="C1559"/>
      <c r="D1559" s="263"/>
      <c r="J1559"/>
      <c r="K1559"/>
      <c r="L1559"/>
    </row>
    <row r="1560" spans="3:12" x14ac:dyDescent="0.2">
      <c r="C1560"/>
      <c r="D1560" s="263"/>
      <c r="J1560"/>
      <c r="K1560"/>
      <c r="L1560"/>
    </row>
    <row r="1561" spans="3:12" x14ac:dyDescent="0.2">
      <c r="C1561"/>
      <c r="D1561" s="263"/>
      <c r="J1561"/>
      <c r="K1561"/>
      <c r="L1561"/>
    </row>
    <row r="1562" spans="3:12" x14ac:dyDescent="0.2">
      <c r="C1562"/>
      <c r="D1562" s="263"/>
      <c r="J1562"/>
      <c r="K1562"/>
      <c r="L1562"/>
    </row>
    <row r="1563" spans="3:12" x14ac:dyDescent="0.2">
      <c r="C1563"/>
      <c r="D1563" s="263"/>
      <c r="J1563"/>
      <c r="K1563"/>
      <c r="L1563"/>
    </row>
    <row r="1564" spans="3:12" x14ac:dyDescent="0.2">
      <c r="C1564"/>
      <c r="D1564" s="263"/>
      <c r="J1564"/>
      <c r="K1564"/>
      <c r="L1564"/>
    </row>
    <row r="1565" spans="3:12" x14ac:dyDescent="0.2">
      <c r="C1565"/>
      <c r="D1565" s="263"/>
      <c r="J1565"/>
      <c r="K1565"/>
      <c r="L1565"/>
    </row>
    <row r="1566" spans="3:12" x14ac:dyDescent="0.2">
      <c r="C1566"/>
      <c r="D1566" s="263"/>
      <c r="J1566"/>
      <c r="K1566"/>
      <c r="L1566"/>
    </row>
    <row r="1567" spans="3:12" x14ac:dyDescent="0.2">
      <c r="C1567"/>
      <c r="D1567" s="263"/>
      <c r="J1567"/>
      <c r="K1567"/>
      <c r="L1567"/>
    </row>
    <row r="1568" spans="3:12" x14ac:dyDescent="0.2">
      <c r="C1568"/>
      <c r="D1568" s="263"/>
      <c r="J1568"/>
      <c r="K1568"/>
      <c r="L1568"/>
    </row>
    <row r="1569" spans="3:12" x14ac:dyDescent="0.2">
      <c r="C1569"/>
      <c r="D1569" s="263"/>
      <c r="J1569"/>
      <c r="K1569"/>
      <c r="L1569"/>
    </row>
    <row r="1570" spans="3:12" x14ac:dyDescent="0.2">
      <c r="C1570"/>
      <c r="D1570" s="263"/>
      <c r="J1570"/>
      <c r="K1570"/>
      <c r="L1570"/>
    </row>
    <row r="1571" spans="3:12" x14ac:dyDescent="0.2">
      <c r="C1571"/>
      <c r="D1571" s="263"/>
      <c r="J1571"/>
      <c r="K1571"/>
      <c r="L1571"/>
    </row>
    <row r="1572" spans="3:12" x14ac:dyDescent="0.2">
      <c r="C1572"/>
      <c r="D1572" s="263"/>
      <c r="J1572"/>
      <c r="K1572"/>
      <c r="L1572"/>
    </row>
    <row r="1573" spans="3:12" x14ac:dyDescent="0.2">
      <c r="C1573"/>
      <c r="D1573" s="263"/>
      <c r="J1573"/>
      <c r="K1573"/>
      <c r="L1573"/>
    </row>
    <row r="1574" spans="3:12" x14ac:dyDescent="0.2">
      <c r="C1574"/>
      <c r="D1574" s="263"/>
      <c r="J1574"/>
      <c r="K1574"/>
      <c r="L1574"/>
    </row>
    <row r="1575" spans="3:12" x14ac:dyDescent="0.2">
      <c r="C1575"/>
      <c r="D1575" s="263"/>
      <c r="J1575"/>
      <c r="K1575"/>
      <c r="L1575"/>
    </row>
    <row r="1576" spans="3:12" x14ac:dyDescent="0.2">
      <c r="C1576"/>
      <c r="D1576" s="263"/>
      <c r="J1576"/>
      <c r="K1576"/>
      <c r="L1576"/>
    </row>
    <row r="1577" spans="3:12" x14ac:dyDescent="0.2">
      <c r="C1577"/>
      <c r="D1577" s="263"/>
      <c r="J1577"/>
      <c r="K1577"/>
      <c r="L1577"/>
    </row>
    <row r="1578" spans="3:12" x14ac:dyDescent="0.2">
      <c r="C1578"/>
      <c r="D1578" s="263"/>
      <c r="J1578"/>
      <c r="K1578"/>
      <c r="L1578"/>
    </row>
    <row r="1579" spans="3:12" x14ac:dyDescent="0.2">
      <c r="C1579"/>
      <c r="D1579" s="263"/>
      <c r="J1579"/>
      <c r="K1579"/>
      <c r="L1579"/>
    </row>
    <row r="1580" spans="3:12" x14ac:dyDescent="0.2">
      <c r="C1580"/>
      <c r="D1580" s="263"/>
      <c r="J1580"/>
      <c r="K1580"/>
      <c r="L1580"/>
    </row>
    <row r="1581" spans="3:12" x14ac:dyDescent="0.2">
      <c r="C1581"/>
      <c r="D1581" s="263"/>
      <c r="J1581"/>
      <c r="K1581"/>
      <c r="L1581"/>
    </row>
    <row r="1582" spans="3:12" x14ac:dyDescent="0.2">
      <c r="C1582"/>
      <c r="D1582" s="263"/>
      <c r="J1582"/>
      <c r="K1582"/>
      <c r="L1582"/>
    </row>
    <row r="1583" spans="3:12" x14ac:dyDescent="0.2">
      <c r="C1583"/>
      <c r="D1583" s="263"/>
      <c r="J1583"/>
      <c r="K1583"/>
      <c r="L1583"/>
    </row>
    <row r="1584" spans="3:12" x14ac:dyDescent="0.2">
      <c r="C1584"/>
      <c r="D1584" s="263"/>
      <c r="J1584"/>
      <c r="K1584"/>
      <c r="L1584"/>
    </row>
    <row r="1585" spans="3:12" x14ac:dyDescent="0.2">
      <c r="C1585"/>
      <c r="D1585" s="263"/>
      <c r="J1585"/>
      <c r="K1585"/>
      <c r="L1585"/>
    </row>
    <row r="1586" spans="3:12" x14ac:dyDescent="0.2">
      <c r="C1586"/>
      <c r="D1586" s="263"/>
      <c r="J1586"/>
      <c r="K1586"/>
      <c r="L1586"/>
    </row>
    <row r="1587" spans="3:12" x14ac:dyDescent="0.2">
      <c r="C1587"/>
      <c r="D1587" s="263"/>
      <c r="J1587"/>
      <c r="K1587"/>
      <c r="L1587"/>
    </row>
    <row r="1588" spans="3:12" x14ac:dyDescent="0.2">
      <c r="C1588"/>
      <c r="D1588" s="263"/>
      <c r="J1588"/>
      <c r="K1588"/>
      <c r="L1588"/>
    </row>
    <row r="1589" spans="3:12" x14ac:dyDescent="0.2">
      <c r="C1589"/>
      <c r="D1589" s="263"/>
      <c r="J1589"/>
      <c r="K1589"/>
      <c r="L1589"/>
    </row>
    <row r="1590" spans="3:12" x14ac:dyDescent="0.2">
      <c r="C1590"/>
      <c r="D1590" s="263"/>
      <c r="J1590"/>
      <c r="K1590"/>
      <c r="L1590"/>
    </row>
    <row r="1591" spans="3:12" x14ac:dyDescent="0.2">
      <c r="C1591"/>
      <c r="D1591" s="263"/>
      <c r="J1591"/>
      <c r="K1591"/>
      <c r="L1591"/>
    </row>
    <row r="1592" spans="3:12" x14ac:dyDescent="0.2">
      <c r="C1592"/>
      <c r="D1592" s="263"/>
      <c r="J1592"/>
      <c r="K1592"/>
      <c r="L1592"/>
    </row>
    <row r="1593" spans="3:12" x14ac:dyDescent="0.2">
      <c r="C1593"/>
      <c r="D1593" s="263"/>
      <c r="J1593"/>
      <c r="K1593"/>
      <c r="L1593"/>
    </row>
    <row r="1594" spans="3:12" x14ac:dyDescent="0.2">
      <c r="C1594"/>
      <c r="D1594" s="263"/>
      <c r="J1594"/>
      <c r="K1594"/>
      <c r="L1594"/>
    </row>
    <row r="1595" spans="3:12" x14ac:dyDescent="0.2">
      <c r="C1595"/>
      <c r="D1595" s="263"/>
      <c r="J1595"/>
      <c r="K1595"/>
      <c r="L1595"/>
    </row>
    <row r="1596" spans="3:12" x14ac:dyDescent="0.2">
      <c r="C1596"/>
      <c r="D1596" s="263"/>
      <c r="J1596"/>
      <c r="K1596"/>
      <c r="L1596"/>
    </row>
    <row r="1597" spans="3:12" x14ac:dyDescent="0.2">
      <c r="C1597"/>
      <c r="D1597" s="263"/>
      <c r="J1597"/>
      <c r="K1597"/>
      <c r="L1597"/>
    </row>
    <row r="1598" spans="3:12" x14ac:dyDescent="0.2">
      <c r="C1598"/>
      <c r="D1598" s="263"/>
      <c r="J1598"/>
      <c r="K1598"/>
      <c r="L1598"/>
    </row>
    <row r="1599" spans="3:12" x14ac:dyDescent="0.2">
      <c r="C1599"/>
      <c r="D1599" s="263"/>
      <c r="J1599"/>
      <c r="K1599"/>
      <c r="L1599"/>
    </row>
    <row r="1600" spans="3:12" x14ac:dyDescent="0.2">
      <c r="C1600"/>
      <c r="D1600" s="263"/>
      <c r="J1600"/>
      <c r="K1600"/>
      <c r="L1600"/>
    </row>
    <row r="1601" spans="3:12" x14ac:dyDescent="0.2">
      <c r="C1601"/>
      <c r="D1601" s="263"/>
      <c r="J1601"/>
      <c r="K1601"/>
      <c r="L1601"/>
    </row>
    <row r="1602" spans="3:12" x14ac:dyDescent="0.2">
      <c r="C1602"/>
      <c r="D1602" s="263"/>
      <c r="J1602"/>
      <c r="K1602"/>
      <c r="L1602"/>
    </row>
    <row r="1603" spans="3:12" x14ac:dyDescent="0.2">
      <c r="C1603"/>
      <c r="D1603" s="263"/>
      <c r="J1603"/>
      <c r="K1603"/>
      <c r="L1603"/>
    </row>
    <row r="1604" spans="3:12" x14ac:dyDescent="0.2">
      <c r="C1604"/>
      <c r="D1604" s="263"/>
      <c r="J1604"/>
      <c r="K1604"/>
      <c r="L1604"/>
    </row>
    <row r="1605" spans="3:12" x14ac:dyDescent="0.2">
      <c r="C1605"/>
      <c r="D1605" s="263"/>
      <c r="J1605"/>
      <c r="K1605"/>
      <c r="L1605"/>
    </row>
    <row r="1606" spans="3:12" x14ac:dyDescent="0.2">
      <c r="C1606"/>
      <c r="D1606" s="263"/>
      <c r="J1606"/>
      <c r="K1606"/>
      <c r="L1606"/>
    </row>
    <row r="1607" spans="3:12" x14ac:dyDescent="0.2">
      <c r="C1607"/>
      <c r="D1607" s="263"/>
      <c r="J1607"/>
      <c r="K1607"/>
      <c r="L1607"/>
    </row>
    <row r="1608" spans="3:12" x14ac:dyDescent="0.2">
      <c r="C1608"/>
      <c r="D1608" s="263"/>
      <c r="J1608"/>
      <c r="K1608"/>
      <c r="L1608"/>
    </row>
    <row r="1609" spans="3:12" x14ac:dyDescent="0.2">
      <c r="C1609"/>
      <c r="D1609" s="263"/>
      <c r="J1609"/>
      <c r="K1609"/>
      <c r="L1609"/>
    </row>
    <row r="1610" spans="3:12" x14ac:dyDescent="0.2">
      <c r="C1610"/>
      <c r="D1610" s="263"/>
      <c r="J1610"/>
      <c r="K1610"/>
      <c r="L1610"/>
    </row>
    <row r="1611" spans="3:12" x14ac:dyDescent="0.2">
      <c r="C1611"/>
      <c r="D1611" s="263"/>
      <c r="J1611"/>
      <c r="K1611"/>
      <c r="L1611"/>
    </row>
    <row r="1612" spans="3:12" x14ac:dyDescent="0.2">
      <c r="C1612"/>
      <c r="D1612" s="263"/>
      <c r="J1612"/>
      <c r="K1612"/>
      <c r="L1612"/>
    </row>
    <row r="1613" spans="3:12" x14ac:dyDescent="0.2">
      <c r="C1613"/>
      <c r="D1613" s="263"/>
      <c r="J1613"/>
      <c r="K1613"/>
      <c r="L1613"/>
    </row>
    <row r="1614" spans="3:12" x14ac:dyDescent="0.2">
      <c r="C1614"/>
      <c r="D1614" s="263"/>
      <c r="J1614"/>
      <c r="K1614"/>
      <c r="L1614"/>
    </row>
    <row r="1615" spans="3:12" x14ac:dyDescent="0.2">
      <c r="C1615"/>
      <c r="D1615" s="263"/>
      <c r="J1615"/>
      <c r="K1615"/>
      <c r="L1615"/>
    </row>
    <row r="1616" spans="3:12" x14ac:dyDescent="0.2">
      <c r="C1616"/>
      <c r="D1616" s="263"/>
      <c r="J1616"/>
      <c r="K1616"/>
      <c r="L1616"/>
    </row>
    <row r="1617" spans="3:12" x14ac:dyDescent="0.2">
      <c r="C1617"/>
      <c r="D1617" s="263"/>
      <c r="J1617"/>
      <c r="K1617"/>
      <c r="L1617"/>
    </row>
    <row r="1618" spans="3:12" x14ac:dyDescent="0.2">
      <c r="C1618"/>
      <c r="D1618" s="263"/>
      <c r="J1618"/>
      <c r="K1618"/>
      <c r="L1618"/>
    </row>
    <row r="1619" spans="3:12" x14ac:dyDescent="0.2">
      <c r="C1619"/>
      <c r="D1619" s="263"/>
      <c r="J1619"/>
      <c r="K1619"/>
      <c r="L1619"/>
    </row>
    <row r="1620" spans="3:12" x14ac:dyDescent="0.2">
      <c r="C1620"/>
      <c r="D1620" s="263"/>
      <c r="J1620"/>
      <c r="K1620"/>
      <c r="L1620"/>
    </row>
    <row r="1621" spans="3:12" x14ac:dyDescent="0.2">
      <c r="C1621"/>
      <c r="D1621" s="263"/>
      <c r="J1621"/>
      <c r="K1621"/>
      <c r="L1621"/>
    </row>
    <row r="1622" spans="3:12" x14ac:dyDescent="0.2">
      <c r="C1622"/>
      <c r="D1622" s="263"/>
      <c r="J1622"/>
      <c r="K1622"/>
      <c r="L1622"/>
    </row>
    <row r="1623" spans="3:12" x14ac:dyDescent="0.2">
      <c r="C1623"/>
      <c r="D1623" s="263"/>
      <c r="J1623"/>
      <c r="K1623"/>
      <c r="L1623"/>
    </row>
    <row r="1624" spans="3:12" x14ac:dyDescent="0.2">
      <c r="C1624"/>
      <c r="D1624" s="263"/>
      <c r="J1624"/>
      <c r="K1624"/>
      <c r="L1624"/>
    </row>
    <row r="1625" spans="3:12" x14ac:dyDescent="0.2">
      <c r="C1625"/>
      <c r="D1625" s="263"/>
      <c r="J1625"/>
      <c r="K1625"/>
      <c r="L1625"/>
    </row>
    <row r="1626" spans="3:12" x14ac:dyDescent="0.2">
      <c r="C1626"/>
      <c r="D1626" s="263"/>
      <c r="J1626"/>
      <c r="K1626"/>
      <c r="L1626"/>
    </row>
    <row r="1627" spans="3:12" x14ac:dyDescent="0.2">
      <c r="C1627"/>
      <c r="D1627" s="263"/>
      <c r="J1627"/>
      <c r="K1627"/>
      <c r="L1627"/>
    </row>
    <row r="1628" spans="3:12" x14ac:dyDescent="0.2">
      <c r="C1628"/>
      <c r="D1628" s="263"/>
      <c r="J1628"/>
      <c r="K1628"/>
      <c r="L1628"/>
    </row>
    <row r="1629" spans="3:12" x14ac:dyDescent="0.2">
      <c r="C1629"/>
      <c r="D1629" s="263"/>
      <c r="J1629"/>
      <c r="K1629"/>
      <c r="L1629"/>
    </row>
    <row r="1630" spans="3:12" x14ac:dyDescent="0.2">
      <c r="C1630"/>
      <c r="D1630" s="263"/>
      <c r="J1630"/>
      <c r="K1630"/>
      <c r="L1630"/>
    </row>
    <row r="1631" spans="3:12" x14ac:dyDescent="0.2">
      <c r="C1631"/>
      <c r="D1631" s="263"/>
      <c r="J1631"/>
      <c r="K1631"/>
      <c r="L1631"/>
    </row>
    <row r="1632" spans="3:12" x14ac:dyDescent="0.2">
      <c r="C1632"/>
      <c r="D1632" s="263"/>
      <c r="J1632"/>
      <c r="K1632"/>
      <c r="L1632"/>
    </row>
    <row r="1633" spans="3:12" x14ac:dyDescent="0.2">
      <c r="C1633"/>
      <c r="D1633" s="263"/>
      <c r="J1633"/>
      <c r="K1633"/>
      <c r="L1633"/>
    </row>
    <row r="1634" spans="3:12" x14ac:dyDescent="0.2">
      <c r="C1634"/>
      <c r="D1634" s="263"/>
      <c r="J1634"/>
      <c r="K1634"/>
      <c r="L1634"/>
    </row>
    <row r="1635" spans="3:12" x14ac:dyDescent="0.2">
      <c r="C1635"/>
      <c r="D1635" s="263"/>
      <c r="J1635"/>
      <c r="K1635"/>
      <c r="L1635"/>
    </row>
    <row r="1636" spans="3:12" x14ac:dyDescent="0.2">
      <c r="C1636"/>
      <c r="D1636" s="263"/>
      <c r="J1636"/>
      <c r="K1636"/>
      <c r="L1636"/>
    </row>
    <row r="1637" spans="3:12" x14ac:dyDescent="0.2">
      <c r="C1637"/>
      <c r="D1637" s="263"/>
      <c r="J1637"/>
      <c r="K1637"/>
      <c r="L1637"/>
    </row>
    <row r="1638" spans="3:12" x14ac:dyDescent="0.2">
      <c r="C1638"/>
      <c r="D1638" s="263"/>
      <c r="J1638"/>
      <c r="K1638"/>
      <c r="L1638"/>
    </row>
    <row r="1639" spans="3:12" x14ac:dyDescent="0.2">
      <c r="C1639"/>
      <c r="D1639" s="263"/>
      <c r="J1639"/>
      <c r="K1639"/>
      <c r="L1639"/>
    </row>
    <row r="1640" spans="3:12" x14ac:dyDescent="0.2">
      <c r="C1640"/>
      <c r="D1640" s="263"/>
      <c r="J1640"/>
      <c r="K1640"/>
      <c r="L1640"/>
    </row>
    <row r="1641" spans="3:12" x14ac:dyDescent="0.2">
      <c r="C1641"/>
      <c r="D1641" s="263"/>
      <c r="J1641"/>
      <c r="K1641"/>
      <c r="L1641"/>
    </row>
    <row r="1642" spans="3:12" x14ac:dyDescent="0.2">
      <c r="C1642"/>
      <c r="D1642" s="263"/>
      <c r="J1642"/>
      <c r="K1642"/>
      <c r="L1642"/>
    </row>
    <row r="1643" spans="3:12" x14ac:dyDescent="0.2">
      <c r="C1643"/>
      <c r="D1643" s="263"/>
      <c r="J1643"/>
      <c r="K1643"/>
      <c r="L1643"/>
    </row>
    <row r="1644" spans="3:12" x14ac:dyDescent="0.2">
      <c r="C1644"/>
      <c r="D1644" s="263"/>
      <c r="J1644"/>
      <c r="K1644"/>
      <c r="L1644"/>
    </row>
    <row r="1645" spans="3:12" x14ac:dyDescent="0.2">
      <c r="C1645"/>
      <c r="D1645" s="263"/>
      <c r="J1645"/>
      <c r="K1645"/>
      <c r="L1645"/>
    </row>
    <row r="1646" spans="3:12" x14ac:dyDescent="0.2">
      <c r="C1646"/>
      <c r="D1646" s="263"/>
      <c r="J1646"/>
      <c r="K1646"/>
      <c r="L1646"/>
    </row>
    <row r="1647" spans="3:12" x14ac:dyDescent="0.2">
      <c r="C1647"/>
      <c r="D1647" s="263"/>
      <c r="J1647"/>
      <c r="K1647"/>
      <c r="L1647"/>
    </row>
    <row r="1648" spans="3:12" x14ac:dyDescent="0.2">
      <c r="C1648"/>
      <c r="D1648" s="263"/>
      <c r="J1648"/>
      <c r="K1648"/>
      <c r="L1648"/>
    </row>
    <row r="1649" spans="3:12" x14ac:dyDescent="0.2">
      <c r="C1649"/>
      <c r="D1649" s="263"/>
      <c r="J1649"/>
      <c r="K1649"/>
      <c r="L1649"/>
    </row>
    <row r="1650" spans="3:12" x14ac:dyDescent="0.2">
      <c r="C1650"/>
      <c r="D1650" s="263"/>
      <c r="J1650"/>
      <c r="K1650"/>
      <c r="L1650"/>
    </row>
    <row r="1651" spans="3:12" x14ac:dyDescent="0.2">
      <c r="C1651"/>
      <c r="D1651" s="263"/>
      <c r="J1651"/>
      <c r="K1651"/>
      <c r="L1651"/>
    </row>
    <row r="1652" spans="3:12" x14ac:dyDescent="0.2">
      <c r="C1652"/>
      <c r="D1652" s="263"/>
      <c r="J1652"/>
      <c r="K1652"/>
      <c r="L1652"/>
    </row>
    <row r="1653" spans="3:12" x14ac:dyDescent="0.2">
      <c r="C1653"/>
      <c r="D1653" s="263"/>
      <c r="J1653"/>
      <c r="K1653"/>
      <c r="L1653"/>
    </row>
    <row r="1654" spans="3:12" x14ac:dyDescent="0.2">
      <c r="C1654"/>
      <c r="D1654" s="263"/>
      <c r="J1654"/>
      <c r="K1654"/>
      <c r="L1654"/>
    </row>
    <row r="1655" spans="3:12" x14ac:dyDescent="0.2">
      <c r="C1655"/>
      <c r="D1655" s="263"/>
      <c r="J1655"/>
      <c r="K1655"/>
      <c r="L1655"/>
    </row>
    <row r="1656" spans="3:12" x14ac:dyDescent="0.2">
      <c r="C1656"/>
      <c r="D1656" s="263"/>
      <c r="J1656"/>
      <c r="K1656"/>
      <c r="L1656"/>
    </row>
    <row r="1657" spans="3:12" x14ac:dyDescent="0.2">
      <c r="C1657"/>
      <c r="D1657" s="263"/>
      <c r="J1657"/>
      <c r="K1657"/>
      <c r="L1657"/>
    </row>
    <row r="1658" spans="3:12" x14ac:dyDescent="0.2">
      <c r="C1658"/>
      <c r="D1658" s="263"/>
      <c r="J1658"/>
      <c r="K1658"/>
      <c r="L1658"/>
    </row>
    <row r="1659" spans="3:12" x14ac:dyDescent="0.2">
      <c r="C1659"/>
      <c r="D1659" s="263"/>
      <c r="J1659"/>
      <c r="K1659"/>
      <c r="L1659"/>
    </row>
    <row r="1660" spans="3:12" x14ac:dyDescent="0.2">
      <c r="C1660"/>
      <c r="D1660" s="263"/>
      <c r="J1660"/>
      <c r="K1660"/>
      <c r="L1660"/>
    </row>
    <row r="1661" spans="3:12" x14ac:dyDescent="0.2">
      <c r="C1661"/>
      <c r="D1661" s="263"/>
      <c r="J1661"/>
      <c r="K1661"/>
      <c r="L1661"/>
    </row>
    <row r="1662" spans="3:12" x14ac:dyDescent="0.2">
      <c r="C1662"/>
      <c r="D1662" s="263"/>
      <c r="J1662"/>
      <c r="K1662"/>
      <c r="L1662"/>
    </row>
    <row r="1663" spans="3:12" x14ac:dyDescent="0.2">
      <c r="C1663"/>
      <c r="D1663" s="263"/>
      <c r="J1663"/>
      <c r="K1663"/>
      <c r="L1663"/>
    </row>
    <row r="1664" spans="3:12" x14ac:dyDescent="0.2">
      <c r="C1664"/>
      <c r="D1664" s="263"/>
      <c r="J1664"/>
      <c r="K1664"/>
      <c r="L1664"/>
    </row>
    <row r="1665" spans="3:12" x14ac:dyDescent="0.2">
      <c r="C1665"/>
      <c r="D1665" s="263"/>
      <c r="J1665"/>
      <c r="K1665"/>
      <c r="L1665"/>
    </row>
    <row r="1666" spans="3:12" x14ac:dyDescent="0.2">
      <c r="C1666"/>
      <c r="D1666" s="263"/>
      <c r="J1666"/>
      <c r="K1666"/>
      <c r="L1666"/>
    </row>
    <row r="1667" spans="3:12" x14ac:dyDescent="0.2">
      <c r="C1667"/>
      <c r="D1667" s="263"/>
      <c r="J1667"/>
      <c r="K1667"/>
      <c r="L1667"/>
    </row>
    <row r="1668" spans="3:12" x14ac:dyDescent="0.2">
      <c r="C1668"/>
      <c r="D1668" s="263"/>
      <c r="J1668"/>
      <c r="K1668"/>
      <c r="L1668"/>
    </row>
    <row r="1669" spans="3:12" x14ac:dyDescent="0.2">
      <c r="C1669"/>
      <c r="D1669" s="263"/>
      <c r="J1669"/>
      <c r="K1669"/>
      <c r="L1669"/>
    </row>
    <row r="1670" spans="3:12" x14ac:dyDescent="0.2">
      <c r="C1670"/>
      <c r="D1670" s="263"/>
      <c r="J1670"/>
      <c r="K1670"/>
      <c r="L1670"/>
    </row>
    <row r="1671" spans="3:12" x14ac:dyDescent="0.2">
      <c r="C1671"/>
      <c r="D1671" s="263"/>
      <c r="J1671"/>
      <c r="K1671"/>
      <c r="L1671"/>
    </row>
    <row r="1672" spans="3:12" x14ac:dyDescent="0.2">
      <c r="C1672"/>
      <c r="D1672" s="263"/>
      <c r="J1672"/>
      <c r="K1672"/>
      <c r="L1672"/>
    </row>
    <row r="1673" spans="3:12" x14ac:dyDescent="0.2">
      <c r="C1673"/>
      <c r="D1673" s="263"/>
      <c r="J1673"/>
      <c r="K1673"/>
      <c r="L1673"/>
    </row>
    <row r="1674" spans="3:12" x14ac:dyDescent="0.2">
      <c r="C1674"/>
      <c r="D1674" s="263"/>
      <c r="J1674"/>
      <c r="K1674"/>
      <c r="L1674"/>
    </row>
    <row r="1675" spans="3:12" x14ac:dyDescent="0.2">
      <c r="C1675"/>
      <c r="D1675" s="263"/>
      <c r="J1675"/>
      <c r="K1675"/>
      <c r="L1675"/>
    </row>
    <row r="1676" spans="3:12" x14ac:dyDescent="0.2">
      <c r="C1676"/>
      <c r="D1676" s="263"/>
      <c r="J1676"/>
      <c r="K1676"/>
      <c r="L1676"/>
    </row>
    <row r="1677" spans="3:12" x14ac:dyDescent="0.2">
      <c r="C1677"/>
      <c r="D1677" s="263"/>
      <c r="J1677"/>
      <c r="K1677"/>
      <c r="L1677"/>
    </row>
    <row r="1678" spans="3:12" x14ac:dyDescent="0.2">
      <c r="C1678"/>
      <c r="D1678" s="263"/>
      <c r="J1678"/>
      <c r="K1678"/>
      <c r="L1678"/>
    </row>
    <row r="1679" spans="3:12" x14ac:dyDescent="0.2">
      <c r="C1679"/>
      <c r="D1679" s="263"/>
      <c r="J1679"/>
      <c r="K1679"/>
      <c r="L1679"/>
    </row>
    <row r="1680" spans="3:12" x14ac:dyDescent="0.2">
      <c r="C1680"/>
      <c r="D1680" s="263"/>
      <c r="J1680"/>
      <c r="K1680"/>
      <c r="L1680"/>
    </row>
    <row r="1681" spans="3:12" x14ac:dyDescent="0.2">
      <c r="C1681"/>
      <c r="D1681" s="263"/>
      <c r="J1681"/>
      <c r="K1681"/>
      <c r="L1681"/>
    </row>
    <row r="1682" spans="3:12" x14ac:dyDescent="0.2">
      <c r="C1682"/>
      <c r="D1682" s="263"/>
      <c r="J1682"/>
      <c r="K1682"/>
      <c r="L1682"/>
    </row>
    <row r="1683" spans="3:12" x14ac:dyDescent="0.2">
      <c r="C1683"/>
      <c r="D1683" s="263"/>
      <c r="J1683"/>
      <c r="K1683"/>
      <c r="L1683"/>
    </row>
    <row r="1684" spans="3:12" x14ac:dyDescent="0.2">
      <c r="C1684"/>
      <c r="D1684" s="263"/>
      <c r="J1684"/>
      <c r="K1684"/>
      <c r="L1684"/>
    </row>
    <row r="1685" spans="3:12" x14ac:dyDescent="0.2">
      <c r="C1685"/>
      <c r="D1685" s="263"/>
      <c r="J1685"/>
      <c r="K1685"/>
      <c r="L1685"/>
    </row>
    <row r="1686" spans="3:12" x14ac:dyDescent="0.2">
      <c r="C1686"/>
      <c r="D1686" s="263"/>
      <c r="J1686"/>
      <c r="K1686"/>
      <c r="L1686"/>
    </row>
    <row r="1687" spans="3:12" x14ac:dyDescent="0.2">
      <c r="C1687"/>
      <c r="D1687" s="263"/>
      <c r="J1687"/>
      <c r="K1687"/>
      <c r="L1687"/>
    </row>
    <row r="1688" spans="3:12" x14ac:dyDescent="0.2">
      <c r="C1688"/>
      <c r="D1688" s="263"/>
      <c r="J1688"/>
      <c r="K1688"/>
      <c r="L1688"/>
    </row>
    <row r="1689" spans="3:12" x14ac:dyDescent="0.2">
      <c r="C1689"/>
      <c r="D1689" s="263"/>
      <c r="J1689"/>
      <c r="K1689"/>
      <c r="L1689"/>
    </row>
    <row r="1690" spans="3:12" x14ac:dyDescent="0.2">
      <c r="C1690"/>
      <c r="D1690" s="263"/>
      <c r="J1690"/>
      <c r="K1690"/>
      <c r="L1690"/>
    </row>
    <row r="1691" spans="3:12" x14ac:dyDescent="0.2">
      <c r="C1691"/>
      <c r="D1691" s="263"/>
      <c r="J1691"/>
      <c r="K1691"/>
      <c r="L1691"/>
    </row>
    <row r="1692" spans="3:12" x14ac:dyDescent="0.2">
      <c r="C1692"/>
      <c r="D1692" s="263"/>
      <c r="J1692"/>
      <c r="K1692"/>
      <c r="L1692"/>
    </row>
    <row r="1693" spans="3:12" x14ac:dyDescent="0.2">
      <c r="C1693"/>
      <c r="D1693" s="263"/>
      <c r="J1693"/>
      <c r="K1693"/>
      <c r="L1693"/>
    </row>
    <row r="1694" spans="3:12" x14ac:dyDescent="0.2">
      <c r="C1694"/>
      <c r="D1694" s="263"/>
      <c r="J1694"/>
      <c r="K1694"/>
      <c r="L1694"/>
    </row>
    <row r="1695" spans="3:12" x14ac:dyDescent="0.2">
      <c r="C1695"/>
      <c r="D1695" s="263"/>
      <c r="J1695"/>
      <c r="K1695"/>
      <c r="L1695"/>
    </row>
    <row r="1696" spans="3:12" x14ac:dyDescent="0.2">
      <c r="C1696"/>
      <c r="D1696" s="263"/>
      <c r="J1696"/>
      <c r="K1696"/>
      <c r="L1696"/>
    </row>
    <row r="1697" spans="3:12" x14ac:dyDescent="0.2">
      <c r="C1697"/>
      <c r="D1697" s="263"/>
      <c r="J1697"/>
      <c r="K1697"/>
      <c r="L1697"/>
    </row>
    <row r="1698" spans="3:12" x14ac:dyDescent="0.2">
      <c r="C1698"/>
      <c r="D1698" s="263"/>
      <c r="J1698"/>
      <c r="K1698"/>
      <c r="L1698"/>
    </row>
    <row r="1699" spans="3:12" x14ac:dyDescent="0.2">
      <c r="C1699"/>
      <c r="D1699" s="263"/>
      <c r="J1699"/>
      <c r="K1699"/>
      <c r="L1699"/>
    </row>
    <row r="1700" spans="3:12" x14ac:dyDescent="0.2">
      <c r="C1700"/>
      <c r="D1700" s="263"/>
      <c r="J1700"/>
      <c r="K1700"/>
      <c r="L1700"/>
    </row>
    <row r="1701" spans="3:12" x14ac:dyDescent="0.2">
      <c r="C1701"/>
      <c r="D1701" s="263"/>
      <c r="J1701"/>
      <c r="K1701"/>
      <c r="L1701"/>
    </row>
    <row r="1702" spans="3:12" x14ac:dyDescent="0.2">
      <c r="C1702"/>
      <c r="D1702" s="263"/>
      <c r="J1702"/>
      <c r="K1702"/>
      <c r="L1702"/>
    </row>
    <row r="1703" spans="3:12" x14ac:dyDescent="0.2">
      <c r="C1703"/>
      <c r="D1703" s="263"/>
      <c r="J1703"/>
      <c r="K1703"/>
      <c r="L1703"/>
    </row>
    <row r="1704" spans="3:12" x14ac:dyDescent="0.2">
      <c r="C1704"/>
      <c r="D1704" s="263"/>
      <c r="J1704"/>
      <c r="K1704"/>
      <c r="L1704"/>
    </row>
    <row r="1705" spans="3:12" x14ac:dyDescent="0.2">
      <c r="C1705"/>
      <c r="D1705" s="263"/>
      <c r="J1705"/>
      <c r="K1705"/>
      <c r="L1705"/>
    </row>
    <row r="1706" spans="3:12" x14ac:dyDescent="0.2">
      <c r="C1706"/>
      <c r="D1706" s="263"/>
      <c r="J1706"/>
      <c r="K1706"/>
      <c r="L1706"/>
    </row>
    <row r="1707" spans="3:12" x14ac:dyDescent="0.2">
      <c r="C1707"/>
      <c r="D1707" s="263"/>
      <c r="J1707"/>
      <c r="K1707"/>
      <c r="L1707"/>
    </row>
    <row r="1708" spans="3:12" x14ac:dyDescent="0.2">
      <c r="C1708"/>
      <c r="D1708" s="263"/>
      <c r="J1708"/>
      <c r="K1708"/>
      <c r="L1708"/>
    </row>
    <row r="1709" spans="3:12" x14ac:dyDescent="0.2">
      <c r="C1709"/>
      <c r="D1709" s="263"/>
      <c r="J1709"/>
      <c r="K1709"/>
      <c r="L1709"/>
    </row>
    <row r="1710" spans="3:12" x14ac:dyDescent="0.2">
      <c r="C1710"/>
      <c r="D1710" s="263"/>
      <c r="J1710"/>
      <c r="K1710"/>
      <c r="L1710"/>
    </row>
    <row r="1711" spans="3:12" x14ac:dyDescent="0.2">
      <c r="C1711"/>
      <c r="D1711" s="263"/>
      <c r="J1711"/>
      <c r="K1711"/>
      <c r="L1711"/>
    </row>
    <row r="1712" spans="3:12" x14ac:dyDescent="0.2">
      <c r="C1712"/>
      <c r="D1712" s="263"/>
      <c r="J1712"/>
      <c r="K1712"/>
      <c r="L1712"/>
    </row>
    <row r="1713" spans="3:12" x14ac:dyDescent="0.2">
      <c r="C1713"/>
      <c r="D1713" s="263"/>
      <c r="J1713"/>
      <c r="K1713"/>
      <c r="L1713"/>
    </row>
    <row r="1714" spans="3:12" x14ac:dyDescent="0.2">
      <c r="C1714"/>
      <c r="D1714" s="263"/>
      <c r="J1714"/>
      <c r="K1714"/>
      <c r="L1714"/>
    </row>
    <row r="1715" spans="3:12" x14ac:dyDescent="0.2">
      <c r="C1715"/>
      <c r="D1715" s="263"/>
      <c r="J1715"/>
      <c r="K1715"/>
      <c r="L1715"/>
    </row>
    <row r="1716" spans="3:12" x14ac:dyDescent="0.2">
      <c r="C1716"/>
      <c r="D1716" s="263"/>
      <c r="J1716"/>
      <c r="K1716"/>
      <c r="L1716"/>
    </row>
    <row r="1717" spans="3:12" x14ac:dyDescent="0.2">
      <c r="C1717"/>
      <c r="D1717" s="263"/>
      <c r="J1717"/>
      <c r="K1717"/>
      <c r="L1717"/>
    </row>
    <row r="1718" spans="3:12" x14ac:dyDescent="0.2">
      <c r="C1718"/>
      <c r="D1718" s="263"/>
      <c r="J1718"/>
      <c r="K1718"/>
      <c r="L1718"/>
    </row>
    <row r="1719" spans="3:12" x14ac:dyDescent="0.2">
      <c r="C1719"/>
      <c r="D1719" s="263"/>
      <c r="J1719"/>
      <c r="K1719"/>
      <c r="L1719"/>
    </row>
    <row r="1720" spans="3:12" x14ac:dyDescent="0.2">
      <c r="C1720"/>
      <c r="D1720" s="263"/>
      <c r="J1720"/>
      <c r="K1720"/>
      <c r="L1720"/>
    </row>
    <row r="1721" spans="3:12" x14ac:dyDescent="0.2">
      <c r="C1721"/>
      <c r="D1721" s="263"/>
      <c r="J1721"/>
      <c r="K1721"/>
      <c r="L1721"/>
    </row>
    <row r="1722" spans="3:12" x14ac:dyDescent="0.2">
      <c r="C1722"/>
      <c r="D1722" s="263"/>
      <c r="J1722"/>
      <c r="K1722"/>
      <c r="L1722"/>
    </row>
    <row r="1723" spans="3:12" x14ac:dyDescent="0.2">
      <c r="C1723"/>
      <c r="D1723" s="263"/>
      <c r="J1723"/>
      <c r="K1723"/>
      <c r="L1723"/>
    </row>
    <row r="1724" spans="3:12" x14ac:dyDescent="0.2">
      <c r="C1724"/>
      <c r="D1724" s="263"/>
      <c r="J1724"/>
      <c r="K1724"/>
      <c r="L1724"/>
    </row>
    <row r="1725" spans="3:12" x14ac:dyDescent="0.2">
      <c r="C1725"/>
      <c r="D1725" s="263"/>
      <c r="J1725"/>
      <c r="K1725"/>
      <c r="L1725"/>
    </row>
    <row r="1726" spans="3:12" x14ac:dyDescent="0.2">
      <c r="C1726"/>
      <c r="D1726" s="263"/>
      <c r="J1726"/>
      <c r="K1726"/>
      <c r="L1726"/>
    </row>
    <row r="1727" spans="3:12" x14ac:dyDescent="0.2">
      <c r="C1727"/>
      <c r="D1727" s="263"/>
      <c r="J1727"/>
      <c r="K1727"/>
      <c r="L1727"/>
    </row>
    <row r="1728" spans="3:12" x14ac:dyDescent="0.2">
      <c r="C1728"/>
      <c r="D1728" s="263"/>
      <c r="J1728"/>
      <c r="K1728"/>
      <c r="L1728"/>
    </row>
    <row r="1729" spans="3:12" x14ac:dyDescent="0.2">
      <c r="C1729"/>
      <c r="D1729" s="263"/>
      <c r="J1729"/>
      <c r="K1729"/>
      <c r="L1729"/>
    </row>
    <row r="1730" spans="3:12" x14ac:dyDescent="0.2">
      <c r="C1730"/>
      <c r="D1730" s="263"/>
      <c r="J1730"/>
      <c r="K1730"/>
      <c r="L1730"/>
    </row>
    <row r="1731" spans="3:12" x14ac:dyDescent="0.2">
      <c r="C1731"/>
      <c r="D1731" s="263"/>
      <c r="J1731"/>
      <c r="K1731"/>
      <c r="L1731"/>
    </row>
    <row r="1732" spans="3:12" x14ac:dyDescent="0.2">
      <c r="C1732"/>
      <c r="D1732" s="263"/>
      <c r="J1732"/>
      <c r="K1732"/>
      <c r="L1732"/>
    </row>
    <row r="1733" spans="3:12" x14ac:dyDescent="0.2">
      <c r="C1733"/>
      <c r="D1733" s="263"/>
      <c r="J1733"/>
      <c r="K1733"/>
      <c r="L1733"/>
    </row>
    <row r="1734" spans="3:12" x14ac:dyDescent="0.2">
      <c r="C1734"/>
      <c r="D1734" s="263"/>
      <c r="J1734"/>
      <c r="K1734"/>
      <c r="L1734"/>
    </row>
    <row r="1735" spans="3:12" x14ac:dyDescent="0.2">
      <c r="C1735"/>
      <c r="D1735" s="263"/>
      <c r="J1735"/>
      <c r="K1735"/>
      <c r="L1735"/>
    </row>
    <row r="1736" spans="3:12" x14ac:dyDescent="0.2">
      <c r="C1736"/>
      <c r="D1736" s="263"/>
      <c r="J1736"/>
      <c r="K1736"/>
      <c r="L1736"/>
    </row>
    <row r="1737" spans="3:12" x14ac:dyDescent="0.2">
      <c r="C1737"/>
      <c r="D1737" s="263"/>
      <c r="J1737"/>
      <c r="K1737"/>
      <c r="L1737"/>
    </row>
    <row r="1738" spans="3:12" x14ac:dyDescent="0.2">
      <c r="C1738"/>
      <c r="D1738" s="263"/>
      <c r="J1738"/>
      <c r="K1738"/>
      <c r="L1738"/>
    </row>
    <row r="1739" spans="3:12" x14ac:dyDescent="0.2">
      <c r="C1739"/>
      <c r="D1739" s="263"/>
      <c r="J1739"/>
      <c r="K1739"/>
      <c r="L1739"/>
    </row>
    <row r="1740" spans="3:12" x14ac:dyDescent="0.2">
      <c r="C1740"/>
      <c r="D1740" s="263"/>
      <c r="J1740"/>
      <c r="K1740"/>
      <c r="L1740"/>
    </row>
    <row r="1741" spans="3:12" x14ac:dyDescent="0.2">
      <c r="C1741"/>
      <c r="D1741" s="263"/>
      <c r="J1741"/>
      <c r="K1741"/>
      <c r="L1741"/>
    </row>
    <row r="1742" spans="3:12" x14ac:dyDescent="0.2">
      <c r="C1742"/>
      <c r="D1742" s="263"/>
      <c r="J1742"/>
      <c r="K1742"/>
      <c r="L1742"/>
    </row>
    <row r="1743" spans="3:12" x14ac:dyDescent="0.2">
      <c r="C1743"/>
      <c r="D1743" s="263"/>
      <c r="J1743"/>
      <c r="K1743"/>
      <c r="L1743"/>
    </row>
    <row r="1744" spans="3:12" x14ac:dyDescent="0.2">
      <c r="C1744"/>
      <c r="D1744" s="263"/>
      <c r="J1744"/>
      <c r="K1744"/>
      <c r="L1744"/>
    </row>
    <row r="1745" spans="3:12" x14ac:dyDescent="0.2">
      <c r="C1745"/>
      <c r="D1745" s="263"/>
      <c r="J1745"/>
      <c r="K1745"/>
      <c r="L1745"/>
    </row>
    <row r="1746" spans="3:12" x14ac:dyDescent="0.2">
      <c r="C1746"/>
      <c r="D1746" s="263"/>
      <c r="J1746"/>
      <c r="K1746"/>
      <c r="L1746"/>
    </row>
    <row r="1747" spans="3:12" x14ac:dyDescent="0.2">
      <c r="C1747"/>
      <c r="D1747" s="263"/>
      <c r="J1747"/>
      <c r="K1747"/>
      <c r="L1747"/>
    </row>
    <row r="1748" spans="3:12" x14ac:dyDescent="0.2">
      <c r="C1748"/>
      <c r="D1748" s="263"/>
      <c r="J1748"/>
      <c r="K1748"/>
      <c r="L1748"/>
    </row>
    <row r="1749" spans="3:12" x14ac:dyDescent="0.2">
      <c r="C1749"/>
      <c r="D1749" s="263"/>
      <c r="J1749"/>
      <c r="K1749"/>
      <c r="L1749"/>
    </row>
    <row r="1750" spans="3:12" x14ac:dyDescent="0.2">
      <c r="C1750"/>
      <c r="D1750" s="263"/>
      <c r="J1750"/>
      <c r="K1750"/>
      <c r="L1750"/>
    </row>
    <row r="1751" spans="3:12" x14ac:dyDescent="0.2">
      <c r="C1751"/>
      <c r="D1751" s="263"/>
      <c r="J1751"/>
      <c r="K1751"/>
      <c r="L1751"/>
    </row>
    <row r="1752" spans="3:12" x14ac:dyDescent="0.2">
      <c r="C1752"/>
      <c r="D1752" s="263"/>
      <c r="J1752"/>
      <c r="K1752"/>
      <c r="L1752"/>
    </row>
    <row r="1753" spans="3:12" x14ac:dyDescent="0.2">
      <c r="C1753"/>
      <c r="D1753" s="263"/>
      <c r="J1753"/>
      <c r="K1753"/>
      <c r="L1753"/>
    </row>
    <row r="1754" spans="3:12" x14ac:dyDescent="0.2">
      <c r="C1754"/>
      <c r="D1754" s="263"/>
      <c r="J1754"/>
      <c r="K1754"/>
      <c r="L1754"/>
    </row>
    <row r="1755" spans="3:12" x14ac:dyDescent="0.2">
      <c r="C1755"/>
      <c r="D1755" s="263"/>
      <c r="J1755"/>
      <c r="K1755"/>
      <c r="L1755"/>
    </row>
    <row r="1756" spans="3:12" x14ac:dyDescent="0.2">
      <c r="C1756"/>
      <c r="D1756" s="263"/>
      <c r="J1756"/>
      <c r="K1756"/>
      <c r="L1756"/>
    </row>
    <row r="1757" spans="3:12" x14ac:dyDescent="0.2">
      <c r="C1757"/>
      <c r="D1757" s="263"/>
      <c r="J1757"/>
      <c r="K1757"/>
      <c r="L1757"/>
    </row>
    <row r="1758" spans="3:12" x14ac:dyDescent="0.2">
      <c r="C1758"/>
      <c r="D1758" s="263"/>
      <c r="J1758"/>
      <c r="K1758"/>
      <c r="L1758"/>
    </row>
    <row r="1759" spans="3:12" x14ac:dyDescent="0.2">
      <c r="C1759"/>
      <c r="D1759" s="263"/>
      <c r="J1759"/>
      <c r="K1759"/>
      <c r="L1759"/>
    </row>
    <row r="1760" spans="3:12" x14ac:dyDescent="0.2">
      <c r="C1760"/>
      <c r="D1760" s="263"/>
      <c r="J1760"/>
      <c r="K1760"/>
      <c r="L1760"/>
    </row>
    <row r="1761" spans="3:12" x14ac:dyDescent="0.2">
      <c r="C1761"/>
      <c r="D1761" s="263"/>
      <c r="J1761"/>
      <c r="K1761"/>
      <c r="L1761"/>
    </row>
    <row r="1762" spans="3:12" x14ac:dyDescent="0.2">
      <c r="C1762"/>
      <c r="D1762" s="263"/>
      <c r="J1762"/>
      <c r="K1762"/>
      <c r="L1762"/>
    </row>
    <row r="1763" spans="3:12" x14ac:dyDescent="0.2">
      <c r="C1763"/>
      <c r="D1763" s="263"/>
      <c r="J1763"/>
      <c r="K1763"/>
      <c r="L1763"/>
    </row>
    <row r="1764" spans="3:12" x14ac:dyDescent="0.2">
      <c r="C1764"/>
      <c r="D1764" s="263"/>
      <c r="J1764"/>
      <c r="K1764"/>
      <c r="L1764"/>
    </row>
    <row r="1765" spans="3:12" x14ac:dyDescent="0.2">
      <c r="C1765"/>
      <c r="D1765" s="263"/>
      <c r="J1765"/>
      <c r="K1765"/>
      <c r="L1765"/>
    </row>
    <row r="1766" spans="3:12" x14ac:dyDescent="0.2">
      <c r="C1766"/>
      <c r="D1766" s="263"/>
      <c r="J1766"/>
      <c r="K1766"/>
      <c r="L1766"/>
    </row>
    <row r="1767" spans="3:12" x14ac:dyDescent="0.2">
      <c r="C1767"/>
      <c r="D1767" s="263"/>
      <c r="J1767"/>
      <c r="K1767"/>
      <c r="L1767"/>
    </row>
    <row r="1768" spans="3:12" x14ac:dyDescent="0.2">
      <c r="C1768"/>
      <c r="D1768" s="263"/>
      <c r="J1768"/>
      <c r="K1768"/>
      <c r="L1768"/>
    </row>
    <row r="1769" spans="3:12" x14ac:dyDescent="0.2">
      <c r="C1769"/>
      <c r="D1769" s="263"/>
      <c r="J1769"/>
      <c r="K1769"/>
      <c r="L1769"/>
    </row>
    <row r="1770" spans="3:12" x14ac:dyDescent="0.2">
      <c r="C1770"/>
      <c r="D1770" s="263"/>
      <c r="J1770"/>
      <c r="K1770"/>
      <c r="L1770"/>
    </row>
    <row r="1771" spans="3:12" x14ac:dyDescent="0.2">
      <c r="C1771"/>
      <c r="D1771" s="263"/>
      <c r="J1771"/>
      <c r="K1771"/>
      <c r="L1771"/>
    </row>
    <row r="1772" spans="3:12" x14ac:dyDescent="0.2">
      <c r="C1772"/>
      <c r="D1772" s="263"/>
      <c r="J1772"/>
      <c r="K1772"/>
      <c r="L1772"/>
    </row>
    <row r="1773" spans="3:12" x14ac:dyDescent="0.2">
      <c r="C1773"/>
      <c r="D1773" s="263"/>
      <c r="J1773"/>
      <c r="K1773"/>
      <c r="L1773"/>
    </row>
    <row r="1774" spans="3:12" x14ac:dyDescent="0.2">
      <c r="C1774"/>
      <c r="D1774" s="263"/>
      <c r="J1774"/>
      <c r="K1774"/>
      <c r="L1774"/>
    </row>
    <row r="1775" spans="3:12" x14ac:dyDescent="0.2">
      <c r="C1775"/>
      <c r="D1775" s="263"/>
      <c r="J1775"/>
      <c r="K1775"/>
      <c r="L1775"/>
    </row>
    <row r="1776" spans="3:12" x14ac:dyDescent="0.2">
      <c r="C1776"/>
      <c r="D1776" s="263"/>
      <c r="J1776"/>
      <c r="K1776"/>
      <c r="L1776"/>
    </row>
    <row r="1777" spans="3:12" x14ac:dyDescent="0.2">
      <c r="C1777"/>
      <c r="D1777" s="263"/>
      <c r="J1777"/>
      <c r="K1777"/>
      <c r="L1777"/>
    </row>
    <row r="1778" spans="3:12" x14ac:dyDescent="0.2">
      <c r="C1778"/>
      <c r="D1778" s="263"/>
      <c r="J1778"/>
      <c r="K1778"/>
      <c r="L1778"/>
    </row>
    <row r="1779" spans="3:12" x14ac:dyDescent="0.2">
      <c r="C1779"/>
      <c r="D1779" s="263"/>
      <c r="J1779"/>
      <c r="K1779"/>
      <c r="L1779"/>
    </row>
    <row r="1780" spans="3:12" x14ac:dyDescent="0.2">
      <c r="C1780"/>
      <c r="D1780" s="263"/>
      <c r="J1780"/>
      <c r="K1780"/>
      <c r="L1780"/>
    </row>
    <row r="1781" spans="3:12" x14ac:dyDescent="0.2">
      <c r="C1781"/>
      <c r="D1781" s="263"/>
      <c r="J1781"/>
      <c r="K1781"/>
      <c r="L1781"/>
    </row>
    <row r="1782" spans="3:12" x14ac:dyDescent="0.2">
      <c r="C1782"/>
      <c r="D1782" s="263"/>
      <c r="J1782"/>
      <c r="K1782"/>
      <c r="L1782"/>
    </row>
    <row r="1783" spans="3:12" x14ac:dyDescent="0.2">
      <c r="C1783"/>
      <c r="D1783" s="263"/>
      <c r="J1783"/>
      <c r="K1783"/>
      <c r="L1783"/>
    </row>
    <row r="1784" spans="3:12" x14ac:dyDescent="0.2">
      <c r="C1784"/>
      <c r="D1784" s="263"/>
      <c r="J1784"/>
      <c r="K1784"/>
      <c r="L1784"/>
    </row>
    <row r="1785" spans="3:12" x14ac:dyDescent="0.2">
      <c r="C1785"/>
      <c r="D1785" s="263"/>
      <c r="J1785"/>
      <c r="K1785"/>
      <c r="L1785"/>
    </row>
    <row r="1786" spans="3:12" x14ac:dyDescent="0.2">
      <c r="C1786"/>
      <c r="D1786" s="263"/>
      <c r="J1786"/>
      <c r="K1786"/>
      <c r="L1786"/>
    </row>
    <row r="1787" spans="3:12" x14ac:dyDescent="0.2">
      <c r="C1787"/>
      <c r="D1787" s="263"/>
      <c r="J1787"/>
      <c r="K1787"/>
      <c r="L1787"/>
    </row>
    <row r="1788" spans="3:12" x14ac:dyDescent="0.2">
      <c r="C1788"/>
      <c r="D1788" s="263"/>
      <c r="J1788"/>
      <c r="K1788"/>
      <c r="L1788"/>
    </row>
    <row r="1789" spans="3:12" x14ac:dyDescent="0.2">
      <c r="C1789"/>
      <c r="D1789" s="263"/>
      <c r="J1789"/>
      <c r="K1789"/>
      <c r="L1789"/>
    </row>
    <row r="1790" spans="3:12" x14ac:dyDescent="0.2">
      <c r="C1790"/>
      <c r="D1790" s="263"/>
      <c r="J1790"/>
      <c r="K1790"/>
      <c r="L1790"/>
    </row>
    <row r="1791" spans="3:12" x14ac:dyDescent="0.2">
      <c r="C1791"/>
      <c r="D1791" s="263"/>
      <c r="J1791"/>
      <c r="K1791"/>
      <c r="L1791"/>
    </row>
    <row r="1792" spans="3:12" x14ac:dyDescent="0.2">
      <c r="C1792"/>
      <c r="D1792" s="263"/>
      <c r="J1792"/>
      <c r="K1792"/>
      <c r="L1792"/>
    </row>
    <row r="1793" spans="3:12" x14ac:dyDescent="0.2">
      <c r="C1793"/>
      <c r="D1793" s="263"/>
      <c r="J1793"/>
      <c r="K1793"/>
      <c r="L1793"/>
    </row>
    <row r="1794" spans="3:12" x14ac:dyDescent="0.2">
      <c r="C1794"/>
      <c r="D1794" s="263"/>
      <c r="J1794"/>
      <c r="K1794"/>
      <c r="L1794"/>
    </row>
    <row r="1795" spans="3:12" x14ac:dyDescent="0.2">
      <c r="C1795"/>
      <c r="D1795" s="263"/>
      <c r="J1795"/>
      <c r="K1795"/>
      <c r="L1795"/>
    </row>
    <row r="1796" spans="3:12" x14ac:dyDescent="0.2">
      <c r="C1796"/>
      <c r="D1796" s="263"/>
      <c r="J1796"/>
      <c r="K1796"/>
      <c r="L1796"/>
    </row>
    <row r="1797" spans="3:12" x14ac:dyDescent="0.2">
      <c r="C1797"/>
      <c r="D1797" s="263"/>
      <c r="J1797"/>
      <c r="K1797"/>
      <c r="L1797"/>
    </row>
    <row r="1798" spans="3:12" x14ac:dyDescent="0.2">
      <c r="C1798"/>
      <c r="D1798" s="263"/>
      <c r="J1798"/>
      <c r="K1798"/>
      <c r="L1798"/>
    </row>
    <row r="1799" spans="3:12" x14ac:dyDescent="0.2">
      <c r="C1799"/>
      <c r="D1799" s="263"/>
      <c r="J1799"/>
      <c r="K1799"/>
      <c r="L1799"/>
    </row>
    <row r="1800" spans="3:12" x14ac:dyDescent="0.2">
      <c r="C1800"/>
      <c r="D1800" s="263"/>
      <c r="J1800"/>
      <c r="K1800"/>
      <c r="L1800"/>
    </row>
    <row r="1801" spans="3:12" x14ac:dyDescent="0.2">
      <c r="C1801"/>
      <c r="D1801" s="263"/>
      <c r="J1801"/>
      <c r="K1801"/>
      <c r="L1801"/>
    </row>
    <row r="1802" spans="3:12" x14ac:dyDescent="0.2">
      <c r="C1802"/>
      <c r="D1802" s="263"/>
      <c r="J1802"/>
      <c r="K1802"/>
      <c r="L1802"/>
    </row>
    <row r="1803" spans="3:12" x14ac:dyDescent="0.2">
      <c r="C1803"/>
      <c r="D1803" s="263"/>
      <c r="J1803"/>
      <c r="K1803"/>
      <c r="L1803"/>
    </row>
    <row r="1804" spans="3:12" x14ac:dyDescent="0.2">
      <c r="C1804"/>
      <c r="D1804" s="263"/>
      <c r="J1804"/>
      <c r="K1804"/>
      <c r="L1804"/>
    </row>
    <row r="1805" spans="3:12" x14ac:dyDescent="0.2">
      <c r="C1805"/>
      <c r="D1805" s="263"/>
      <c r="J1805"/>
      <c r="K1805"/>
      <c r="L1805"/>
    </row>
    <row r="1806" spans="3:12" x14ac:dyDescent="0.2">
      <c r="C1806"/>
      <c r="D1806" s="263"/>
      <c r="J1806"/>
      <c r="K1806"/>
      <c r="L1806"/>
    </row>
    <row r="1807" spans="3:12" x14ac:dyDescent="0.2">
      <c r="C1807"/>
      <c r="D1807" s="263"/>
      <c r="J1807"/>
      <c r="K1807"/>
      <c r="L1807"/>
    </row>
    <row r="1808" spans="3:12" x14ac:dyDescent="0.2">
      <c r="C1808"/>
      <c r="D1808" s="263"/>
      <c r="J1808"/>
      <c r="K1808"/>
      <c r="L1808"/>
    </row>
    <row r="1809" spans="3:12" x14ac:dyDescent="0.2">
      <c r="C1809"/>
      <c r="D1809" s="263"/>
      <c r="J1809"/>
      <c r="K1809"/>
      <c r="L1809"/>
    </row>
    <row r="1810" spans="3:12" x14ac:dyDescent="0.2">
      <c r="C1810"/>
      <c r="D1810" s="263"/>
      <c r="J1810"/>
      <c r="K1810"/>
      <c r="L1810"/>
    </row>
    <row r="1811" spans="3:12" x14ac:dyDescent="0.2">
      <c r="C1811"/>
      <c r="D1811" s="263"/>
      <c r="J1811"/>
      <c r="K1811"/>
      <c r="L1811"/>
    </row>
    <row r="1812" spans="3:12" x14ac:dyDescent="0.2">
      <c r="C1812"/>
      <c r="D1812" s="263"/>
      <c r="J1812"/>
      <c r="K1812"/>
      <c r="L1812"/>
    </row>
    <row r="1813" spans="3:12" x14ac:dyDescent="0.2">
      <c r="C1813"/>
      <c r="D1813" s="263"/>
      <c r="J1813"/>
      <c r="K1813"/>
      <c r="L1813"/>
    </row>
    <row r="1814" spans="3:12" x14ac:dyDescent="0.2">
      <c r="C1814"/>
      <c r="D1814" s="263"/>
      <c r="J1814"/>
      <c r="K1814"/>
      <c r="L1814"/>
    </row>
    <row r="1815" spans="3:12" x14ac:dyDescent="0.2">
      <c r="C1815"/>
      <c r="D1815" s="263"/>
      <c r="J1815"/>
      <c r="K1815"/>
      <c r="L1815"/>
    </row>
    <row r="1816" spans="3:12" x14ac:dyDescent="0.2">
      <c r="C1816"/>
      <c r="D1816" s="263"/>
      <c r="J1816"/>
      <c r="K1816"/>
      <c r="L1816"/>
    </row>
    <row r="1817" spans="3:12" x14ac:dyDescent="0.2">
      <c r="C1817"/>
      <c r="D1817" s="263"/>
      <c r="J1817"/>
      <c r="K1817"/>
      <c r="L1817"/>
    </row>
    <row r="1818" spans="3:12" x14ac:dyDescent="0.2">
      <c r="C1818"/>
      <c r="D1818" s="263"/>
      <c r="J1818"/>
      <c r="K1818"/>
      <c r="L1818"/>
    </row>
    <row r="1819" spans="3:12" x14ac:dyDescent="0.2">
      <c r="C1819"/>
      <c r="D1819" s="263"/>
      <c r="J1819"/>
      <c r="K1819"/>
      <c r="L1819"/>
    </row>
    <row r="1820" spans="3:12" x14ac:dyDescent="0.2">
      <c r="C1820"/>
      <c r="D1820" s="263"/>
      <c r="J1820"/>
      <c r="K1820"/>
      <c r="L1820"/>
    </row>
    <row r="1821" spans="3:12" x14ac:dyDescent="0.2">
      <c r="C1821"/>
      <c r="D1821" s="263"/>
      <c r="J1821"/>
      <c r="K1821"/>
      <c r="L1821"/>
    </row>
    <row r="1822" spans="3:12" x14ac:dyDescent="0.2">
      <c r="C1822"/>
      <c r="D1822" s="263"/>
      <c r="J1822"/>
      <c r="K1822"/>
      <c r="L1822"/>
    </row>
    <row r="1823" spans="3:12" x14ac:dyDescent="0.2">
      <c r="C1823"/>
      <c r="D1823" s="263"/>
      <c r="J1823"/>
      <c r="K1823"/>
      <c r="L1823"/>
    </row>
    <row r="1824" spans="3:12" x14ac:dyDescent="0.2">
      <c r="C1824"/>
      <c r="D1824" s="263"/>
      <c r="J1824"/>
      <c r="K1824"/>
      <c r="L1824"/>
    </row>
    <row r="1825" spans="3:12" x14ac:dyDescent="0.2">
      <c r="C1825"/>
      <c r="D1825" s="263"/>
      <c r="J1825"/>
      <c r="K1825"/>
      <c r="L1825"/>
    </row>
    <row r="1826" spans="3:12" x14ac:dyDescent="0.2">
      <c r="C1826"/>
      <c r="D1826" s="263"/>
      <c r="J1826"/>
      <c r="K1826"/>
      <c r="L1826"/>
    </row>
    <row r="1827" spans="3:12" x14ac:dyDescent="0.2">
      <c r="C1827"/>
      <c r="D1827" s="263"/>
      <c r="J1827"/>
      <c r="K1827"/>
      <c r="L1827"/>
    </row>
    <row r="1828" spans="3:12" x14ac:dyDescent="0.2">
      <c r="C1828"/>
      <c r="D1828" s="263"/>
      <c r="J1828"/>
      <c r="K1828"/>
      <c r="L1828"/>
    </row>
    <row r="1829" spans="3:12" x14ac:dyDescent="0.2">
      <c r="C1829"/>
      <c r="D1829" s="263"/>
      <c r="J1829"/>
      <c r="K1829"/>
      <c r="L1829"/>
    </row>
    <row r="1830" spans="3:12" x14ac:dyDescent="0.2">
      <c r="C1830"/>
      <c r="D1830" s="263"/>
      <c r="J1830"/>
      <c r="K1830"/>
      <c r="L1830"/>
    </row>
    <row r="1831" spans="3:12" x14ac:dyDescent="0.2">
      <c r="C1831"/>
      <c r="D1831" s="263"/>
      <c r="J1831"/>
      <c r="K1831"/>
      <c r="L1831"/>
    </row>
    <row r="1832" spans="3:12" x14ac:dyDescent="0.2">
      <c r="C1832"/>
      <c r="D1832" s="263"/>
      <c r="J1832"/>
      <c r="K1832"/>
      <c r="L1832"/>
    </row>
    <row r="1833" spans="3:12" x14ac:dyDescent="0.2">
      <c r="C1833"/>
      <c r="D1833" s="263"/>
      <c r="J1833"/>
      <c r="K1833"/>
      <c r="L1833"/>
    </row>
    <row r="1834" spans="3:12" x14ac:dyDescent="0.2">
      <c r="C1834"/>
      <c r="D1834" s="263"/>
      <c r="J1834"/>
      <c r="K1834"/>
      <c r="L1834"/>
    </row>
    <row r="1835" spans="3:12" x14ac:dyDescent="0.2">
      <c r="C1835"/>
      <c r="D1835" s="263"/>
      <c r="J1835"/>
      <c r="K1835"/>
      <c r="L1835"/>
    </row>
    <row r="1836" spans="3:12" x14ac:dyDescent="0.2">
      <c r="C1836"/>
      <c r="D1836" s="263"/>
      <c r="J1836"/>
      <c r="K1836"/>
      <c r="L1836"/>
    </row>
    <row r="1837" spans="3:12" x14ac:dyDescent="0.2">
      <c r="C1837"/>
      <c r="D1837" s="263"/>
      <c r="J1837"/>
      <c r="K1837"/>
      <c r="L1837"/>
    </row>
    <row r="1838" spans="3:12" x14ac:dyDescent="0.2">
      <c r="C1838"/>
      <c r="D1838" s="263"/>
      <c r="J1838"/>
      <c r="K1838"/>
      <c r="L1838"/>
    </row>
    <row r="1839" spans="3:12" x14ac:dyDescent="0.2">
      <c r="C1839"/>
      <c r="D1839" s="263"/>
      <c r="J1839"/>
      <c r="K1839"/>
      <c r="L1839"/>
    </row>
    <row r="1840" spans="3:12" x14ac:dyDescent="0.2">
      <c r="C1840"/>
      <c r="D1840" s="263"/>
      <c r="J1840"/>
      <c r="K1840"/>
      <c r="L1840"/>
    </row>
    <row r="1841" spans="3:12" x14ac:dyDescent="0.2">
      <c r="C1841"/>
      <c r="D1841" s="263"/>
      <c r="J1841"/>
      <c r="K1841"/>
      <c r="L1841"/>
    </row>
    <row r="1842" spans="3:12" x14ac:dyDescent="0.2">
      <c r="C1842"/>
      <c r="D1842" s="263"/>
      <c r="J1842"/>
      <c r="K1842"/>
      <c r="L1842"/>
    </row>
    <row r="1843" spans="3:12" x14ac:dyDescent="0.2">
      <c r="C1843"/>
      <c r="D1843" s="263"/>
      <c r="J1843"/>
      <c r="K1843"/>
      <c r="L1843"/>
    </row>
    <row r="1844" spans="3:12" x14ac:dyDescent="0.2">
      <c r="C1844"/>
      <c r="D1844" s="263"/>
      <c r="J1844"/>
      <c r="K1844"/>
      <c r="L1844"/>
    </row>
    <row r="1845" spans="3:12" x14ac:dyDescent="0.2">
      <c r="C1845"/>
      <c r="D1845" s="263"/>
      <c r="J1845"/>
      <c r="K1845"/>
      <c r="L1845"/>
    </row>
    <row r="1846" spans="3:12" x14ac:dyDescent="0.2">
      <c r="C1846"/>
      <c r="D1846" s="263"/>
      <c r="J1846"/>
      <c r="K1846"/>
      <c r="L1846"/>
    </row>
    <row r="1847" spans="3:12" x14ac:dyDescent="0.2">
      <c r="C1847"/>
      <c r="D1847" s="263"/>
      <c r="J1847"/>
      <c r="K1847"/>
      <c r="L1847"/>
    </row>
    <row r="1848" spans="3:12" x14ac:dyDescent="0.2">
      <c r="C1848"/>
      <c r="D1848" s="263"/>
      <c r="J1848"/>
      <c r="K1848"/>
      <c r="L1848"/>
    </row>
    <row r="1849" spans="3:12" x14ac:dyDescent="0.2">
      <c r="C1849"/>
      <c r="D1849" s="263"/>
      <c r="J1849"/>
      <c r="K1849"/>
      <c r="L1849"/>
    </row>
    <row r="1850" spans="3:12" x14ac:dyDescent="0.2">
      <c r="C1850"/>
      <c r="D1850" s="263"/>
      <c r="J1850"/>
      <c r="K1850"/>
      <c r="L1850"/>
    </row>
    <row r="1851" spans="3:12" x14ac:dyDescent="0.2">
      <c r="C1851"/>
      <c r="D1851" s="263"/>
      <c r="J1851"/>
      <c r="K1851"/>
      <c r="L1851"/>
    </row>
    <row r="1852" spans="3:12" x14ac:dyDescent="0.2">
      <c r="C1852"/>
      <c r="D1852" s="263"/>
      <c r="J1852"/>
      <c r="K1852"/>
      <c r="L1852"/>
    </row>
    <row r="1853" spans="3:12" x14ac:dyDescent="0.2">
      <c r="C1853"/>
      <c r="D1853" s="263"/>
      <c r="J1853"/>
      <c r="K1853"/>
      <c r="L1853"/>
    </row>
    <row r="1854" spans="3:12" x14ac:dyDescent="0.2">
      <c r="C1854"/>
      <c r="D1854" s="263"/>
      <c r="J1854"/>
      <c r="K1854"/>
      <c r="L1854"/>
    </row>
    <row r="1855" spans="3:12" x14ac:dyDescent="0.2">
      <c r="C1855"/>
      <c r="D1855" s="263"/>
      <c r="J1855"/>
      <c r="K1855"/>
      <c r="L1855"/>
    </row>
    <row r="1856" spans="3:12" x14ac:dyDescent="0.2">
      <c r="C1856"/>
      <c r="D1856" s="263"/>
      <c r="J1856"/>
      <c r="K1856"/>
      <c r="L1856"/>
    </row>
    <row r="1857" spans="3:12" x14ac:dyDescent="0.2">
      <c r="C1857"/>
      <c r="D1857" s="263"/>
      <c r="J1857"/>
      <c r="K1857"/>
      <c r="L1857"/>
    </row>
    <row r="1858" spans="3:12" x14ac:dyDescent="0.2">
      <c r="C1858"/>
      <c r="D1858" s="263"/>
      <c r="J1858"/>
      <c r="K1858"/>
      <c r="L1858"/>
    </row>
    <row r="1859" spans="3:12" x14ac:dyDescent="0.2">
      <c r="C1859"/>
      <c r="D1859" s="263"/>
      <c r="J1859"/>
      <c r="K1859"/>
      <c r="L1859"/>
    </row>
    <row r="1860" spans="3:12" x14ac:dyDescent="0.2">
      <c r="C1860"/>
      <c r="D1860" s="263"/>
      <c r="J1860"/>
      <c r="K1860"/>
      <c r="L1860"/>
    </row>
    <row r="1861" spans="3:12" x14ac:dyDescent="0.2">
      <c r="C1861"/>
      <c r="D1861" s="263"/>
      <c r="J1861"/>
      <c r="K1861"/>
      <c r="L1861"/>
    </row>
    <row r="1862" spans="3:12" x14ac:dyDescent="0.2">
      <c r="C1862"/>
      <c r="D1862" s="263"/>
      <c r="J1862"/>
      <c r="K1862"/>
      <c r="L1862"/>
    </row>
    <row r="1863" spans="3:12" x14ac:dyDescent="0.2">
      <c r="C1863"/>
      <c r="D1863" s="263"/>
      <c r="J1863"/>
      <c r="K1863"/>
      <c r="L1863"/>
    </row>
    <row r="1864" spans="3:12" x14ac:dyDescent="0.2">
      <c r="C1864"/>
      <c r="D1864" s="263"/>
      <c r="J1864"/>
      <c r="K1864"/>
      <c r="L1864"/>
    </row>
    <row r="1865" spans="3:12" x14ac:dyDescent="0.2">
      <c r="C1865"/>
      <c r="D1865" s="263"/>
      <c r="J1865"/>
      <c r="K1865"/>
      <c r="L1865"/>
    </row>
    <row r="1866" spans="3:12" x14ac:dyDescent="0.2">
      <c r="C1866"/>
      <c r="D1866" s="263"/>
      <c r="J1866"/>
      <c r="K1866"/>
      <c r="L1866"/>
    </row>
    <row r="1867" spans="3:12" x14ac:dyDescent="0.2">
      <c r="C1867"/>
      <c r="D1867" s="263"/>
      <c r="J1867"/>
      <c r="K1867"/>
      <c r="L1867"/>
    </row>
    <row r="1868" spans="3:12" x14ac:dyDescent="0.2">
      <c r="C1868"/>
      <c r="D1868" s="263"/>
      <c r="J1868"/>
      <c r="K1868"/>
      <c r="L1868"/>
    </row>
    <row r="1869" spans="3:12" x14ac:dyDescent="0.2">
      <c r="C1869"/>
      <c r="D1869" s="263"/>
      <c r="J1869"/>
      <c r="K1869"/>
      <c r="L1869"/>
    </row>
    <row r="1870" spans="3:12" x14ac:dyDescent="0.2">
      <c r="C1870"/>
      <c r="D1870" s="263"/>
      <c r="J1870"/>
      <c r="K1870"/>
      <c r="L1870"/>
    </row>
    <row r="1871" spans="3:12" x14ac:dyDescent="0.2">
      <c r="C1871"/>
      <c r="D1871" s="263"/>
      <c r="J1871"/>
      <c r="K1871"/>
      <c r="L1871"/>
    </row>
    <row r="1872" spans="3:12" x14ac:dyDescent="0.2">
      <c r="C1872"/>
      <c r="D1872" s="263"/>
      <c r="J1872"/>
      <c r="K1872"/>
      <c r="L1872"/>
    </row>
    <row r="1873" spans="3:12" x14ac:dyDescent="0.2">
      <c r="C1873"/>
      <c r="D1873" s="263"/>
      <c r="J1873"/>
      <c r="K1873"/>
      <c r="L1873"/>
    </row>
    <row r="1874" spans="3:12" x14ac:dyDescent="0.2">
      <c r="C1874"/>
      <c r="D1874" s="263"/>
      <c r="J1874"/>
      <c r="K1874"/>
      <c r="L1874"/>
    </row>
    <row r="1875" spans="3:12" x14ac:dyDescent="0.2">
      <c r="C1875"/>
      <c r="D1875" s="263"/>
      <c r="J1875"/>
      <c r="K1875"/>
      <c r="L1875"/>
    </row>
    <row r="1876" spans="3:12" x14ac:dyDescent="0.2">
      <c r="C1876"/>
      <c r="D1876" s="263"/>
      <c r="J1876"/>
      <c r="K1876"/>
      <c r="L1876"/>
    </row>
    <row r="1877" spans="3:12" x14ac:dyDescent="0.2">
      <c r="C1877"/>
      <c r="D1877" s="263"/>
      <c r="J1877"/>
      <c r="K1877"/>
      <c r="L1877"/>
    </row>
    <row r="1878" spans="3:12" x14ac:dyDescent="0.2">
      <c r="C1878"/>
      <c r="D1878" s="263"/>
      <c r="J1878"/>
      <c r="K1878"/>
      <c r="L1878"/>
    </row>
    <row r="1879" spans="3:12" x14ac:dyDescent="0.2">
      <c r="C1879"/>
      <c r="D1879" s="263"/>
      <c r="J1879"/>
      <c r="K1879"/>
      <c r="L1879"/>
    </row>
    <row r="1880" spans="3:12" x14ac:dyDescent="0.2">
      <c r="C1880"/>
      <c r="D1880" s="263"/>
      <c r="J1880"/>
      <c r="K1880"/>
      <c r="L1880"/>
    </row>
    <row r="1881" spans="3:12" x14ac:dyDescent="0.2">
      <c r="C1881"/>
      <c r="D1881" s="263"/>
      <c r="J1881"/>
      <c r="K1881"/>
      <c r="L1881"/>
    </row>
    <row r="1882" spans="3:12" x14ac:dyDescent="0.2">
      <c r="C1882"/>
      <c r="D1882" s="263"/>
      <c r="J1882"/>
      <c r="K1882"/>
      <c r="L1882"/>
    </row>
    <row r="1883" spans="3:12" x14ac:dyDescent="0.2">
      <c r="C1883"/>
      <c r="D1883" s="263"/>
      <c r="J1883"/>
      <c r="K1883"/>
      <c r="L1883"/>
    </row>
    <row r="1884" spans="3:12" x14ac:dyDescent="0.2">
      <c r="C1884"/>
      <c r="D1884" s="263"/>
      <c r="J1884"/>
      <c r="K1884"/>
      <c r="L1884"/>
    </row>
    <row r="1885" spans="3:12" x14ac:dyDescent="0.2">
      <c r="C1885"/>
      <c r="D1885" s="263"/>
      <c r="J1885"/>
      <c r="K1885"/>
      <c r="L1885"/>
    </row>
    <row r="1886" spans="3:12" x14ac:dyDescent="0.2">
      <c r="C1886"/>
      <c r="D1886" s="263"/>
      <c r="J1886"/>
      <c r="K1886"/>
      <c r="L1886"/>
    </row>
    <row r="1887" spans="3:12" x14ac:dyDescent="0.2">
      <c r="C1887"/>
      <c r="D1887" s="263"/>
      <c r="J1887"/>
      <c r="K1887"/>
      <c r="L1887"/>
    </row>
    <row r="1888" spans="3:12" x14ac:dyDescent="0.2">
      <c r="C1888"/>
      <c r="D1888" s="263"/>
      <c r="J1888"/>
      <c r="K1888"/>
      <c r="L1888"/>
    </row>
    <row r="1889" spans="3:12" x14ac:dyDescent="0.2">
      <c r="C1889"/>
      <c r="D1889" s="263"/>
      <c r="J1889"/>
      <c r="K1889"/>
      <c r="L1889"/>
    </row>
    <row r="1890" spans="3:12" x14ac:dyDescent="0.2">
      <c r="C1890"/>
      <c r="D1890" s="263"/>
      <c r="J1890"/>
      <c r="K1890"/>
      <c r="L1890"/>
    </row>
    <row r="1891" spans="3:12" x14ac:dyDescent="0.2">
      <c r="C1891"/>
      <c r="D1891" s="263"/>
      <c r="J1891"/>
      <c r="K1891"/>
      <c r="L1891"/>
    </row>
    <row r="1892" spans="3:12" x14ac:dyDescent="0.2">
      <c r="C1892"/>
      <c r="D1892" s="263"/>
      <c r="J1892"/>
      <c r="K1892"/>
      <c r="L1892"/>
    </row>
    <row r="1893" spans="3:12" x14ac:dyDescent="0.2">
      <c r="C1893"/>
      <c r="D1893" s="263"/>
      <c r="J1893"/>
      <c r="K1893"/>
      <c r="L1893"/>
    </row>
    <row r="1894" spans="3:12" x14ac:dyDescent="0.2">
      <c r="C1894"/>
      <c r="D1894" s="263"/>
      <c r="J1894"/>
      <c r="K1894"/>
      <c r="L1894"/>
    </row>
    <row r="1895" spans="3:12" x14ac:dyDescent="0.2">
      <c r="C1895"/>
      <c r="D1895" s="263"/>
      <c r="J1895"/>
      <c r="K1895"/>
      <c r="L1895"/>
    </row>
    <row r="1896" spans="3:12" x14ac:dyDescent="0.2">
      <c r="C1896"/>
      <c r="D1896" s="263"/>
      <c r="J1896"/>
      <c r="K1896"/>
      <c r="L1896"/>
    </row>
    <row r="1897" spans="3:12" x14ac:dyDescent="0.2">
      <c r="C1897"/>
      <c r="D1897" s="263"/>
      <c r="J1897"/>
      <c r="K1897"/>
      <c r="L1897"/>
    </row>
    <row r="1898" spans="3:12" x14ac:dyDescent="0.2">
      <c r="C1898"/>
      <c r="D1898" s="263"/>
      <c r="J1898"/>
      <c r="K1898"/>
      <c r="L1898"/>
    </row>
    <row r="1899" spans="3:12" x14ac:dyDescent="0.2">
      <c r="C1899"/>
      <c r="D1899" s="263"/>
      <c r="J1899"/>
      <c r="K1899"/>
      <c r="L1899"/>
    </row>
    <row r="1900" spans="3:12" x14ac:dyDescent="0.2">
      <c r="C1900"/>
      <c r="D1900" s="263"/>
      <c r="J1900"/>
      <c r="K1900"/>
      <c r="L1900"/>
    </row>
    <row r="1901" spans="3:12" x14ac:dyDescent="0.2">
      <c r="C1901"/>
      <c r="D1901" s="263"/>
      <c r="J1901"/>
      <c r="K1901"/>
      <c r="L1901"/>
    </row>
    <row r="1902" spans="3:12" x14ac:dyDescent="0.2">
      <c r="C1902"/>
      <c r="D1902" s="263"/>
      <c r="J1902"/>
      <c r="K1902"/>
      <c r="L1902"/>
    </row>
    <row r="1903" spans="3:12" x14ac:dyDescent="0.2">
      <c r="C1903"/>
      <c r="D1903" s="263"/>
      <c r="J1903"/>
      <c r="K1903"/>
      <c r="L1903"/>
    </row>
    <row r="1904" spans="3:12" x14ac:dyDescent="0.2">
      <c r="C1904"/>
      <c r="D1904" s="263"/>
      <c r="J1904"/>
      <c r="K1904"/>
      <c r="L1904"/>
    </row>
    <row r="1905" spans="3:12" x14ac:dyDescent="0.2">
      <c r="C1905"/>
      <c r="D1905" s="263"/>
      <c r="J1905"/>
      <c r="K1905"/>
      <c r="L1905"/>
    </row>
    <row r="1906" spans="3:12" x14ac:dyDescent="0.2">
      <c r="C1906"/>
      <c r="D1906" s="263"/>
      <c r="J1906"/>
      <c r="K1906"/>
      <c r="L1906"/>
    </row>
    <row r="1907" spans="3:12" x14ac:dyDescent="0.2">
      <c r="C1907"/>
      <c r="D1907" s="263"/>
      <c r="J1907"/>
      <c r="K1907"/>
      <c r="L1907"/>
    </row>
    <row r="1908" spans="3:12" x14ac:dyDescent="0.2">
      <c r="C1908"/>
      <c r="D1908" s="263"/>
      <c r="J1908"/>
      <c r="K1908"/>
      <c r="L1908"/>
    </row>
    <row r="1909" spans="3:12" x14ac:dyDescent="0.2">
      <c r="C1909"/>
      <c r="D1909" s="263"/>
      <c r="J1909"/>
      <c r="K1909"/>
      <c r="L1909"/>
    </row>
    <row r="1910" spans="3:12" x14ac:dyDescent="0.2">
      <c r="C1910"/>
      <c r="D1910" s="263"/>
      <c r="J1910"/>
      <c r="K1910"/>
      <c r="L1910"/>
    </row>
    <row r="1911" spans="3:12" x14ac:dyDescent="0.2">
      <c r="C1911"/>
      <c r="D1911" s="263"/>
      <c r="J1911"/>
      <c r="K1911"/>
      <c r="L1911"/>
    </row>
    <row r="1912" spans="3:12" x14ac:dyDescent="0.2">
      <c r="C1912"/>
      <c r="D1912" s="263"/>
      <c r="J1912"/>
      <c r="K1912"/>
      <c r="L1912"/>
    </row>
    <row r="1913" spans="3:12" x14ac:dyDescent="0.2">
      <c r="C1913"/>
      <c r="D1913" s="263"/>
      <c r="J1913"/>
      <c r="K1913"/>
      <c r="L1913"/>
    </row>
    <row r="1914" spans="3:12" x14ac:dyDescent="0.2">
      <c r="C1914"/>
      <c r="D1914" s="263"/>
      <c r="J1914"/>
      <c r="K1914"/>
      <c r="L1914"/>
    </row>
    <row r="1915" spans="3:12" x14ac:dyDescent="0.2">
      <c r="C1915"/>
      <c r="D1915" s="263"/>
      <c r="J1915"/>
      <c r="K1915"/>
      <c r="L1915"/>
    </row>
    <row r="1916" spans="3:12" x14ac:dyDescent="0.2">
      <c r="C1916"/>
      <c r="D1916" s="263"/>
      <c r="J1916"/>
      <c r="K1916"/>
      <c r="L1916"/>
    </row>
    <row r="1917" spans="3:12" x14ac:dyDescent="0.2">
      <c r="C1917"/>
      <c r="D1917" s="263"/>
      <c r="J1917"/>
      <c r="K1917"/>
      <c r="L1917"/>
    </row>
    <row r="1918" spans="3:12" x14ac:dyDescent="0.2">
      <c r="C1918"/>
      <c r="D1918" s="263"/>
      <c r="J1918"/>
      <c r="K1918"/>
      <c r="L1918"/>
    </row>
    <row r="1919" spans="3:12" x14ac:dyDescent="0.2">
      <c r="C1919"/>
      <c r="D1919" s="263"/>
      <c r="J1919"/>
      <c r="K1919"/>
      <c r="L1919"/>
    </row>
    <row r="1920" spans="3:12" x14ac:dyDescent="0.2">
      <c r="C1920"/>
      <c r="D1920" s="263"/>
      <c r="J1920"/>
      <c r="K1920"/>
      <c r="L1920"/>
    </row>
    <row r="1921" spans="3:12" x14ac:dyDescent="0.2">
      <c r="C1921"/>
      <c r="D1921" s="263"/>
      <c r="J1921"/>
      <c r="K1921"/>
      <c r="L1921"/>
    </row>
    <row r="1922" spans="3:12" x14ac:dyDescent="0.2">
      <c r="C1922"/>
      <c r="D1922" s="263"/>
      <c r="J1922"/>
      <c r="K1922"/>
      <c r="L1922"/>
    </row>
    <row r="1923" spans="3:12" x14ac:dyDescent="0.2">
      <c r="C1923"/>
      <c r="D1923" s="263"/>
      <c r="J1923"/>
      <c r="K1923"/>
      <c r="L1923"/>
    </row>
    <row r="1924" spans="3:12" x14ac:dyDescent="0.2">
      <c r="C1924"/>
      <c r="D1924" s="263"/>
      <c r="J1924"/>
      <c r="K1924"/>
      <c r="L1924"/>
    </row>
    <row r="1925" spans="3:12" x14ac:dyDescent="0.2">
      <c r="C1925"/>
      <c r="D1925" s="263"/>
      <c r="J1925"/>
      <c r="K1925"/>
      <c r="L1925"/>
    </row>
    <row r="1926" spans="3:12" x14ac:dyDescent="0.2">
      <c r="C1926"/>
      <c r="D1926" s="263"/>
      <c r="J1926"/>
      <c r="K1926"/>
      <c r="L1926"/>
    </row>
    <row r="1927" spans="3:12" x14ac:dyDescent="0.2">
      <c r="C1927"/>
      <c r="D1927" s="263"/>
      <c r="J1927"/>
      <c r="K1927"/>
      <c r="L1927"/>
    </row>
    <row r="1928" spans="3:12" x14ac:dyDescent="0.2">
      <c r="C1928"/>
      <c r="D1928" s="263"/>
      <c r="J1928"/>
      <c r="K1928"/>
      <c r="L1928"/>
    </row>
    <row r="1929" spans="3:12" x14ac:dyDescent="0.2">
      <c r="C1929"/>
      <c r="D1929" s="263"/>
      <c r="J1929"/>
      <c r="K1929"/>
      <c r="L1929"/>
    </row>
    <row r="1930" spans="3:12" x14ac:dyDescent="0.2">
      <c r="C1930"/>
      <c r="D1930" s="263"/>
      <c r="J1930"/>
      <c r="K1930"/>
      <c r="L1930"/>
    </row>
    <row r="1931" spans="3:12" x14ac:dyDescent="0.2">
      <c r="C1931"/>
      <c r="D1931" s="263"/>
      <c r="J1931"/>
      <c r="K1931"/>
      <c r="L1931"/>
    </row>
    <row r="1932" spans="3:12" x14ac:dyDescent="0.2">
      <c r="C1932"/>
      <c r="D1932" s="263"/>
      <c r="J1932"/>
      <c r="K1932"/>
      <c r="L1932"/>
    </row>
    <row r="1933" spans="3:12" x14ac:dyDescent="0.2">
      <c r="C1933"/>
      <c r="D1933" s="263"/>
      <c r="J1933"/>
      <c r="K1933"/>
      <c r="L1933"/>
    </row>
    <row r="1934" spans="3:12" x14ac:dyDescent="0.2">
      <c r="C1934"/>
      <c r="D1934" s="263"/>
      <c r="J1934"/>
      <c r="K1934"/>
      <c r="L1934"/>
    </row>
    <row r="1935" spans="3:12" x14ac:dyDescent="0.2">
      <c r="C1935"/>
      <c r="D1935" s="263"/>
      <c r="J1935"/>
      <c r="K1935"/>
      <c r="L1935"/>
    </row>
    <row r="1936" spans="3:12" x14ac:dyDescent="0.2">
      <c r="C1936"/>
      <c r="D1936" s="263"/>
      <c r="J1936"/>
      <c r="K1936"/>
      <c r="L1936"/>
    </row>
    <row r="1937" spans="3:12" x14ac:dyDescent="0.2">
      <c r="C1937"/>
      <c r="D1937" s="263"/>
      <c r="J1937"/>
      <c r="K1937"/>
      <c r="L1937"/>
    </row>
    <row r="1938" spans="3:12" x14ac:dyDescent="0.2">
      <c r="C1938"/>
      <c r="D1938" s="263"/>
      <c r="J1938"/>
      <c r="K1938"/>
      <c r="L1938"/>
    </row>
    <row r="1939" spans="3:12" x14ac:dyDescent="0.2">
      <c r="C1939"/>
      <c r="D1939" s="263"/>
      <c r="J1939"/>
      <c r="K1939"/>
      <c r="L1939"/>
    </row>
    <row r="1940" spans="3:12" x14ac:dyDescent="0.2">
      <c r="C1940"/>
      <c r="D1940" s="263"/>
      <c r="J1940"/>
      <c r="K1940"/>
      <c r="L1940"/>
    </row>
    <row r="1941" spans="3:12" x14ac:dyDescent="0.2">
      <c r="C1941"/>
      <c r="D1941" s="263"/>
      <c r="J1941"/>
      <c r="K1941"/>
      <c r="L1941"/>
    </row>
    <row r="1942" spans="3:12" x14ac:dyDescent="0.2">
      <c r="C1942"/>
      <c r="D1942" s="263"/>
      <c r="J1942"/>
      <c r="K1942"/>
      <c r="L1942"/>
    </row>
    <row r="1943" spans="3:12" x14ac:dyDescent="0.2">
      <c r="C1943"/>
      <c r="D1943" s="263"/>
      <c r="J1943"/>
      <c r="K1943"/>
      <c r="L1943"/>
    </row>
    <row r="1944" spans="3:12" x14ac:dyDescent="0.2">
      <c r="C1944"/>
      <c r="D1944" s="263"/>
      <c r="J1944"/>
      <c r="K1944"/>
      <c r="L1944"/>
    </row>
    <row r="1945" spans="3:12" x14ac:dyDescent="0.2">
      <c r="C1945"/>
      <c r="D1945" s="263"/>
      <c r="J1945"/>
      <c r="K1945"/>
      <c r="L1945"/>
    </row>
    <row r="1946" spans="3:12" x14ac:dyDescent="0.2">
      <c r="C1946"/>
      <c r="D1946" s="263"/>
      <c r="J1946"/>
      <c r="K1946"/>
      <c r="L1946"/>
    </row>
    <row r="1947" spans="3:12" x14ac:dyDescent="0.2">
      <c r="C1947"/>
      <c r="D1947" s="263"/>
      <c r="J1947"/>
      <c r="K1947"/>
      <c r="L1947"/>
    </row>
    <row r="1948" spans="3:12" x14ac:dyDescent="0.2">
      <c r="C1948"/>
      <c r="D1948" s="263"/>
      <c r="J1948"/>
      <c r="K1948"/>
      <c r="L1948"/>
    </row>
    <row r="1949" spans="3:12" x14ac:dyDescent="0.2">
      <c r="C1949"/>
      <c r="D1949" s="263"/>
      <c r="J1949"/>
      <c r="K1949"/>
      <c r="L1949"/>
    </row>
    <row r="1950" spans="3:12" x14ac:dyDescent="0.2">
      <c r="C1950"/>
      <c r="D1950" s="263"/>
      <c r="J1950"/>
      <c r="K1950"/>
      <c r="L1950"/>
    </row>
    <row r="1951" spans="3:12" x14ac:dyDescent="0.2">
      <c r="C1951"/>
      <c r="D1951" s="263"/>
      <c r="J1951"/>
      <c r="K1951"/>
      <c r="L1951"/>
    </row>
    <row r="1952" spans="3:12" x14ac:dyDescent="0.2">
      <c r="C1952"/>
      <c r="D1952" s="263"/>
      <c r="J1952"/>
      <c r="K1952"/>
      <c r="L1952"/>
    </row>
    <row r="1953" spans="3:12" x14ac:dyDescent="0.2">
      <c r="C1953"/>
      <c r="D1953" s="263"/>
      <c r="J1953"/>
      <c r="K1953"/>
      <c r="L1953"/>
    </row>
    <row r="1954" spans="3:12" x14ac:dyDescent="0.2">
      <c r="C1954"/>
      <c r="D1954" s="263"/>
      <c r="J1954"/>
      <c r="K1954"/>
      <c r="L1954"/>
    </row>
    <row r="1955" spans="3:12" x14ac:dyDescent="0.2">
      <c r="C1955"/>
      <c r="D1955" s="263"/>
      <c r="J1955"/>
      <c r="K1955"/>
      <c r="L1955"/>
    </row>
    <row r="1956" spans="3:12" x14ac:dyDescent="0.2">
      <c r="C1956"/>
      <c r="D1956" s="263"/>
      <c r="J1956"/>
      <c r="K1956"/>
      <c r="L1956"/>
    </row>
    <row r="1957" spans="3:12" x14ac:dyDescent="0.2">
      <c r="C1957"/>
      <c r="D1957" s="263"/>
      <c r="J1957"/>
      <c r="K1957"/>
      <c r="L1957"/>
    </row>
    <row r="1958" spans="3:12" x14ac:dyDescent="0.2">
      <c r="C1958"/>
      <c r="D1958" s="263"/>
      <c r="J1958"/>
      <c r="K1958"/>
      <c r="L1958"/>
    </row>
    <row r="1959" spans="3:12" x14ac:dyDescent="0.2">
      <c r="C1959"/>
      <c r="D1959" s="263"/>
      <c r="J1959"/>
      <c r="K1959"/>
      <c r="L1959"/>
    </row>
    <row r="1960" spans="3:12" x14ac:dyDescent="0.2">
      <c r="C1960"/>
      <c r="D1960" s="263"/>
      <c r="J1960"/>
      <c r="K1960"/>
      <c r="L1960"/>
    </row>
    <row r="1961" spans="3:12" x14ac:dyDescent="0.2">
      <c r="C1961"/>
      <c r="D1961" s="263"/>
      <c r="J1961"/>
      <c r="K1961"/>
      <c r="L1961"/>
    </row>
    <row r="1962" spans="3:12" x14ac:dyDescent="0.2">
      <c r="C1962"/>
      <c r="D1962" s="263"/>
      <c r="J1962"/>
      <c r="K1962"/>
      <c r="L1962"/>
    </row>
    <row r="1963" spans="3:12" x14ac:dyDescent="0.2">
      <c r="C1963"/>
      <c r="D1963" s="263"/>
      <c r="J1963"/>
      <c r="K1963"/>
      <c r="L1963"/>
    </row>
    <row r="1964" spans="3:12" x14ac:dyDescent="0.2">
      <c r="C1964"/>
      <c r="D1964" s="263"/>
      <c r="J1964"/>
      <c r="K1964"/>
      <c r="L1964"/>
    </row>
    <row r="1965" spans="3:12" x14ac:dyDescent="0.2">
      <c r="C1965"/>
      <c r="D1965" s="263"/>
      <c r="J1965"/>
      <c r="K1965"/>
      <c r="L1965"/>
    </row>
    <row r="1966" spans="3:12" x14ac:dyDescent="0.2">
      <c r="C1966"/>
      <c r="D1966" s="263"/>
      <c r="J1966"/>
      <c r="K1966"/>
      <c r="L1966"/>
    </row>
    <row r="1967" spans="3:12" x14ac:dyDescent="0.2">
      <c r="C1967"/>
      <c r="D1967" s="263"/>
      <c r="J1967"/>
      <c r="K1967"/>
      <c r="L1967"/>
    </row>
    <row r="1968" spans="3:12" x14ac:dyDescent="0.2">
      <c r="C1968"/>
      <c r="D1968" s="263"/>
      <c r="J1968"/>
      <c r="K1968"/>
      <c r="L1968"/>
    </row>
    <row r="1969" spans="3:12" x14ac:dyDescent="0.2">
      <c r="C1969"/>
      <c r="D1969" s="263"/>
      <c r="J1969"/>
      <c r="K1969"/>
      <c r="L1969"/>
    </row>
    <row r="1970" spans="3:12" x14ac:dyDescent="0.2">
      <c r="C1970"/>
      <c r="D1970" s="263"/>
      <c r="J1970"/>
      <c r="K1970"/>
      <c r="L1970"/>
    </row>
    <row r="1971" spans="3:12" x14ac:dyDescent="0.2">
      <c r="C1971"/>
      <c r="D1971" s="263"/>
      <c r="J1971"/>
      <c r="K1971"/>
      <c r="L1971"/>
    </row>
    <row r="1972" spans="3:12" x14ac:dyDescent="0.2">
      <c r="C1972"/>
      <c r="D1972" s="263"/>
      <c r="J1972"/>
      <c r="K1972"/>
      <c r="L1972"/>
    </row>
    <row r="1973" spans="3:12" x14ac:dyDescent="0.2">
      <c r="C1973"/>
      <c r="D1973" s="263"/>
      <c r="J1973"/>
      <c r="K1973"/>
      <c r="L1973"/>
    </row>
    <row r="1974" spans="3:12" x14ac:dyDescent="0.2">
      <c r="C1974"/>
      <c r="D1974" s="263"/>
      <c r="J1974"/>
      <c r="K1974"/>
      <c r="L1974"/>
    </row>
    <row r="1975" spans="3:12" x14ac:dyDescent="0.2">
      <c r="C1975"/>
      <c r="D1975" s="263"/>
      <c r="J1975"/>
      <c r="K1975"/>
      <c r="L1975"/>
    </row>
    <row r="1976" spans="3:12" x14ac:dyDescent="0.2">
      <c r="C1976"/>
      <c r="D1976" s="263"/>
      <c r="J1976"/>
      <c r="K1976"/>
      <c r="L1976"/>
    </row>
    <row r="1977" spans="3:12" x14ac:dyDescent="0.2">
      <c r="C1977"/>
      <c r="D1977" s="263"/>
      <c r="J1977"/>
      <c r="K1977"/>
      <c r="L1977"/>
    </row>
    <row r="1978" spans="3:12" x14ac:dyDescent="0.2">
      <c r="C1978"/>
      <c r="D1978" s="263"/>
      <c r="J1978"/>
      <c r="K1978"/>
      <c r="L1978"/>
    </row>
    <row r="1979" spans="3:12" x14ac:dyDescent="0.2">
      <c r="C1979"/>
      <c r="D1979" s="263"/>
      <c r="J1979"/>
      <c r="K1979"/>
      <c r="L1979"/>
    </row>
    <row r="1980" spans="3:12" x14ac:dyDescent="0.2">
      <c r="C1980"/>
      <c r="D1980" s="263"/>
      <c r="J1980"/>
      <c r="K1980"/>
      <c r="L1980"/>
    </row>
    <row r="1981" spans="3:12" x14ac:dyDescent="0.2">
      <c r="C1981"/>
      <c r="D1981" s="263"/>
      <c r="J1981"/>
      <c r="K1981"/>
      <c r="L1981"/>
    </row>
    <row r="1982" spans="3:12" x14ac:dyDescent="0.2">
      <c r="C1982"/>
      <c r="D1982" s="263"/>
      <c r="J1982"/>
      <c r="K1982"/>
      <c r="L1982"/>
    </row>
    <row r="1983" spans="3:12" x14ac:dyDescent="0.2">
      <c r="C1983"/>
      <c r="D1983" s="263"/>
      <c r="J1983"/>
      <c r="K1983"/>
      <c r="L1983"/>
    </row>
    <row r="1984" spans="3:12" x14ac:dyDescent="0.2">
      <c r="C1984"/>
      <c r="D1984" s="263"/>
      <c r="J1984"/>
      <c r="K1984"/>
      <c r="L1984"/>
    </row>
    <row r="1985" spans="3:12" x14ac:dyDescent="0.2">
      <c r="C1985"/>
      <c r="D1985" s="263"/>
      <c r="J1985"/>
      <c r="K1985"/>
      <c r="L1985"/>
    </row>
    <row r="1986" spans="3:12" x14ac:dyDescent="0.2">
      <c r="C1986"/>
      <c r="D1986" s="263"/>
      <c r="J1986"/>
      <c r="K1986"/>
      <c r="L1986"/>
    </row>
    <row r="1987" spans="3:12" x14ac:dyDescent="0.2">
      <c r="C1987"/>
      <c r="D1987" s="263"/>
      <c r="J1987"/>
      <c r="K1987"/>
      <c r="L1987"/>
    </row>
    <row r="1988" spans="3:12" x14ac:dyDescent="0.2">
      <c r="C1988"/>
      <c r="D1988" s="263"/>
      <c r="J1988"/>
      <c r="K1988"/>
      <c r="L1988"/>
    </row>
    <row r="1989" spans="3:12" x14ac:dyDescent="0.2">
      <c r="C1989"/>
      <c r="D1989" s="263"/>
      <c r="J1989"/>
      <c r="K1989"/>
      <c r="L1989"/>
    </row>
    <row r="1990" spans="3:12" x14ac:dyDescent="0.2">
      <c r="C1990"/>
      <c r="D1990" s="263"/>
      <c r="J1990"/>
      <c r="K1990"/>
      <c r="L1990"/>
    </row>
    <row r="1991" spans="3:12" x14ac:dyDescent="0.2">
      <c r="C1991"/>
      <c r="D1991" s="263"/>
      <c r="J1991"/>
      <c r="K1991"/>
      <c r="L1991"/>
    </row>
    <row r="1992" spans="3:12" x14ac:dyDescent="0.2">
      <c r="C1992"/>
      <c r="D1992" s="263"/>
      <c r="J1992"/>
      <c r="K1992"/>
      <c r="L1992"/>
    </row>
    <row r="1993" spans="3:12" x14ac:dyDescent="0.2">
      <c r="C1993"/>
      <c r="D1993" s="263"/>
      <c r="J1993"/>
      <c r="K1993"/>
      <c r="L1993"/>
    </row>
    <row r="1994" spans="3:12" x14ac:dyDescent="0.2">
      <c r="C1994"/>
      <c r="D1994" s="263"/>
      <c r="J1994"/>
      <c r="K1994"/>
      <c r="L1994"/>
    </row>
    <row r="1995" spans="3:12" x14ac:dyDescent="0.2">
      <c r="C1995"/>
      <c r="D1995" s="263"/>
      <c r="J1995"/>
      <c r="K1995"/>
      <c r="L1995"/>
    </row>
    <row r="1996" spans="3:12" x14ac:dyDescent="0.2">
      <c r="C1996"/>
      <c r="D1996" s="263"/>
      <c r="J1996"/>
      <c r="K1996"/>
      <c r="L1996"/>
    </row>
    <row r="1997" spans="3:12" x14ac:dyDescent="0.2">
      <c r="C1997"/>
      <c r="D1997" s="263"/>
      <c r="J1997"/>
      <c r="K1997"/>
      <c r="L1997"/>
    </row>
    <row r="1998" spans="3:12" x14ac:dyDescent="0.2">
      <c r="C1998"/>
      <c r="D1998" s="263"/>
      <c r="J1998"/>
      <c r="K1998"/>
      <c r="L1998"/>
    </row>
    <row r="1999" spans="3:12" x14ac:dyDescent="0.2">
      <c r="C1999"/>
      <c r="D1999" s="263"/>
      <c r="J1999"/>
      <c r="K1999"/>
      <c r="L1999"/>
    </row>
    <row r="2000" spans="3:12" x14ac:dyDescent="0.2">
      <c r="C2000"/>
      <c r="D2000" s="263"/>
      <c r="J2000"/>
      <c r="K2000"/>
      <c r="L2000"/>
    </row>
    <row r="2001" spans="3:12" x14ac:dyDescent="0.2">
      <c r="C2001"/>
      <c r="D2001" s="263"/>
      <c r="J2001"/>
      <c r="K2001"/>
      <c r="L2001"/>
    </row>
    <row r="2002" spans="3:12" x14ac:dyDescent="0.2">
      <c r="C2002"/>
      <c r="D2002" s="263"/>
      <c r="J2002"/>
      <c r="K2002"/>
      <c r="L2002"/>
    </row>
    <row r="2003" spans="3:12" x14ac:dyDescent="0.2">
      <c r="C2003"/>
      <c r="D2003" s="263"/>
      <c r="J2003"/>
      <c r="K2003"/>
      <c r="L2003"/>
    </row>
    <row r="2004" spans="3:12" x14ac:dyDescent="0.2">
      <c r="C2004"/>
      <c r="D2004" s="263"/>
      <c r="J2004"/>
      <c r="K2004"/>
      <c r="L2004"/>
    </row>
    <row r="2005" spans="3:12" x14ac:dyDescent="0.2">
      <c r="C2005"/>
      <c r="D2005" s="263"/>
      <c r="J2005"/>
      <c r="K2005"/>
      <c r="L2005"/>
    </row>
    <row r="2006" spans="3:12" x14ac:dyDescent="0.2">
      <c r="C2006"/>
      <c r="D2006" s="263"/>
      <c r="J2006"/>
      <c r="K2006"/>
      <c r="L2006"/>
    </row>
    <row r="2007" spans="3:12" x14ac:dyDescent="0.2">
      <c r="C2007"/>
      <c r="D2007" s="263"/>
      <c r="J2007"/>
      <c r="K2007"/>
      <c r="L2007"/>
    </row>
    <row r="2008" spans="3:12" x14ac:dyDescent="0.2">
      <c r="C2008"/>
      <c r="D2008" s="263"/>
      <c r="J2008"/>
      <c r="K2008"/>
      <c r="L2008"/>
    </row>
    <row r="2009" spans="3:12" x14ac:dyDescent="0.2">
      <c r="C2009"/>
      <c r="D2009" s="263"/>
      <c r="J2009"/>
      <c r="K2009"/>
      <c r="L2009"/>
    </row>
    <row r="2010" spans="3:12" x14ac:dyDescent="0.2">
      <c r="C2010"/>
      <c r="D2010" s="263"/>
      <c r="J2010"/>
      <c r="K2010"/>
      <c r="L2010"/>
    </row>
    <row r="2011" spans="3:12" x14ac:dyDescent="0.2">
      <c r="C2011"/>
      <c r="D2011" s="263"/>
      <c r="J2011"/>
      <c r="K2011"/>
      <c r="L2011"/>
    </row>
    <row r="2012" spans="3:12" x14ac:dyDescent="0.2">
      <c r="C2012"/>
      <c r="D2012" s="263"/>
      <c r="J2012"/>
      <c r="K2012"/>
      <c r="L2012"/>
    </row>
    <row r="2013" spans="3:12" x14ac:dyDescent="0.2">
      <c r="C2013"/>
      <c r="D2013" s="263"/>
      <c r="J2013"/>
      <c r="K2013"/>
      <c r="L2013"/>
    </row>
    <row r="2014" spans="3:12" x14ac:dyDescent="0.2">
      <c r="C2014"/>
      <c r="D2014" s="263"/>
      <c r="J2014"/>
      <c r="K2014"/>
      <c r="L2014"/>
    </row>
    <row r="2015" spans="3:12" x14ac:dyDescent="0.2">
      <c r="C2015"/>
      <c r="D2015" s="263"/>
      <c r="J2015"/>
      <c r="K2015"/>
      <c r="L2015"/>
    </row>
    <row r="2016" spans="3:12" x14ac:dyDescent="0.2">
      <c r="C2016"/>
      <c r="D2016" s="263"/>
      <c r="J2016"/>
      <c r="K2016"/>
      <c r="L2016"/>
    </row>
    <row r="2017" spans="3:12" x14ac:dyDescent="0.2">
      <c r="C2017"/>
      <c r="D2017" s="263"/>
      <c r="J2017"/>
      <c r="K2017"/>
      <c r="L2017"/>
    </row>
    <row r="2018" spans="3:12" x14ac:dyDescent="0.2">
      <c r="C2018"/>
      <c r="D2018" s="263"/>
      <c r="J2018"/>
      <c r="K2018"/>
      <c r="L2018"/>
    </row>
    <row r="2019" spans="3:12" x14ac:dyDescent="0.2">
      <c r="C2019"/>
      <c r="D2019" s="263"/>
      <c r="J2019"/>
      <c r="K2019"/>
      <c r="L2019"/>
    </row>
    <row r="2020" spans="3:12" x14ac:dyDescent="0.2">
      <c r="C2020"/>
      <c r="D2020" s="263"/>
      <c r="J2020"/>
      <c r="K2020"/>
      <c r="L2020"/>
    </row>
    <row r="2021" spans="3:12" x14ac:dyDescent="0.2">
      <c r="C2021"/>
      <c r="D2021" s="263"/>
      <c r="J2021"/>
      <c r="K2021"/>
      <c r="L2021"/>
    </row>
    <row r="2022" spans="3:12" x14ac:dyDescent="0.2">
      <c r="C2022"/>
      <c r="D2022" s="263"/>
      <c r="J2022"/>
      <c r="K2022"/>
      <c r="L2022"/>
    </row>
    <row r="2023" spans="3:12" x14ac:dyDescent="0.2">
      <c r="C2023"/>
      <c r="D2023" s="263"/>
      <c r="J2023"/>
      <c r="K2023"/>
      <c r="L2023"/>
    </row>
    <row r="2024" spans="3:12" x14ac:dyDescent="0.2">
      <c r="C2024"/>
      <c r="D2024" s="263"/>
      <c r="J2024"/>
      <c r="K2024"/>
      <c r="L2024"/>
    </row>
    <row r="2025" spans="3:12" x14ac:dyDescent="0.2">
      <c r="C2025"/>
      <c r="D2025" s="263"/>
      <c r="J2025"/>
      <c r="K2025"/>
      <c r="L2025"/>
    </row>
    <row r="2026" spans="3:12" x14ac:dyDescent="0.2">
      <c r="C2026"/>
      <c r="D2026" s="263"/>
      <c r="J2026"/>
      <c r="K2026"/>
      <c r="L2026"/>
    </row>
    <row r="2027" spans="3:12" x14ac:dyDescent="0.2">
      <c r="C2027"/>
      <c r="D2027" s="263"/>
      <c r="J2027"/>
      <c r="K2027"/>
      <c r="L2027"/>
    </row>
    <row r="2028" spans="3:12" x14ac:dyDescent="0.2">
      <c r="C2028"/>
      <c r="D2028" s="263"/>
      <c r="J2028"/>
      <c r="K2028"/>
      <c r="L2028"/>
    </row>
    <row r="2029" spans="3:12" x14ac:dyDescent="0.2">
      <c r="C2029"/>
      <c r="D2029" s="263"/>
      <c r="J2029"/>
      <c r="K2029"/>
      <c r="L2029"/>
    </row>
    <row r="2030" spans="3:12" x14ac:dyDescent="0.2">
      <c r="C2030"/>
      <c r="D2030" s="263"/>
      <c r="J2030"/>
      <c r="K2030"/>
      <c r="L2030"/>
    </row>
    <row r="2031" spans="3:12" x14ac:dyDescent="0.2">
      <c r="C2031"/>
      <c r="D2031" s="263"/>
      <c r="J2031"/>
      <c r="K2031"/>
      <c r="L2031"/>
    </row>
    <row r="2032" spans="3:12" x14ac:dyDescent="0.2">
      <c r="C2032"/>
      <c r="D2032" s="263"/>
      <c r="J2032"/>
      <c r="K2032"/>
      <c r="L2032"/>
    </row>
    <row r="2033" spans="3:12" x14ac:dyDescent="0.2">
      <c r="C2033"/>
      <c r="D2033" s="263"/>
      <c r="J2033"/>
      <c r="K2033"/>
      <c r="L2033"/>
    </row>
    <row r="2034" spans="3:12" x14ac:dyDescent="0.2">
      <c r="C2034"/>
      <c r="D2034" s="263"/>
      <c r="J2034"/>
      <c r="K2034"/>
      <c r="L2034"/>
    </row>
    <row r="2035" spans="3:12" x14ac:dyDescent="0.2">
      <c r="C2035"/>
      <c r="D2035" s="263"/>
      <c r="J2035"/>
      <c r="K2035"/>
      <c r="L2035"/>
    </row>
    <row r="2036" spans="3:12" x14ac:dyDescent="0.2">
      <c r="C2036"/>
      <c r="D2036" s="263"/>
      <c r="J2036"/>
      <c r="K2036"/>
      <c r="L2036"/>
    </row>
    <row r="2037" spans="3:12" x14ac:dyDescent="0.2">
      <c r="C2037"/>
      <c r="D2037" s="263"/>
      <c r="J2037"/>
      <c r="K2037"/>
      <c r="L2037"/>
    </row>
    <row r="2038" spans="3:12" x14ac:dyDescent="0.2">
      <c r="C2038"/>
      <c r="D2038" s="263"/>
      <c r="J2038"/>
      <c r="K2038"/>
      <c r="L2038"/>
    </row>
    <row r="2039" spans="3:12" x14ac:dyDescent="0.2">
      <c r="C2039"/>
      <c r="D2039" s="263"/>
      <c r="J2039"/>
      <c r="K2039"/>
      <c r="L2039"/>
    </row>
    <row r="2040" spans="3:12" x14ac:dyDescent="0.2">
      <c r="C2040"/>
      <c r="D2040" s="263"/>
      <c r="J2040"/>
      <c r="K2040"/>
      <c r="L2040"/>
    </row>
    <row r="2041" spans="3:12" x14ac:dyDescent="0.2">
      <c r="C2041"/>
      <c r="D2041" s="263"/>
      <c r="J2041"/>
      <c r="K2041"/>
      <c r="L2041"/>
    </row>
    <row r="2042" spans="3:12" x14ac:dyDescent="0.2">
      <c r="C2042"/>
      <c r="D2042" s="263"/>
      <c r="J2042"/>
      <c r="K2042"/>
      <c r="L2042"/>
    </row>
    <row r="2043" spans="3:12" x14ac:dyDescent="0.2">
      <c r="C2043"/>
      <c r="D2043" s="263"/>
      <c r="J2043"/>
      <c r="K2043"/>
      <c r="L2043"/>
    </row>
    <row r="2044" spans="3:12" x14ac:dyDescent="0.2">
      <c r="C2044"/>
      <c r="D2044" s="263"/>
      <c r="J2044"/>
      <c r="K2044"/>
      <c r="L2044"/>
    </row>
    <row r="2045" spans="3:12" x14ac:dyDescent="0.2">
      <c r="C2045"/>
      <c r="D2045" s="263"/>
      <c r="J2045"/>
      <c r="K2045"/>
      <c r="L2045"/>
    </row>
    <row r="2046" spans="3:12" x14ac:dyDescent="0.2">
      <c r="C2046"/>
      <c r="D2046" s="263"/>
      <c r="J2046"/>
      <c r="K2046"/>
      <c r="L2046"/>
    </row>
    <row r="2047" spans="3:12" x14ac:dyDescent="0.2">
      <c r="C2047"/>
      <c r="D2047" s="263"/>
      <c r="J2047"/>
      <c r="K2047"/>
      <c r="L2047"/>
    </row>
    <row r="2048" spans="3:12" x14ac:dyDescent="0.2">
      <c r="C2048"/>
      <c r="D2048" s="263"/>
      <c r="J2048"/>
      <c r="K2048"/>
      <c r="L2048"/>
    </row>
    <row r="2049" spans="3:12" x14ac:dyDescent="0.2">
      <c r="C2049"/>
      <c r="D2049" s="263"/>
      <c r="J2049"/>
      <c r="K2049"/>
      <c r="L2049"/>
    </row>
    <row r="2050" spans="3:12" x14ac:dyDescent="0.2">
      <c r="C2050"/>
      <c r="D2050" s="263"/>
      <c r="J2050"/>
      <c r="K2050"/>
      <c r="L2050"/>
    </row>
    <row r="2051" spans="3:12" x14ac:dyDescent="0.2">
      <c r="C2051"/>
      <c r="D2051" s="263"/>
      <c r="J2051"/>
      <c r="K2051"/>
      <c r="L2051"/>
    </row>
    <row r="2052" spans="3:12" x14ac:dyDescent="0.2">
      <c r="C2052"/>
      <c r="D2052" s="263"/>
      <c r="J2052"/>
      <c r="K2052"/>
      <c r="L2052"/>
    </row>
    <row r="2053" spans="3:12" x14ac:dyDescent="0.2">
      <c r="C2053"/>
      <c r="D2053" s="263"/>
      <c r="J2053"/>
      <c r="K2053"/>
      <c r="L2053"/>
    </row>
    <row r="2054" spans="3:12" x14ac:dyDescent="0.2">
      <c r="C2054"/>
      <c r="D2054" s="263"/>
      <c r="J2054"/>
      <c r="K2054"/>
      <c r="L2054"/>
    </row>
    <row r="2055" spans="3:12" x14ac:dyDescent="0.2">
      <c r="C2055"/>
      <c r="D2055" s="263"/>
      <c r="J2055"/>
      <c r="K2055"/>
      <c r="L2055"/>
    </row>
    <row r="2056" spans="3:12" x14ac:dyDescent="0.2">
      <c r="C2056"/>
      <c r="D2056" s="263"/>
      <c r="J2056"/>
      <c r="K2056"/>
      <c r="L2056"/>
    </row>
    <row r="2057" spans="3:12" x14ac:dyDescent="0.2">
      <c r="C2057"/>
      <c r="D2057" s="263"/>
      <c r="J2057"/>
      <c r="K2057"/>
      <c r="L2057"/>
    </row>
    <row r="2058" spans="3:12" x14ac:dyDescent="0.2">
      <c r="C2058"/>
      <c r="D2058" s="263"/>
      <c r="J2058"/>
      <c r="K2058"/>
      <c r="L2058"/>
    </row>
    <row r="2059" spans="3:12" x14ac:dyDescent="0.2">
      <c r="C2059"/>
      <c r="D2059" s="263"/>
      <c r="J2059"/>
      <c r="K2059"/>
      <c r="L2059"/>
    </row>
    <row r="2060" spans="3:12" x14ac:dyDescent="0.2">
      <c r="C2060"/>
      <c r="D2060" s="263"/>
      <c r="J2060"/>
      <c r="K2060"/>
      <c r="L2060"/>
    </row>
    <row r="2061" spans="3:12" x14ac:dyDescent="0.2">
      <c r="C2061"/>
      <c r="D2061" s="263"/>
      <c r="J2061"/>
      <c r="K2061"/>
      <c r="L2061"/>
    </row>
    <row r="2062" spans="3:12" x14ac:dyDescent="0.2">
      <c r="C2062"/>
      <c r="D2062" s="263"/>
      <c r="J2062"/>
      <c r="K2062"/>
      <c r="L2062"/>
    </row>
    <row r="2063" spans="3:12" x14ac:dyDescent="0.2">
      <c r="C2063"/>
      <c r="D2063" s="263"/>
      <c r="J2063"/>
      <c r="K2063"/>
      <c r="L2063"/>
    </row>
    <row r="2064" spans="3:12" x14ac:dyDescent="0.2">
      <c r="C2064"/>
      <c r="D2064" s="263"/>
      <c r="J2064"/>
      <c r="K2064"/>
      <c r="L2064"/>
    </row>
    <row r="2065" spans="3:12" x14ac:dyDescent="0.2">
      <c r="C2065"/>
      <c r="D2065" s="263"/>
      <c r="J2065"/>
      <c r="K2065"/>
      <c r="L2065"/>
    </row>
    <row r="2066" spans="3:12" x14ac:dyDescent="0.2">
      <c r="C2066"/>
      <c r="D2066" s="263"/>
      <c r="J2066"/>
      <c r="K2066"/>
      <c r="L2066"/>
    </row>
    <row r="2067" spans="3:12" x14ac:dyDescent="0.2">
      <c r="C2067"/>
      <c r="D2067" s="263"/>
      <c r="J2067"/>
      <c r="K2067"/>
      <c r="L2067"/>
    </row>
    <row r="2068" spans="3:12" x14ac:dyDescent="0.2">
      <c r="C2068"/>
      <c r="D2068" s="263"/>
      <c r="J2068"/>
      <c r="K2068"/>
      <c r="L2068"/>
    </row>
    <row r="2069" spans="3:12" x14ac:dyDescent="0.2">
      <c r="C2069"/>
      <c r="D2069" s="263"/>
      <c r="J2069"/>
      <c r="K2069"/>
      <c r="L2069"/>
    </row>
    <row r="2070" spans="3:12" x14ac:dyDescent="0.2">
      <c r="C2070"/>
      <c r="D2070" s="263"/>
      <c r="J2070"/>
      <c r="K2070"/>
      <c r="L2070"/>
    </row>
    <row r="2071" spans="3:12" x14ac:dyDescent="0.2">
      <c r="C2071"/>
      <c r="D2071" s="263"/>
      <c r="J2071"/>
      <c r="K2071"/>
      <c r="L2071"/>
    </row>
    <row r="2072" spans="3:12" x14ac:dyDescent="0.2">
      <c r="C2072"/>
      <c r="D2072" s="263"/>
      <c r="J2072"/>
      <c r="K2072"/>
      <c r="L2072"/>
    </row>
    <row r="2073" spans="3:12" x14ac:dyDescent="0.2">
      <c r="C2073"/>
      <c r="D2073" s="263"/>
      <c r="J2073"/>
      <c r="K2073"/>
      <c r="L2073"/>
    </row>
    <row r="2074" spans="3:12" x14ac:dyDescent="0.2">
      <c r="C2074"/>
      <c r="D2074" s="263"/>
      <c r="J2074"/>
      <c r="K2074"/>
      <c r="L2074"/>
    </row>
    <row r="2075" spans="3:12" x14ac:dyDescent="0.2">
      <c r="C2075"/>
      <c r="D2075" s="263"/>
      <c r="J2075"/>
      <c r="K2075"/>
      <c r="L2075"/>
    </row>
    <row r="2076" spans="3:12" x14ac:dyDescent="0.2">
      <c r="C2076"/>
      <c r="D2076" s="263"/>
      <c r="J2076"/>
      <c r="K2076"/>
      <c r="L2076"/>
    </row>
    <row r="2077" spans="3:12" x14ac:dyDescent="0.2">
      <c r="C2077"/>
      <c r="D2077" s="263"/>
      <c r="J2077"/>
      <c r="K2077"/>
      <c r="L2077"/>
    </row>
    <row r="2078" spans="3:12" x14ac:dyDescent="0.2">
      <c r="C2078"/>
      <c r="D2078" s="263"/>
      <c r="J2078"/>
      <c r="K2078"/>
      <c r="L2078"/>
    </row>
    <row r="2079" spans="3:12" x14ac:dyDescent="0.2">
      <c r="C2079"/>
      <c r="D2079" s="263"/>
      <c r="J2079"/>
      <c r="K2079"/>
      <c r="L2079"/>
    </row>
    <row r="2080" spans="3:12" x14ac:dyDescent="0.2">
      <c r="C2080"/>
      <c r="D2080" s="263"/>
      <c r="J2080"/>
      <c r="K2080"/>
      <c r="L2080"/>
    </row>
    <row r="2081" spans="3:12" x14ac:dyDescent="0.2">
      <c r="C2081"/>
      <c r="D2081" s="263"/>
      <c r="J2081"/>
      <c r="K2081"/>
      <c r="L2081"/>
    </row>
    <row r="2082" spans="3:12" x14ac:dyDescent="0.2">
      <c r="C2082"/>
      <c r="D2082" s="263"/>
      <c r="J2082"/>
      <c r="K2082"/>
      <c r="L2082"/>
    </row>
    <row r="2083" spans="3:12" x14ac:dyDescent="0.2">
      <c r="C2083"/>
      <c r="D2083" s="263"/>
      <c r="J2083"/>
      <c r="K2083"/>
      <c r="L2083"/>
    </row>
    <row r="2084" spans="3:12" x14ac:dyDescent="0.2">
      <c r="C2084"/>
      <c r="D2084" s="263"/>
      <c r="J2084"/>
      <c r="K2084"/>
      <c r="L2084"/>
    </row>
    <row r="2085" spans="3:12" x14ac:dyDescent="0.2">
      <c r="C2085"/>
      <c r="D2085" s="263"/>
      <c r="J2085"/>
      <c r="K2085"/>
      <c r="L2085"/>
    </row>
    <row r="2086" spans="3:12" x14ac:dyDescent="0.2">
      <c r="C2086"/>
      <c r="D2086" s="263"/>
      <c r="J2086"/>
      <c r="K2086"/>
      <c r="L2086"/>
    </row>
    <row r="2087" spans="3:12" x14ac:dyDescent="0.2">
      <c r="C2087"/>
      <c r="D2087" s="263"/>
      <c r="J2087"/>
      <c r="K2087"/>
      <c r="L2087"/>
    </row>
    <row r="2088" spans="3:12" x14ac:dyDescent="0.2">
      <c r="C2088"/>
      <c r="D2088" s="263"/>
      <c r="J2088"/>
      <c r="K2088"/>
      <c r="L2088"/>
    </row>
    <row r="2089" spans="3:12" x14ac:dyDescent="0.2">
      <c r="C2089"/>
      <c r="D2089" s="263"/>
      <c r="J2089"/>
      <c r="K2089"/>
      <c r="L2089"/>
    </row>
    <row r="2090" spans="3:12" x14ac:dyDescent="0.2">
      <c r="C2090"/>
      <c r="D2090" s="263"/>
      <c r="J2090"/>
      <c r="K2090"/>
      <c r="L2090"/>
    </row>
    <row r="2091" spans="3:12" x14ac:dyDescent="0.2">
      <c r="C2091"/>
      <c r="D2091" s="263"/>
      <c r="J2091"/>
      <c r="K2091"/>
      <c r="L2091"/>
    </row>
    <row r="2092" spans="3:12" x14ac:dyDescent="0.2">
      <c r="C2092"/>
      <c r="D2092" s="263"/>
      <c r="J2092"/>
      <c r="K2092"/>
      <c r="L2092"/>
    </row>
    <row r="2093" spans="3:12" x14ac:dyDescent="0.2">
      <c r="C2093"/>
      <c r="D2093" s="263"/>
      <c r="J2093"/>
      <c r="K2093"/>
      <c r="L2093"/>
    </row>
    <row r="2094" spans="3:12" x14ac:dyDescent="0.2">
      <c r="C2094"/>
      <c r="D2094" s="263"/>
      <c r="J2094"/>
      <c r="K2094"/>
      <c r="L2094"/>
    </row>
    <row r="2095" spans="3:12" x14ac:dyDescent="0.2">
      <c r="C2095"/>
      <c r="D2095" s="263"/>
      <c r="J2095"/>
      <c r="K2095"/>
      <c r="L2095"/>
    </row>
    <row r="2096" spans="3:12" x14ac:dyDescent="0.2">
      <c r="C2096"/>
      <c r="D2096" s="263"/>
      <c r="J2096"/>
      <c r="K2096"/>
      <c r="L2096"/>
    </row>
    <row r="2097" spans="3:12" x14ac:dyDescent="0.2">
      <c r="C2097"/>
      <c r="D2097" s="263"/>
      <c r="J2097"/>
      <c r="K2097"/>
      <c r="L2097"/>
    </row>
    <row r="2098" spans="3:12" x14ac:dyDescent="0.2">
      <c r="C2098"/>
      <c r="D2098" s="263"/>
      <c r="J2098"/>
      <c r="K2098"/>
      <c r="L2098"/>
    </row>
    <row r="2099" spans="3:12" x14ac:dyDescent="0.2">
      <c r="C2099"/>
      <c r="D2099" s="263"/>
      <c r="J2099"/>
      <c r="K2099"/>
      <c r="L2099"/>
    </row>
    <row r="2100" spans="3:12" x14ac:dyDescent="0.2">
      <c r="C2100"/>
      <c r="D2100" s="263"/>
      <c r="J2100"/>
      <c r="K2100"/>
      <c r="L2100"/>
    </row>
    <row r="2101" spans="3:12" x14ac:dyDescent="0.2">
      <c r="C2101"/>
      <c r="D2101" s="263"/>
      <c r="J2101"/>
      <c r="K2101"/>
      <c r="L2101"/>
    </row>
    <row r="2102" spans="3:12" x14ac:dyDescent="0.2">
      <c r="C2102"/>
      <c r="D2102" s="263"/>
      <c r="J2102"/>
      <c r="K2102"/>
      <c r="L2102"/>
    </row>
    <row r="2103" spans="3:12" x14ac:dyDescent="0.2">
      <c r="C2103"/>
      <c r="D2103" s="263"/>
      <c r="J2103"/>
      <c r="K2103"/>
      <c r="L2103"/>
    </row>
    <row r="2104" spans="3:12" x14ac:dyDescent="0.2">
      <c r="C2104"/>
      <c r="D2104" s="263"/>
      <c r="J2104"/>
      <c r="K2104"/>
      <c r="L2104"/>
    </row>
    <row r="2105" spans="3:12" x14ac:dyDescent="0.2">
      <c r="C2105"/>
      <c r="D2105" s="263"/>
      <c r="J2105"/>
      <c r="K2105"/>
      <c r="L2105"/>
    </row>
    <row r="2106" spans="3:12" x14ac:dyDescent="0.2">
      <c r="C2106"/>
      <c r="D2106" s="263"/>
      <c r="J2106"/>
      <c r="K2106"/>
      <c r="L2106"/>
    </row>
    <row r="2107" spans="3:12" x14ac:dyDescent="0.2">
      <c r="C2107"/>
      <c r="D2107" s="263"/>
      <c r="J2107"/>
      <c r="K2107"/>
      <c r="L2107"/>
    </row>
    <row r="2108" spans="3:12" x14ac:dyDescent="0.2">
      <c r="C2108"/>
      <c r="D2108" s="263"/>
      <c r="J2108"/>
      <c r="K2108"/>
      <c r="L2108"/>
    </row>
    <row r="2109" spans="3:12" x14ac:dyDescent="0.2">
      <c r="C2109"/>
      <c r="D2109" s="263"/>
      <c r="J2109"/>
      <c r="K2109"/>
      <c r="L2109"/>
    </row>
    <row r="2110" spans="3:12" x14ac:dyDescent="0.2">
      <c r="C2110"/>
      <c r="D2110" s="263"/>
      <c r="J2110"/>
      <c r="K2110"/>
      <c r="L2110"/>
    </row>
    <row r="2111" spans="3:12" x14ac:dyDescent="0.2">
      <c r="C2111"/>
      <c r="D2111" s="263"/>
      <c r="J2111"/>
      <c r="K2111"/>
      <c r="L2111"/>
    </row>
    <row r="2112" spans="3:12" x14ac:dyDescent="0.2">
      <c r="C2112"/>
      <c r="D2112" s="263"/>
      <c r="J2112"/>
      <c r="K2112"/>
      <c r="L2112"/>
    </row>
    <row r="2113" spans="3:12" x14ac:dyDescent="0.2">
      <c r="C2113"/>
      <c r="D2113" s="263"/>
      <c r="J2113"/>
      <c r="K2113"/>
      <c r="L2113"/>
    </row>
    <row r="2114" spans="3:12" x14ac:dyDescent="0.2">
      <c r="C2114"/>
      <c r="D2114" s="263"/>
      <c r="J2114"/>
      <c r="K2114"/>
      <c r="L2114"/>
    </row>
    <row r="2115" spans="3:12" x14ac:dyDescent="0.2">
      <c r="C2115"/>
      <c r="D2115" s="263"/>
      <c r="J2115"/>
      <c r="K2115"/>
      <c r="L2115"/>
    </row>
    <row r="2116" spans="3:12" x14ac:dyDescent="0.2">
      <c r="C2116"/>
      <c r="D2116" s="263"/>
      <c r="J2116"/>
      <c r="K2116"/>
      <c r="L2116"/>
    </row>
    <row r="2117" spans="3:12" x14ac:dyDescent="0.2">
      <c r="C2117"/>
      <c r="D2117" s="263"/>
      <c r="J2117"/>
      <c r="K2117"/>
      <c r="L2117"/>
    </row>
    <row r="2118" spans="3:12" x14ac:dyDescent="0.2">
      <c r="C2118"/>
      <c r="D2118" s="263"/>
      <c r="J2118"/>
      <c r="K2118"/>
      <c r="L2118"/>
    </row>
    <row r="2119" spans="3:12" x14ac:dyDescent="0.2">
      <c r="C2119"/>
      <c r="D2119" s="263"/>
      <c r="J2119"/>
      <c r="K2119"/>
      <c r="L2119"/>
    </row>
    <row r="2120" spans="3:12" x14ac:dyDescent="0.2">
      <c r="C2120"/>
      <c r="D2120" s="263"/>
      <c r="J2120"/>
      <c r="K2120"/>
      <c r="L2120"/>
    </row>
    <row r="2121" spans="3:12" x14ac:dyDescent="0.2">
      <c r="C2121"/>
      <c r="D2121" s="263"/>
      <c r="J2121"/>
      <c r="K2121"/>
      <c r="L2121"/>
    </row>
    <row r="2122" spans="3:12" x14ac:dyDescent="0.2">
      <c r="C2122"/>
      <c r="D2122" s="263"/>
      <c r="J2122"/>
      <c r="K2122"/>
      <c r="L2122"/>
    </row>
    <row r="2123" spans="3:12" x14ac:dyDescent="0.2">
      <c r="C2123"/>
      <c r="D2123" s="263"/>
      <c r="J2123"/>
      <c r="K2123"/>
      <c r="L2123"/>
    </row>
    <row r="2124" spans="3:12" x14ac:dyDescent="0.2">
      <c r="C2124"/>
      <c r="D2124" s="263"/>
      <c r="J2124"/>
      <c r="K2124"/>
      <c r="L2124"/>
    </row>
    <row r="2125" spans="3:12" x14ac:dyDescent="0.2">
      <c r="C2125"/>
      <c r="D2125" s="263"/>
      <c r="J2125"/>
      <c r="K2125"/>
      <c r="L2125"/>
    </row>
    <row r="2126" spans="3:12" x14ac:dyDescent="0.2">
      <c r="C2126"/>
      <c r="D2126" s="263"/>
      <c r="J2126"/>
      <c r="K2126"/>
      <c r="L2126"/>
    </row>
    <row r="2127" spans="3:12" x14ac:dyDescent="0.2">
      <c r="C2127"/>
      <c r="D2127" s="263"/>
      <c r="J2127"/>
      <c r="K2127"/>
      <c r="L2127"/>
    </row>
    <row r="2128" spans="3:12" x14ac:dyDescent="0.2">
      <c r="C2128"/>
      <c r="D2128" s="263"/>
      <c r="J2128"/>
      <c r="K2128"/>
      <c r="L2128"/>
    </row>
    <row r="2129" spans="3:12" x14ac:dyDescent="0.2">
      <c r="C2129"/>
      <c r="D2129" s="263"/>
      <c r="J2129"/>
      <c r="K2129"/>
      <c r="L2129"/>
    </row>
    <row r="2130" spans="3:12" x14ac:dyDescent="0.2">
      <c r="C2130"/>
      <c r="D2130" s="263"/>
      <c r="J2130"/>
      <c r="K2130"/>
      <c r="L2130"/>
    </row>
    <row r="2131" spans="3:12" x14ac:dyDescent="0.2">
      <c r="C2131"/>
      <c r="D2131" s="263"/>
      <c r="J2131"/>
      <c r="K2131"/>
      <c r="L2131"/>
    </row>
    <row r="2132" spans="3:12" x14ac:dyDescent="0.2">
      <c r="C2132"/>
      <c r="D2132" s="263"/>
      <c r="J2132"/>
      <c r="K2132"/>
      <c r="L2132"/>
    </row>
    <row r="2133" spans="3:12" x14ac:dyDescent="0.2">
      <c r="C2133"/>
      <c r="D2133" s="263"/>
      <c r="J2133"/>
      <c r="K2133"/>
      <c r="L2133"/>
    </row>
    <row r="2134" spans="3:12" x14ac:dyDescent="0.2">
      <c r="C2134"/>
      <c r="D2134" s="263"/>
      <c r="J2134"/>
      <c r="K2134"/>
      <c r="L2134"/>
    </row>
    <row r="2135" spans="3:12" x14ac:dyDescent="0.2">
      <c r="C2135"/>
      <c r="D2135" s="263"/>
      <c r="J2135"/>
      <c r="K2135"/>
      <c r="L2135"/>
    </row>
    <row r="2136" spans="3:12" x14ac:dyDescent="0.2">
      <c r="C2136"/>
      <c r="D2136" s="263"/>
      <c r="J2136"/>
      <c r="K2136"/>
      <c r="L2136"/>
    </row>
    <row r="2137" spans="3:12" x14ac:dyDescent="0.2">
      <c r="C2137"/>
      <c r="D2137" s="263"/>
      <c r="J2137"/>
      <c r="K2137"/>
      <c r="L2137"/>
    </row>
    <row r="2138" spans="3:12" x14ac:dyDescent="0.2">
      <c r="C2138"/>
      <c r="D2138" s="263"/>
      <c r="J2138"/>
      <c r="K2138"/>
      <c r="L2138"/>
    </row>
    <row r="2139" spans="3:12" x14ac:dyDescent="0.2">
      <c r="C2139"/>
      <c r="D2139" s="263"/>
      <c r="J2139"/>
      <c r="K2139"/>
      <c r="L2139"/>
    </row>
    <row r="2140" spans="3:12" x14ac:dyDescent="0.2">
      <c r="C2140"/>
      <c r="D2140" s="263"/>
      <c r="J2140"/>
      <c r="K2140"/>
      <c r="L2140"/>
    </row>
    <row r="2141" spans="3:12" x14ac:dyDescent="0.2">
      <c r="C2141"/>
      <c r="D2141" s="263"/>
      <c r="J2141"/>
      <c r="K2141"/>
      <c r="L2141"/>
    </row>
    <row r="2142" spans="3:12" x14ac:dyDescent="0.2">
      <c r="C2142"/>
      <c r="D2142" s="263"/>
      <c r="J2142"/>
      <c r="K2142"/>
      <c r="L2142"/>
    </row>
    <row r="2143" spans="3:12" x14ac:dyDescent="0.2">
      <c r="C2143"/>
      <c r="D2143" s="263"/>
      <c r="J2143"/>
      <c r="K2143"/>
      <c r="L2143"/>
    </row>
    <row r="2144" spans="3:12" x14ac:dyDescent="0.2">
      <c r="C2144"/>
      <c r="D2144" s="263"/>
      <c r="J2144"/>
      <c r="K2144"/>
      <c r="L2144"/>
    </row>
    <row r="2145" spans="3:12" x14ac:dyDescent="0.2">
      <c r="C2145"/>
      <c r="D2145" s="263"/>
      <c r="J2145"/>
      <c r="K2145"/>
      <c r="L2145"/>
    </row>
    <row r="2146" spans="3:12" x14ac:dyDescent="0.2">
      <c r="C2146"/>
      <c r="D2146" s="263"/>
      <c r="J2146"/>
      <c r="K2146"/>
      <c r="L2146"/>
    </row>
    <row r="2147" spans="3:12" x14ac:dyDescent="0.2">
      <c r="C2147"/>
      <c r="D2147" s="263"/>
      <c r="J2147"/>
      <c r="K2147"/>
      <c r="L2147"/>
    </row>
    <row r="2148" spans="3:12" x14ac:dyDescent="0.2">
      <c r="C2148"/>
      <c r="D2148" s="263"/>
      <c r="J2148"/>
      <c r="K2148"/>
      <c r="L2148"/>
    </row>
    <row r="2149" spans="3:12" x14ac:dyDescent="0.2">
      <c r="C2149"/>
      <c r="D2149" s="263"/>
      <c r="J2149"/>
      <c r="K2149"/>
      <c r="L2149"/>
    </row>
    <row r="2150" spans="3:12" x14ac:dyDescent="0.2">
      <c r="C2150"/>
      <c r="D2150" s="263"/>
      <c r="J2150"/>
      <c r="K2150"/>
      <c r="L2150"/>
    </row>
    <row r="2151" spans="3:12" x14ac:dyDescent="0.2">
      <c r="C2151"/>
      <c r="D2151" s="263"/>
      <c r="J2151"/>
      <c r="K2151"/>
      <c r="L2151"/>
    </row>
    <row r="2152" spans="3:12" x14ac:dyDescent="0.2">
      <c r="C2152"/>
      <c r="D2152" s="263"/>
      <c r="J2152"/>
      <c r="K2152"/>
      <c r="L2152"/>
    </row>
    <row r="2153" spans="3:12" x14ac:dyDescent="0.2">
      <c r="C2153"/>
      <c r="D2153" s="263"/>
      <c r="J2153"/>
      <c r="K2153"/>
      <c r="L2153"/>
    </row>
    <row r="2154" spans="3:12" x14ac:dyDescent="0.2">
      <c r="C2154"/>
      <c r="D2154" s="263"/>
      <c r="J2154"/>
      <c r="K2154"/>
      <c r="L2154"/>
    </row>
    <row r="2155" spans="3:12" x14ac:dyDescent="0.2">
      <c r="C2155"/>
      <c r="D2155" s="263"/>
      <c r="J2155"/>
      <c r="K2155"/>
      <c r="L2155"/>
    </row>
    <row r="2156" spans="3:12" x14ac:dyDescent="0.2">
      <c r="C2156"/>
      <c r="D2156" s="263"/>
      <c r="J2156"/>
      <c r="K2156"/>
      <c r="L2156"/>
    </row>
    <row r="2157" spans="3:12" x14ac:dyDescent="0.2">
      <c r="C2157"/>
      <c r="D2157" s="263"/>
      <c r="J2157"/>
      <c r="K2157"/>
      <c r="L2157"/>
    </row>
    <row r="2158" spans="3:12" x14ac:dyDescent="0.2">
      <c r="C2158"/>
      <c r="D2158" s="263"/>
      <c r="J2158"/>
      <c r="K2158"/>
      <c r="L2158"/>
    </row>
    <row r="2159" spans="3:12" x14ac:dyDescent="0.2">
      <c r="C2159"/>
      <c r="D2159" s="263"/>
      <c r="J2159"/>
      <c r="K2159"/>
      <c r="L2159"/>
    </row>
    <row r="2160" spans="3:12" x14ac:dyDescent="0.2">
      <c r="C2160"/>
      <c r="D2160" s="263"/>
      <c r="J2160"/>
      <c r="K2160"/>
      <c r="L2160"/>
    </row>
    <row r="2161" spans="3:12" x14ac:dyDescent="0.2">
      <c r="C2161"/>
      <c r="D2161" s="263"/>
      <c r="J2161"/>
      <c r="K2161"/>
      <c r="L2161"/>
    </row>
    <row r="2162" spans="3:12" x14ac:dyDescent="0.2">
      <c r="C2162"/>
      <c r="D2162" s="263"/>
      <c r="J2162"/>
      <c r="K2162"/>
      <c r="L2162"/>
    </row>
    <row r="2163" spans="3:12" x14ac:dyDescent="0.2">
      <c r="C2163"/>
      <c r="D2163" s="263"/>
      <c r="J2163"/>
      <c r="K2163"/>
      <c r="L2163"/>
    </row>
    <row r="2164" spans="3:12" x14ac:dyDescent="0.2">
      <c r="C2164"/>
      <c r="D2164" s="263"/>
      <c r="J2164"/>
      <c r="K2164"/>
      <c r="L2164"/>
    </row>
    <row r="2165" spans="3:12" x14ac:dyDescent="0.2">
      <c r="C2165"/>
      <c r="D2165" s="263"/>
      <c r="J2165"/>
      <c r="K2165"/>
      <c r="L2165"/>
    </row>
    <row r="2166" spans="3:12" x14ac:dyDescent="0.2">
      <c r="C2166"/>
      <c r="D2166" s="263"/>
      <c r="J2166"/>
      <c r="K2166"/>
      <c r="L2166"/>
    </row>
    <row r="2167" spans="3:12" x14ac:dyDescent="0.2">
      <c r="C2167"/>
      <c r="D2167" s="263"/>
      <c r="J2167"/>
      <c r="K2167"/>
      <c r="L2167"/>
    </row>
    <row r="2168" spans="3:12" x14ac:dyDescent="0.2">
      <c r="C2168"/>
      <c r="D2168" s="263"/>
      <c r="J2168"/>
      <c r="K2168"/>
      <c r="L2168"/>
    </row>
    <row r="2169" spans="3:12" x14ac:dyDescent="0.2">
      <c r="C2169"/>
      <c r="D2169" s="263"/>
      <c r="J2169"/>
      <c r="K2169"/>
      <c r="L2169"/>
    </row>
    <row r="2170" spans="3:12" x14ac:dyDescent="0.2">
      <c r="C2170"/>
      <c r="D2170" s="263"/>
      <c r="J2170"/>
      <c r="K2170"/>
      <c r="L2170"/>
    </row>
    <row r="2171" spans="3:12" x14ac:dyDescent="0.2">
      <c r="C2171"/>
      <c r="D2171" s="263"/>
      <c r="J2171"/>
      <c r="K2171"/>
      <c r="L2171"/>
    </row>
    <row r="2172" spans="3:12" x14ac:dyDescent="0.2">
      <c r="C2172"/>
      <c r="D2172" s="263"/>
      <c r="J2172"/>
      <c r="K2172"/>
      <c r="L2172"/>
    </row>
    <row r="2173" spans="3:12" x14ac:dyDescent="0.2">
      <c r="C2173"/>
      <c r="D2173" s="263"/>
      <c r="J2173"/>
      <c r="K2173"/>
      <c r="L2173"/>
    </row>
    <row r="2174" spans="3:12" x14ac:dyDescent="0.2">
      <c r="C2174"/>
      <c r="D2174" s="263"/>
      <c r="J2174"/>
      <c r="K2174"/>
      <c r="L2174"/>
    </row>
    <row r="2175" spans="3:12" x14ac:dyDescent="0.2">
      <c r="C2175"/>
      <c r="D2175" s="263"/>
      <c r="J2175"/>
      <c r="K2175"/>
      <c r="L2175"/>
    </row>
    <row r="2176" spans="3:12" x14ac:dyDescent="0.2">
      <c r="C2176"/>
      <c r="D2176" s="263"/>
      <c r="J2176"/>
      <c r="K2176"/>
      <c r="L2176"/>
    </row>
    <row r="2177" spans="3:12" x14ac:dyDescent="0.2">
      <c r="C2177"/>
      <c r="D2177" s="263"/>
      <c r="J2177"/>
      <c r="K2177"/>
      <c r="L2177"/>
    </row>
    <row r="2178" spans="3:12" x14ac:dyDescent="0.2">
      <c r="C2178"/>
      <c r="D2178" s="263"/>
      <c r="J2178"/>
      <c r="K2178"/>
      <c r="L2178"/>
    </row>
    <row r="2179" spans="3:12" x14ac:dyDescent="0.2">
      <c r="C2179"/>
      <c r="D2179" s="263"/>
      <c r="J2179"/>
      <c r="K2179"/>
      <c r="L2179"/>
    </row>
    <row r="2180" spans="3:12" x14ac:dyDescent="0.2">
      <c r="C2180"/>
      <c r="D2180" s="263"/>
      <c r="J2180"/>
      <c r="K2180"/>
      <c r="L2180"/>
    </row>
    <row r="2181" spans="3:12" x14ac:dyDescent="0.2">
      <c r="C2181"/>
      <c r="D2181" s="263"/>
      <c r="J2181"/>
      <c r="K2181"/>
      <c r="L2181"/>
    </row>
    <row r="2182" spans="3:12" x14ac:dyDescent="0.2">
      <c r="C2182"/>
      <c r="D2182" s="263"/>
      <c r="J2182"/>
      <c r="K2182"/>
      <c r="L2182"/>
    </row>
    <row r="2183" spans="3:12" x14ac:dyDescent="0.2">
      <c r="C2183"/>
      <c r="D2183" s="263"/>
      <c r="J2183"/>
      <c r="K2183"/>
      <c r="L2183"/>
    </row>
    <row r="2184" spans="3:12" x14ac:dyDescent="0.2">
      <c r="C2184"/>
      <c r="D2184" s="263"/>
      <c r="J2184"/>
      <c r="K2184"/>
      <c r="L2184"/>
    </row>
    <row r="2185" spans="3:12" x14ac:dyDescent="0.2">
      <c r="C2185"/>
      <c r="D2185" s="263"/>
      <c r="J2185"/>
      <c r="K2185"/>
      <c r="L2185"/>
    </row>
    <row r="2186" spans="3:12" x14ac:dyDescent="0.2">
      <c r="C2186"/>
      <c r="D2186" s="263"/>
      <c r="J2186"/>
      <c r="K2186"/>
      <c r="L2186"/>
    </row>
    <row r="2187" spans="3:12" x14ac:dyDescent="0.2">
      <c r="C2187"/>
      <c r="D2187" s="263"/>
      <c r="J2187"/>
      <c r="K2187"/>
      <c r="L2187"/>
    </row>
    <row r="2188" spans="3:12" x14ac:dyDescent="0.2">
      <c r="C2188"/>
      <c r="D2188" s="263"/>
      <c r="J2188"/>
      <c r="K2188"/>
      <c r="L2188"/>
    </row>
    <row r="2189" spans="3:12" x14ac:dyDescent="0.2">
      <c r="C2189"/>
      <c r="D2189" s="263"/>
      <c r="J2189"/>
      <c r="K2189"/>
      <c r="L2189"/>
    </row>
    <row r="2190" spans="3:12" x14ac:dyDescent="0.2">
      <c r="C2190"/>
      <c r="D2190" s="263"/>
      <c r="J2190"/>
      <c r="K2190"/>
      <c r="L2190"/>
    </row>
    <row r="2191" spans="3:12" x14ac:dyDescent="0.2">
      <c r="C2191"/>
      <c r="D2191" s="263"/>
      <c r="J2191"/>
      <c r="K2191"/>
      <c r="L2191"/>
    </row>
    <row r="2192" spans="3:12" x14ac:dyDescent="0.2">
      <c r="C2192"/>
      <c r="D2192" s="263"/>
      <c r="J2192"/>
      <c r="K2192"/>
      <c r="L2192"/>
    </row>
    <row r="2193" spans="3:12" x14ac:dyDescent="0.2">
      <c r="C2193"/>
      <c r="D2193" s="263"/>
      <c r="J2193"/>
      <c r="K2193"/>
      <c r="L2193"/>
    </row>
    <row r="2194" spans="3:12" x14ac:dyDescent="0.2">
      <c r="C2194"/>
      <c r="D2194" s="263"/>
      <c r="J2194"/>
      <c r="K2194"/>
      <c r="L2194"/>
    </row>
    <row r="2195" spans="3:12" x14ac:dyDescent="0.2">
      <c r="C2195"/>
      <c r="D2195" s="263"/>
      <c r="J2195"/>
      <c r="K2195"/>
      <c r="L2195"/>
    </row>
    <row r="2196" spans="3:12" x14ac:dyDescent="0.2">
      <c r="C2196"/>
      <c r="D2196" s="263"/>
      <c r="J2196"/>
      <c r="K2196"/>
      <c r="L2196"/>
    </row>
    <row r="2197" spans="3:12" x14ac:dyDescent="0.2">
      <c r="C2197"/>
      <c r="D2197" s="263"/>
      <c r="J2197"/>
      <c r="K2197"/>
      <c r="L2197"/>
    </row>
    <row r="2198" spans="3:12" x14ac:dyDescent="0.2">
      <c r="C2198"/>
      <c r="D2198" s="263"/>
      <c r="J2198"/>
      <c r="K2198"/>
      <c r="L2198"/>
    </row>
    <row r="2199" spans="3:12" x14ac:dyDescent="0.2">
      <c r="C2199"/>
      <c r="D2199" s="263"/>
      <c r="J2199"/>
      <c r="K2199"/>
      <c r="L2199"/>
    </row>
    <row r="2200" spans="3:12" x14ac:dyDescent="0.2">
      <c r="C2200"/>
      <c r="D2200" s="263"/>
      <c r="J2200"/>
      <c r="K2200"/>
      <c r="L2200"/>
    </row>
    <row r="2201" spans="3:12" x14ac:dyDescent="0.2">
      <c r="C2201"/>
      <c r="D2201" s="263"/>
      <c r="J2201"/>
      <c r="K2201"/>
      <c r="L2201"/>
    </row>
    <row r="2202" spans="3:12" x14ac:dyDescent="0.2">
      <c r="C2202"/>
      <c r="D2202" s="263"/>
      <c r="J2202"/>
      <c r="K2202"/>
      <c r="L2202"/>
    </row>
    <row r="2203" spans="3:12" x14ac:dyDescent="0.2">
      <c r="C2203"/>
      <c r="D2203" s="263"/>
      <c r="J2203"/>
      <c r="K2203"/>
      <c r="L2203"/>
    </row>
    <row r="2204" spans="3:12" x14ac:dyDescent="0.2">
      <c r="C2204"/>
      <c r="D2204" s="263"/>
      <c r="J2204"/>
      <c r="K2204"/>
      <c r="L2204"/>
    </row>
    <row r="2205" spans="3:12" x14ac:dyDescent="0.2">
      <c r="C2205"/>
      <c r="D2205" s="263"/>
      <c r="J2205"/>
      <c r="K2205"/>
      <c r="L2205"/>
    </row>
    <row r="2206" spans="3:12" x14ac:dyDescent="0.2">
      <c r="C2206"/>
      <c r="D2206" s="263"/>
      <c r="J2206"/>
      <c r="K2206"/>
      <c r="L2206"/>
    </row>
    <row r="2207" spans="3:12" x14ac:dyDescent="0.2">
      <c r="C2207"/>
      <c r="D2207" s="263"/>
      <c r="J2207"/>
      <c r="K2207"/>
      <c r="L2207"/>
    </row>
    <row r="2208" spans="3:12" x14ac:dyDescent="0.2">
      <c r="C2208"/>
      <c r="D2208" s="263"/>
      <c r="J2208"/>
      <c r="K2208"/>
      <c r="L2208"/>
    </row>
    <row r="2209" spans="3:12" x14ac:dyDescent="0.2">
      <c r="C2209"/>
      <c r="D2209" s="263"/>
      <c r="J2209"/>
      <c r="K2209"/>
      <c r="L2209"/>
    </row>
    <row r="2210" spans="3:12" x14ac:dyDescent="0.2">
      <c r="C2210"/>
      <c r="D2210" s="263"/>
      <c r="J2210"/>
      <c r="K2210"/>
      <c r="L2210"/>
    </row>
    <row r="2211" spans="3:12" x14ac:dyDescent="0.2">
      <c r="C2211"/>
      <c r="D2211" s="263"/>
      <c r="J2211"/>
      <c r="K2211"/>
      <c r="L2211"/>
    </row>
    <row r="2212" spans="3:12" x14ac:dyDescent="0.2">
      <c r="C2212"/>
      <c r="D2212" s="263"/>
      <c r="J2212"/>
      <c r="K2212"/>
      <c r="L2212"/>
    </row>
    <row r="2213" spans="3:12" x14ac:dyDescent="0.2">
      <c r="C2213"/>
      <c r="D2213" s="263"/>
      <c r="J2213"/>
      <c r="K2213"/>
      <c r="L2213"/>
    </row>
    <row r="2214" spans="3:12" x14ac:dyDescent="0.2">
      <c r="C2214"/>
      <c r="D2214" s="263"/>
      <c r="J2214"/>
      <c r="K2214"/>
      <c r="L2214"/>
    </row>
    <row r="2215" spans="3:12" x14ac:dyDescent="0.2">
      <c r="C2215"/>
      <c r="D2215" s="263"/>
      <c r="J2215"/>
      <c r="K2215"/>
      <c r="L2215"/>
    </row>
    <row r="2216" spans="3:12" x14ac:dyDescent="0.2">
      <c r="C2216"/>
      <c r="D2216" s="263"/>
      <c r="J2216"/>
      <c r="K2216"/>
      <c r="L2216"/>
    </row>
    <row r="2217" spans="3:12" x14ac:dyDescent="0.2">
      <c r="C2217"/>
      <c r="D2217" s="263"/>
      <c r="J2217"/>
      <c r="K2217"/>
      <c r="L2217"/>
    </row>
    <row r="2218" spans="3:12" x14ac:dyDescent="0.2">
      <c r="C2218"/>
      <c r="D2218" s="263"/>
      <c r="J2218"/>
      <c r="K2218"/>
      <c r="L2218"/>
    </row>
    <row r="2219" spans="3:12" x14ac:dyDescent="0.2">
      <c r="C2219"/>
      <c r="D2219" s="263"/>
      <c r="J2219"/>
      <c r="K2219"/>
      <c r="L2219"/>
    </row>
    <row r="2220" spans="3:12" x14ac:dyDescent="0.2">
      <c r="C2220"/>
      <c r="D2220" s="263"/>
      <c r="J2220"/>
      <c r="K2220"/>
      <c r="L2220"/>
    </row>
    <row r="2221" spans="3:12" x14ac:dyDescent="0.2">
      <c r="C2221"/>
      <c r="D2221" s="263"/>
      <c r="J2221"/>
      <c r="K2221"/>
      <c r="L2221"/>
    </row>
    <row r="2222" spans="3:12" x14ac:dyDescent="0.2">
      <c r="C2222"/>
      <c r="D2222" s="263"/>
      <c r="J2222"/>
      <c r="K2222"/>
      <c r="L2222"/>
    </row>
    <row r="2223" spans="3:12" x14ac:dyDescent="0.2">
      <c r="C2223"/>
      <c r="D2223" s="263"/>
      <c r="J2223"/>
      <c r="K2223"/>
      <c r="L2223"/>
    </row>
    <row r="2224" spans="3:12" x14ac:dyDescent="0.2">
      <c r="C2224"/>
      <c r="D2224" s="263"/>
      <c r="J2224"/>
      <c r="K2224"/>
      <c r="L2224"/>
    </row>
    <row r="2225" spans="3:12" x14ac:dyDescent="0.2">
      <c r="C2225"/>
      <c r="D2225" s="263"/>
      <c r="J2225"/>
      <c r="K2225"/>
      <c r="L2225"/>
    </row>
    <row r="2226" spans="3:12" x14ac:dyDescent="0.2">
      <c r="C2226"/>
      <c r="D2226" s="263"/>
      <c r="J2226"/>
      <c r="K2226"/>
      <c r="L2226"/>
    </row>
    <row r="2227" spans="3:12" x14ac:dyDescent="0.2">
      <c r="C2227"/>
      <c r="D2227" s="263"/>
      <c r="J2227"/>
      <c r="K2227"/>
      <c r="L2227"/>
    </row>
    <row r="2228" spans="3:12" x14ac:dyDescent="0.2">
      <c r="C2228"/>
      <c r="D2228" s="263"/>
      <c r="J2228"/>
      <c r="K2228"/>
      <c r="L2228"/>
    </row>
    <row r="2229" spans="3:12" x14ac:dyDescent="0.2">
      <c r="C2229"/>
      <c r="D2229" s="263"/>
      <c r="J2229"/>
      <c r="K2229"/>
      <c r="L2229"/>
    </row>
    <row r="2230" spans="3:12" x14ac:dyDescent="0.2">
      <c r="C2230"/>
      <c r="D2230" s="263"/>
      <c r="J2230"/>
      <c r="K2230"/>
      <c r="L2230"/>
    </row>
    <row r="2231" spans="3:12" x14ac:dyDescent="0.2">
      <c r="C2231"/>
      <c r="D2231" s="263"/>
      <c r="J2231"/>
      <c r="K2231"/>
      <c r="L2231"/>
    </row>
    <row r="2232" spans="3:12" x14ac:dyDescent="0.2">
      <c r="C2232"/>
      <c r="D2232" s="263"/>
      <c r="J2232"/>
      <c r="K2232"/>
      <c r="L2232"/>
    </row>
    <row r="2233" spans="3:12" x14ac:dyDescent="0.2">
      <c r="C2233"/>
      <c r="D2233" s="263"/>
      <c r="J2233"/>
      <c r="K2233"/>
      <c r="L2233"/>
    </row>
    <row r="2234" spans="3:12" x14ac:dyDescent="0.2">
      <c r="C2234"/>
      <c r="D2234" s="263"/>
      <c r="J2234"/>
      <c r="K2234"/>
      <c r="L2234"/>
    </row>
    <row r="2235" spans="3:12" x14ac:dyDescent="0.2">
      <c r="C2235"/>
      <c r="D2235" s="263"/>
      <c r="J2235"/>
      <c r="K2235"/>
      <c r="L2235"/>
    </row>
    <row r="2236" spans="3:12" x14ac:dyDescent="0.2">
      <c r="C2236"/>
      <c r="D2236" s="263"/>
      <c r="J2236"/>
      <c r="K2236"/>
      <c r="L2236"/>
    </row>
    <row r="2237" spans="3:12" x14ac:dyDescent="0.2">
      <c r="C2237"/>
      <c r="D2237" s="263"/>
      <c r="J2237"/>
      <c r="K2237"/>
      <c r="L2237"/>
    </row>
    <row r="2238" spans="3:12" x14ac:dyDescent="0.2">
      <c r="C2238"/>
      <c r="D2238" s="263"/>
      <c r="J2238"/>
      <c r="K2238"/>
      <c r="L2238"/>
    </row>
    <row r="2239" spans="3:12" x14ac:dyDescent="0.2">
      <c r="C2239"/>
      <c r="D2239" s="263"/>
      <c r="J2239"/>
      <c r="K2239"/>
      <c r="L2239"/>
    </row>
    <row r="2240" spans="3:12" x14ac:dyDescent="0.2">
      <c r="C2240"/>
      <c r="D2240" s="263"/>
      <c r="J2240"/>
      <c r="K2240"/>
      <c r="L2240"/>
    </row>
    <row r="2241" spans="3:12" x14ac:dyDescent="0.2">
      <c r="C2241"/>
      <c r="D2241" s="263"/>
      <c r="J2241"/>
      <c r="K2241"/>
      <c r="L2241"/>
    </row>
    <row r="2242" spans="3:12" x14ac:dyDescent="0.2">
      <c r="C2242"/>
      <c r="D2242" s="263"/>
      <c r="J2242"/>
      <c r="K2242"/>
      <c r="L2242"/>
    </row>
    <row r="2243" spans="3:12" x14ac:dyDescent="0.2">
      <c r="C2243"/>
      <c r="D2243" s="263"/>
      <c r="J2243"/>
      <c r="K2243"/>
      <c r="L2243"/>
    </row>
    <row r="2244" spans="3:12" x14ac:dyDescent="0.2">
      <c r="C2244"/>
      <c r="D2244" s="263"/>
      <c r="J2244"/>
      <c r="K2244"/>
      <c r="L2244"/>
    </row>
    <row r="2245" spans="3:12" x14ac:dyDescent="0.2">
      <c r="C2245"/>
      <c r="D2245" s="263"/>
      <c r="J2245"/>
      <c r="K2245"/>
      <c r="L2245"/>
    </row>
    <row r="2246" spans="3:12" x14ac:dyDescent="0.2">
      <c r="C2246"/>
      <c r="D2246" s="263"/>
      <c r="J2246"/>
      <c r="K2246"/>
      <c r="L2246"/>
    </row>
    <row r="2247" spans="3:12" x14ac:dyDescent="0.2">
      <c r="C2247"/>
      <c r="D2247" s="263"/>
      <c r="J2247"/>
      <c r="K2247"/>
      <c r="L2247"/>
    </row>
    <row r="2248" spans="3:12" x14ac:dyDescent="0.2">
      <c r="C2248"/>
      <c r="D2248" s="263"/>
      <c r="J2248"/>
      <c r="K2248"/>
      <c r="L2248"/>
    </row>
    <row r="2249" spans="3:12" x14ac:dyDescent="0.2">
      <c r="C2249"/>
      <c r="D2249" s="263"/>
      <c r="J2249"/>
      <c r="K2249"/>
      <c r="L2249"/>
    </row>
    <row r="2250" spans="3:12" x14ac:dyDescent="0.2">
      <c r="C2250"/>
      <c r="D2250" s="263"/>
      <c r="J2250"/>
      <c r="K2250"/>
      <c r="L2250"/>
    </row>
    <row r="2251" spans="3:12" x14ac:dyDescent="0.2">
      <c r="C2251"/>
      <c r="D2251" s="263"/>
      <c r="J2251"/>
      <c r="K2251"/>
      <c r="L2251"/>
    </row>
    <row r="2252" spans="3:12" x14ac:dyDescent="0.2">
      <c r="C2252"/>
      <c r="D2252" s="263"/>
      <c r="J2252"/>
      <c r="K2252"/>
      <c r="L2252"/>
    </row>
    <row r="2253" spans="3:12" x14ac:dyDescent="0.2">
      <c r="C2253"/>
      <c r="D2253" s="263"/>
      <c r="J2253"/>
      <c r="K2253"/>
      <c r="L2253"/>
    </row>
    <row r="2254" spans="3:12" x14ac:dyDescent="0.2">
      <c r="C2254"/>
      <c r="D2254" s="263"/>
      <c r="J2254"/>
      <c r="K2254"/>
      <c r="L2254"/>
    </row>
    <row r="2255" spans="3:12" x14ac:dyDescent="0.2">
      <c r="C2255"/>
      <c r="D2255" s="263"/>
      <c r="J2255"/>
      <c r="K2255"/>
      <c r="L2255"/>
    </row>
    <row r="2256" spans="3:12" x14ac:dyDescent="0.2">
      <c r="C2256"/>
      <c r="D2256" s="263"/>
      <c r="J2256"/>
      <c r="K2256"/>
      <c r="L2256"/>
    </row>
    <row r="2257" spans="3:12" x14ac:dyDescent="0.2">
      <c r="C2257"/>
      <c r="D2257" s="263"/>
      <c r="J2257"/>
      <c r="K2257"/>
      <c r="L2257"/>
    </row>
    <row r="2258" spans="3:12" x14ac:dyDescent="0.2">
      <c r="C2258"/>
      <c r="D2258" s="263"/>
      <c r="J2258"/>
      <c r="K2258"/>
      <c r="L2258"/>
    </row>
    <row r="2259" spans="3:12" x14ac:dyDescent="0.2">
      <c r="C2259"/>
      <c r="D2259" s="263"/>
      <c r="J2259"/>
      <c r="K2259"/>
      <c r="L2259"/>
    </row>
    <row r="2260" spans="3:12" x14ac:dyDescent="0.2">
      <c r="C2260"/>
      <c r="D2260" s="263"/>
      <c r="J2260"/>
      <c r="K2260"/>
      <c r="L2260"/>
    </row>
    <row r="2261" spans="3:12" x14ac:dyDescent="0.2">
      <c r="C2261"/>
      <c r="D2261" s="263"/>
      <c r="J2261"/>
      <c r="K2261"/>
      <c r="L2261"/>
    </row>
    <row r="2262" spans="3:12" x14ac:dyDescent="0.2">
      <c r="C2262"/>
      <c r="D2262" s="263"/>
      <c r="J2262"/>
      <c r="K2262"/>
      <c r="L2262"/>
    </row>
    <row r="2263" spans="3:12" x14ac:dyDescent="0.2">
      <c r="C2263"/>
      <c r="D2263" s="263"/>
      <c r="J2263"/>
      <c r="K2263"/>
      <c r="L2263"/>
    </row>
    <row r="2264" spans="3:12" x14ac:dyDescent="0.2">
      <c r="C2264"/>
      <c r="D2264" s="263"/>
      <c r="J2264"/>
      <c r="K2264"/>
      <c r="L2264"/>
    </row>
    <row r="2265" spans="3:12" x14ac:dyDescent="0.2">
      <c r="C2265"/>
      <c r="D2265" s="263"/>
      <c r="J2265"/>
      <c r="K2265"/>
      <c r="L2265"/>
    </row>
    <row r="2266" spans="3:12" x14ac:dyDescent="0.2">
      <c r="C2266"/>
      <c r="D2266" s="263"/>
      <c r="J2266"/>
      <c r="K2266"/>
      <c r="L2266"/>
    </row>
    <row r="2267" spans="3:12" x14ac:dyDescent="0.2">
      <c r="C2267"/>
      <c r="D2267" s="263"/>
      <c r="J2267"/>
      <c r="K2267"/>
      <c r="L2267"/>
    </row>
    <row r="2268" spans="3:12" x14ac:dyDescent="0.2">
      <c r="C2268"/>
      <c r="D2268" s="263"/>
      <c r="J2268"/>
      <c r="K2268"/>
      <c r="L2268"/>
    </row>
    <row r="2269" spans="3:12" x14ac:dyDescent="0.2">
      <c r="C2269"/>
      <c r="D2269" s="263"/>
      <c r="J2269"/>
      <c r="K2269"/>
      <c r="L2269"/>
    </row>
    <row r="2270" spans="3:12" x14ac:dyDescent="0.2">
      <c r="C2270"/>
      <c r="D2270" s="263"/>
      <c r="J2270"/>
      <c r="K2270"/>
      <c r="L2270"/>
    </row>
    <row r="2271" spans="3:12" x14ac:dyDescent="0.2">
      <c r="C2271"/>
      <c r="D2271" s="263"/>
      <c r="J2271"/>
      <c r="K2271"/>
      <c r="L2271"/>
    </row>
    <row r="2272" spans="3:12" x14ac:dyDescent="0.2">
      <c r="C2272"/>
      <c r="D2272" s="263"/>
      <c r="J2272"/>
      <c r="K2272"/>
      <c r="L2272"/>
    </row>
    <row r="2273" spans="3:12" x14ac:dyDescent="0.2">
      <c r="C2273"/>
      <c r="D2273" s="263"/>
      <c r="J2273"/>
      <c r="K2273"/>
      <c r="L2273"/>
    </row>
    <row r="2274" spans="3:12" x14ac:dyDescent="0.2">
      <c r="C2274"/>
      <c r="D2274" s="263"/>
      <c r="J2274"/>
      <c r="K2274"/>
      <c r="L2274"/>
    </row>
    <row r="2275" spans="3:12" x14ac:dyDescent="0.2">
      <c r="C2275"/>
      <c r="D2275" s="263"/>
      <c r="J2275"/>
      <c r="K2275"/>
      <c r="L2275"/>
    </row>
    <row r="2276" spans="3:12" x14ac:dyDescent="0.2">
      <c r="C2276"/>
      <c r="D2276" s="263"/>
      <c r="J2276"/>
      <c r="K2276"/>
      <c r="L2276"/>
    </row>
    <row r="2277" spans="3:12" x14ac:dyDescent="0.2">
      <c r="C2277"/>
      <c r="D2277" s="263"/>
      <c r="J2277"/>
      <c r="K2277"/>
      <c r="L2277"/>
    </row>
    <row r="2278" spans="3:12" x14ac:dyDescent="0.2">
      <c r="C2278"/>
      <c r="D2278" s="263"/>
      <c r="J2278"/>
      <c r="K2278"/>
      <c r="L2278"/>
    </row>
    <row r="2279" spans="3:12" x14ac:dyDescent="0.2">
      <c r="C2279"/>
      <c r="D2279" s="263"/>
      <c r="J2279"/>
      <c r="K2279"/>
      <c r="L2279"/>
    </row>
    <row r="2280" spans="3:12" x14ac:dyDescent="0.2">
      <c r="C2280"/>
      <c r="D2280" s="263"/>
      <c r="J2280"/>
      <c r="K2280"/>
      <c r="L2280"/>
    </row>
    <row r="2281" spans="3:12" x14ac:dyDescent="0.2">
      <c r="C2281"/>
      <c r="D2281" s="263"/>
      <c r="J2281"/>
      <c r="K2281"/>
      <c r="L2281"/>
    </row>
    <row r="2282" spans="3:12" x14ac:dyDescent="0.2">
      <c r="C2282"/>
      <c r="D2282" s="263"/>
      <c r="J2282"/>
      <c r="K2282"/>
      <c r="L2282"/>
    </row>
    <row r="2283" spans="3:12" x14ac:dyDescent="0.2">
      <c r="C2283"/>
      <c r="D2283" s="263"/>
      <c r="J2283"/>
      <c r="K2283"/>
      <c r="L2283"/>
    </row>
    <row r="2284" spans="3:12" x14ac:dyDescent="0.2">
      <c r="C2284"/>
      <c r="D2284" s="263"/>
      <c r="J2284"/>
      <c r="K2284"/>
      <c r="L2284"/>
    </row>
    <row r="2285" spans="3:12" x14ac:dyDescent="0.2">
      <c r="C2285"/>
      <c r="D2285" s="263"/>
      <c r="J2285"/>
      <c r="K2285"/>
      <c r="L2285"/>
    </row>
    <row r="2286" spans="3:12" x14ac:dyDescent="0.2">
      <c r="C2286"/>
      <c r="D2286" s="263"/>
      <c r="J2286"/>
      <c r="K2286"/>
      <c r="L2286"/>
    </row>
    <row r="2287" spans="3:12" x14ac:dyDescent="0.2">
      <c r="C2287"/>
      <c r="D2287" s="263"/>
      <c r="J2287"/>
      <c r="K2287"/>
      <c r="L2287"/>
    </row>
    <row r="2288" spans="3:12" x14ac:dyDescent="0.2">
      <c r="C2288"/>
      <c r="D2288" s="263"/>
      <c r="J2288"/>
      <c r="K2288"/>
      <c r="L2288"/>
    </row>
    <row r="2289" spans="3:12" x14ac:dyDescent="0.2">
      <c r="C2289"/>
      <c r="D2289" s="263"/>
      <c r="J2289"/>
      <c r="K2289"/>
      <c r="L2289"/>
    </row>
    <row r="2290" spans="3:12" x14ac:dyDescent="0.2">
      <c r="C2290"/>
      <c r="D2290" s="263"/>
      <c r="J2290"/>
      <c r="K2290"/>
      <c r="L2290"/>
    </row>
    <row r="2291" spans="3:12" x14ac:dyDescent="0.2">
      <c r="C2291"/>
      <c r="D2291" s="263"/>
      <c r="J2291"/>
      <c r="K2291"/>
      <c r="L2291"/>
    </row>
    <row r="2292" spans="3:12" x14ac:dyDescent="0.2">
      <c r="C2292"/>
      <c r="D2292" s="263"/>
      <c r="J2292"/>
      <c r="K2292"/>
      <c r="L2292"/>
    </row>
    <row r="2293" spans="3:12" x14ac:dyDescent="0.2">
      <c r="C2293"/>
      <c r="D2293" s="263"/>
      <c r="J2293"/>
      <c r="K2293"/>
      <c r="L2293"/>
    </row>
    <row r="2294" spans="3:12" x14ac:dyDescent="0.2">
      <c r="C2294"/>
      <c r="D2294" s="263"/>
      <c r="J2294"/>
      <c r="K2294"/>
      <c r="L2294"/>
    </row>
    <row r="2295" spans="3:12" x14ac:dyDescent="0.2">
      <c r="C2295"/>
      <c r="D2295" s="263"/>
      <c r="J2295"/>
      <c r="K2295"/>
      <c r="L2295"/>
    </row>
    <row r="2296" spans="3:12" x14ac:dyDescent="0.2">
      <c r="C2296"/>
      <c r="D2296" s="263"/>
      <c r="J2296"/>
      <c r="K2296"/>
      <c r="L2296"/>
    </row>
    <row r="2297" spans="3:12" x14ac:dyDescent="0.2">
      <c r="C2297"/>
      <c r="D2297" s="263"/>
      <c r="J2297"/>
      <c r="K2297"/>
      <c r="L2297"/>
    </row>
    <row r="2298" spans="3:12" x14ac:dyDescent="0.2">
      <c r="C2298"/>
      <c r="D2298" s="263"/>
      <c r="J2298"/>
      <c r="K2298"/>
      <c r="L2298"/>
    </row>
    <row r="2299" spans="3:12" x14ac:dyDescent="0.2">
      <c r="C2299"/>
      <c r="D2299" s="263"/>
      <c r="J2299"/>
      <c r="K2299"/>
      <c r="L2299"/>
    </row>
    <row r="2300" spans="3:12" x14ac:dyDescent="0.2">
      <c r="C2300"/>
      <c r="D2300" s="263"/>
      <c r="J2300"/>
      <c r="K2300"/>
      <c r="L2300"/>
    </row>
    <row r="2301" spans="3:12" x14ac:dyDescent="0.2">
      <c r="C2301"/>
      <c r="D2301" s="263"/>
      <c r="J2301"/>
      <c r="K2301"/>
      <c r="L2301"/>
    </row>
    <row r="2302" spans="3:12" x14ac:dyDescent="0.2">
      <c r="C2302"/>
      <c r="D2302" s="263"/>
      <c r="J2302"/>
      <c r="K2302"/>
      <c r="L2302"/>
    </row>
    <row r="2303" spans="3:12" x14ac:dyDescent="0.2">
      <c r="C2303"/>
      <c r="D2303" s="263"/>
      <c r="J2303"/>
      <c r="K2303"/>
      <c r="L2303"/>
    </row>
    <row r="2304" spans="3:12" x14ac:dyDescent="0.2">
      <c r="C2304"/>
      <c r="D2304" s="263"/>
      <c r="J2304"/>
      <c r="K2304"/>
      <c r="L2304"/>
    </row>
    <row r="2305" spans="3:12" x14ac:dyDescent="0.2">
      <c r="C2305"/>
      <c r="D2305" s="263"/>
      <c r="J2305"/>
      <c r="K2305"/>
      <c r="L2305"/>
    </row>
    <row r="2306" spans="3:12" x14ac:dyDescent="0.2">
      <c r="C2306"/>
      <c r="D2306" s="263"/>
      <c r="J2306"/>
      <c r="K2306"/>
      <c r="L2306"/>
    </row>
    <row r="2307" spans="3:12" x14ac:dyDescent="0.2">
      <c r="C2307"/>
      <c r="D2307" s="263"/>
      <c r="J2307"/>
      <c r="K2307"/>
      <c r="L2307"/>
    </row>
    <row r="2308" spans="3:12" x14ac:dyDescent="0.2">
      <c r="C2308"/>
      <c r="D2308" s="263"/>
      <c r="J2308"/>
      <c r="K2308"/>
      <c r="L2308"/>
    </row>
    <row r="2309" spans="3:12" x14ac:dyDescent="0.2">
      <c r="C2309"/>
      <c r="D2309" s="263"/>
      <c r="J2309"/>
      <c r="K2309"/>
      <c r="L2309"/>
    </row>
    <row r="2310" spans="3:12" x14ac:dyDescent="0.2">
      <c r="C2310"/>
      <c r="D2310" s="263"/>
      <c r="J2310"/>
      <c r="K2310"/>
      <c r="L2310"/>
    </row>
    <row r="2311" spans="3:12" x14ac:dyDescent="0.2">
      <c r="C2311"/>
      <c r="D2311" s="263"/>
      <c r="J2311"/>
      <c r="K2311"/>
      <c r="L2311"/>
    </row>
    <row r="2312" spans="3:12" x14ac:dyDescent="0.2">
      <c r="C2312"/>
      <c r="D2312" s="263"/>
      <c r="J2312"/>
      <c r="K2312"/>
      <c r="L2312"/>
    </row>
    <row r="2313" spans="3:12" x14ac:dyDescent="0.2">
      <c r="C2313"/>
      <c r="D2313" s="263"/>
      <c r="J2313"/>
      <c r="K2313"/>
      <c r="L2313"/>
    </row>
    <row r="2314" spans="3:12" x14ac:dyDescent="0.2">
      <c r="C2314"/>
      <c r="D2314" s="263"/>
      <c r="J2314"/>
      <c r="K2314"/>
      <c r="L2314"/>
    </row>
    <row r="2315" spans="3:12" x14ac:dyDescent="0.2">
      <c r="C2315"/>
      <c r="D2315" s="263"/>
      <c r="J2315"/>
      <c r="K2315"/>
      <c r="L2315"/>
    </row>
    <row r="2316" spans="3:12" x14ac:dyDescent="0.2">
      <c r="C2316"/>
      <c r="D2316" s="263"/>
      <c r="J2316"/>
      <c r="K2316"/>
      <c r="L2316"/>
    </row>
    <row r="2317" spans="3:12" x14ac:dyDescent="0.2">
      <c r="C2317"/>
      <c r="D2317" s="263"/>
      <c r="J2317"/>
      <c r="K2317"/>
      <c r="L2317"/>
    </row>
    <row r="2318" spans="3:12" x14ac:dyDescent="0.2">
      <c r="C2318"/>
      <c r="D2318" s="263"/>
      <c r="J2318"/>
      <c r="K2318"/>
      <c r="L2318"/>
    </row>
    <row r="2319" spans="3:12" x14ac:dyDescent="0.2">
      <c r="C2319"/>
      <c r="D2319" s="263"/>
      <c r="J2319"/>
      <c r="K2319"/>
      <c r="L2319"/>
    </row>
    <row r="2320" spans="3:12" x14ac:dyDescent="0.2">
      <c r="C2320"/>
      <c r="D2320" s="263"/>
      <c r="J2320"/>
      <c r="K2320"/>
      <c r="L2320"/>
    </row>
    <row r="2321" spans="3:12" x14ac:dyDescent="0.2">
      <c r="C2321"/>
      <c r="D2321" s="263"/>
      <c r="J2321"/>
      <c r="K2321"/>
      <c r="L2321"/>
    </row>
    <row r="2322" spans="3:12" x14ac:dyDescent="0.2">
      <c r="C2322"/>
      <c r="D2322" s="263"/>
      <c r="J2322"/>
      <c r="K2322"/>
      <c r="L2322"/>
    </row>
    <row r="2323" spans="3:12" x14ac:dyDescent="0.2">
      <c r="C2323"/>
      <c r="D2323" s="263"/>
      <c r="J2323"/>
      <c r="K2323"/>
      <c r="L2323"/>
    </row>
    <row r="2324" spans="3:12" x14ac:dyDescent="0.2">
      <c r="C2324"/>
      <c r="D2324" s="263"/>
      <c r="J2324"/>
      <c r="K2324"/>
      <c r="L2324"/>
    </row>
    <row r="2325" spans="3:12" x14ac:dyDescent="0.2">
      <c r="C2325"/>
      <c r="D2325" s="263"/>
      <c r="J2325"/>
      <c r="K2325"/>
      <c r="L2325"/>
    </row>
    <row r="2326" spans="3:12" x14ac:dyDescent="0.2">
      <c r="C2326"/>
      <c r="D2326" s="263"/>
      <c r="J2326"/>
      <c r="K2326"/>
      <c r="L2326"/>
    </row>
    <row r="2327" spans="3:12" x14ac:dyDescent="0.2">
      <c r="C2327"/>
      <c r="D2327" s="263"/>
      <c r="J2327"/>
      <c r="K2327"/>
      <c r="L2327"/>
    </row>
    <row r="2328" spans="3:12" x14ac:dyDescent="0.2">
      <c r="C2328"/>
      <c r="D2328" s="263"/>
      <c r="J2328"/>
      <c r="K2328"/>
      <c r="L2328"/>
    </row>
    <row r="2329" spans="3:12" x14ac:dyDescent="0.2">
      <c r="C2329"/>
      <c r="D2329" s="263"/>
      <c r="J2329"/>
      <c r="K2329"/>
      <c r="L2329"/>
    </row>
    <row r="2330" spans="3:12" x14ac:dyDescent="0.2">
      <c r="C2330"/>
      <c r="D2330" s="263"/>
      <c r="J2330"/>
      <c r="K2330"/>
      <c r="L2330"/>
    </row>
    <row r="2331" spans="3:12" x14ac:dyDescent="0.2">
      <c r="C2331"/>
      <c r="D2331" s="263"/>
      <c r="J2331"/>
      <c r="K2331"/>
      <c r="L2331"/>
    </row>
    <row r="2332" spans="3:12" x14ac:dyDescent="0.2">
      <c r="C2332"/>
      <c r="D2332" s="263"/>
      <c r="J2332"/>
      <c r="K2332"/>
      <c r="L2332"/>
    </row>
    <row r="2333" spans="3:12" x14ac:dyDescent="0.2">
      <c r="C2333"/>
      <c r="D2333" s="263"/>
      <c r="J2333"/>
      <c r="K2333"/>
      <c r="L2333"/>
    </row>
    <row r="2334" spans="3:12" x14ac:dyDescent="0.2">
      <c r="C2334"/>
      <c r="D2334" s="263"/>
      <c r="J2334"/>
      <c r="K2334"/>
      <c r="L2334"/>
    </row>
    <row r="2335" spans="3:12" x14ac:dyDescent="0.2">
      <c r="C2335"/>
      <c r="D2335" s="263"/>
      <c r="J2335"/>
      <c r="K2335"/>
      <c r="L2335"/>
    </row>
    <row r="2336" spans="3:12" x14ac:dyDescent="0.2">
      <c r="C2336"/>
      <c r="D2336" s="263"/>
      <c r="J2336"/>
      <c r="K2336"/>
      <c r="L2336"/>
    </row>
    <row r="2337" spans="3:12" x14ac:dyDescent="0.2">
      <c r="C2337"/>
      <c r="D2337" s="263"/>
      <c r="J2337"/>
      <c r="K2337"/>
      <c r="L2337"/>
    </row>
    <row r="2338" spans="3:12" x14ac:dyDescent="0.2">
      <c r="C2338"/>
      <c r="D2338" s="263"/>
      <c r="J2338"/>
      <c r="K2338"/>
      <c r="L2338"/>
    </row>
    <row r="2339" spans="3:12" x14ac:dyDescent="0.2">
      <c r="C2339"/>
      <c r="D2339" s="263"/>
      <c r="J2339"/>
      <c r="K2339"/>
      <c r="L2339"/>
    </row>
    <row r="2340" spans="3:12" x14ac:dyDescent="0.2">
      <c r="C2340"/>
      <c r="D2340" s="263"/>
      <c r="J2340"/>
      <c r="K2340"/>
      <c r="L2340"/>
    </row>
    <row r="2341" spans="3:12" x14ac:dyDescent="0.2">
      <c r="C2341"/>
      <c r="D2341" s="263"/>
      <c r="J2341"/>
      <c r="K2341"/>
      <c r="L2341"/>
    </row>
    <row r="2342" spans="3:12" x14ac:dyDescent="0.2">
      <c r="C2342"/>
      <c r="D2342" s="263"/>
      <c r="J2342"/>
      <c r="K2342"/>
      <c r="L2342"/>
    </row>
    <row r="2343" spans="3:12" x14ac:dyDescent="0.2">
      <c r="C2343"/>
      <c r="D2343" s="263"/>
      <c r="J2343"/>
      <c r="K2343"/>
      <c r="L2343"/>
    </row>
    <row r="2344" spans="3:12" x14ac:dyDescent="0.2">
      <c r="C2344"/>
      <c r="D2344" s="263"/>
      <c r="J2344"/>
      <c r="K2344"/>
      <c r="L2344"/>
    </row>
    <row r="2345" spans="3:12" x14ac:dyDescent="0.2">
      <c r="C2345"/>
      <c r="D2345" s="263"/>
      <c r="J2345"/>
      <c r="K2345"/>
      <c r="L2345"/>
    </row>
    <row r="2346" spans="3:12" x14ac:dyDescent="0.2">
      <c r="C2346"/>
      <c r="D2346" s="263"/>
      <c r="J2346"/>
      <c r="K2346"/>
      <c r="L2346"/>
    </row>
    <row r="2347" spans="3:12" x14ac:dyDescent="0.2">
      <c r="C2347"/>
      <c r="D2347" s="263"/>
      <c r="J2347"/>
      <c r="K2347"/>
      <c r="L2347"/>
    </row>
    <row r="2348" spans="3:12" x14ac:dyDescent="0.2">
      <c r="C2348"/>
      <c r="D2348" s="263"/>
      <c r="J2348"/>
      <c r="K2348"/>
      <c r="L2348"/>
    </row>
    <row r="2349" spans="3:12" x14ac:dyDescent="0.2">
      <c r="C2349"/>
      <c r="D2349" s="263"/>
      <c r="J2349"/>
      <c r="K2349"/>
      <c r="L2349"/>
    </row>
    <row r="2350" spans="3:12" x14ac:dyDescent="0.2">
      <c r="C2350"/>
      <c r="D2350" s="263"/>
      <c r="J2350"/>
      <c r="K2350"/>
      <c r="L2350"/>
    </row>
    <row r="2351" spans="3:12" x14ac:dyDescent="0.2">
      <c r="C2351"/>
      <c r="D2351" s="263"/>
      <c r="J2351"/>
      <c r="K2351"/>
      <c r="L2351"/>
    </row>
    <row r="2352" spans="3:12" x14ac:dyDescent="0.2">
      <c r="C2352"/>
      <c r="D2352" s="263"/>
      <c r="J2352"/>
      <c r="K2352"/>
      <c r="L2352"/>
    </row>
    <row r="2353" spans="3:12" x14ac:dyDescent="0.2">
      <c r="C2353"/>
      <c r="D2353" s="263"/>
      <c r="J2353"/>
      <c r="K2353"/>
      <c r="L2353"/>
    </row>
    <row r="2354" spans="3:12" x14ac:dyDescent="0.2">
      <c r="C2354"/>
      <c r="D2354" s="263"/>
      <c r="J2354"/>
      <c r="K2354"/>
      <c r="L2354"/>
    </row>
    <row r="2355" spans="3:12" x14ac:dyDescent="0.2">
      <c r="C2355"/>
      <c r="D2355" s="263"/>
      <c r="J2355"/>
      <c r="K2355"/>
      <c r="L2355"/>
    </row>
    <row r="2356" spans="3:12" x14ac:dyDescent="0.2">
      <c r="C2356"/>
      <c r="D2356" s="263"/>
      <c r="J2356"/>
      <c r="K2356"/>
      <c r="L2356"/>
    </row>
    <row r="2357" spans="3:12" x14ac:dyDescent="0.2">
      <c r="C2357"/>
      <c r="D2357" s="263"/>
      <c r="J2357"/>
      <c r="K2357"/>
      <c r="L2357"/>
    </row>
    <row r="2358" spans="3:12" x14ac:dyDescent="0.2">
      <c r="C2358"/>
      <c r="D2358" s="263"/>
      <c r="J2358"/>
      <c r="K2358"/>
      <c r="L2358"/>
    </row>
    <row r="2359" spans="3:12" x14ac:dyDescent="0.2">
      <c r="C2359"/>
      <c r="D2359" s="263"/>
      <c r="J2359"/>
      <c r="K2359"/>
      <c r="L2359"/>
    </row>
    <row r="2360" spans="3:12" x14ac:dyDescent="0.2">
      <c r="C2360"/>
      <c r="D2360" s="263"/>
      <c r="J2360"/>
      <c r="K2360"/>
      <c r="L2360"/>
    </row>
    <row r="2361" spans="3:12" x14ac:dyDescent="0.2">
      <c r="C2361"/>
      <c r="D2361" s="263"/>
      <c r="J2361"/>
      <c r="K2361"/>
      <c r="L2361"/>
    </row>
    <row r="2362" spans="3:12" x14ac:dyDescent="0.2">
      <c r="C2362"/>
      <c r="D2362" s="263"/>
      <c r="J2362"/>
      <c r="K2362"/>
      <c r="L2362"/>
    </row>
    <row r="2363" spans="3:12" x14ac:dyDescent="0.2">
      <c r="C2363"/>
      <c r="D2363" s="263"/>
      <c r="J2363"/>
      <c r="K2363"/>
      <c r="L2363"/>
    </row>
    <row r="2364" spans="3:12" x14ac:dyDescent="0.2">
      <c r="C2364"/>
      <c r="D2364" s="263"/>
      <c r="J2364"/>
      <c r="K2364"/>
      <c r="L2364"/>
    </row>
    <row r="2365" spans="3:12" x14ac:dyDescent="0.2">
      <c r="C2365"/>
      <c r="D2365" s="263"/>
      <c r="J2365"/>
      <c r="K2365"/>
      <c r="L2365"/>
    </row>
    <row r="2366" spans="3:12" x14ac:dyDescent="0.2">
      <c r="C2366"/>
      <c r="D2366" s="263"/>
      <c r="J2366"/>
      <c r="K2366"/>
      <c r="L2366"/>
    </row>
    <row r="2367" spans="3:12" x14ac:dyDescent="0.2">
      <c r="C2367"/>
      <c r="D2367" s="263"/>
      <c r="J2367"/>
      <c r="K2367"/>
      <c r="L2367"/>
    </row>
    <row r="2368" spans="3:12" x14ac:dyDescent="0.2">
      <c r="C2368"/>
      <c r="D2368" s="263"/>
      <c r="J2368"/>
      <c r="K2368"/>
      <c r="L2368"/>
    </row>
    <row r="2369" spans="3:12" x14ac:dyDescent="0.2">
      <c r="C2369"/>
      <c r="D2369" s="263"/>
      <c r="J2369"/>
      <c r="K2369"/>
      <c r="L2369"/>
    </row>
    <row r="2370" spans="3:12" x14ac:dyDescent="0.2">
      <c r="C2370"/>
      <c r="D2370" s="263"/>
      <c r="J2370"/>
      <c r="K2370"/>
      <c r="L2370"/>
    </row>
    <row r="2371" spans="3:12" x14ac:dyDescent="0.2">
      <c r="C2371"/>
      <c r="D2371" s="263"/>
      <c r="J2371"/>
      <c r="K2371"/>
      <c r="L2371"/>
    </row>
    <row r="2372" spans="3:12" x14ac:dyDescent="0.2">
      <c r="C2372"/>
      <c r="D2372" s="263"/>
      <c r="J2372"/>
      <c r="K2372"/>
      <c r="L2372"/>
    </row>
    <row r="2373" spans="3:12" x14ac:dyDescent="0.2">
      <c r="C2373"/>
      <c r="D2373" s="263"/>
      <c r="J2373"/>
      <c r="K2373"/>
      <c r="L2373"/>
    </row>
    <row r="2374" spans="3:12" x14ac:dyDescent="0.2">
      <c r="C2374"/>
      <c r="D2374" s="263"/>
      <c r="J2374"/>
      <c r="K2374"/>
      <c r="L2374"/>
    </row>
    <row r="2375" spans="3:12" x14ac:dyDescent="0.2">
      <c r="C2375"/>
      <c r="D2375" s="263"/>
      <c r="J2375"/>
      <c r="K2375"/>
      <c r="L2375"/>
    </row>
    <row r="2376" spans="3:12" x14ac:dyDescent="0.2">
      <c r="C2376"/>
      <c r="D2376" s="263"/>
      <c r="J2376"/>
      <c r="K2376"/>
      <c r="L2376"/>
    </row>
    <row r="2377" spans="3:12" x14ac:dyDescent="0.2">
      <c r="C2377"/>
      <c r="D2377" s="263"/>
      <c r="J2377"/>
      <c r="K2377"/>
      <c r="L2377"/>
    </row>
    <row r="2378" spans="3:12" x14ac:dyDescent="0.2">
      <c r="C2378"/>
      <c r="D2378" s="263"/>
      <c r="J2378"/>
      <c r="K2378"/>
      <c r="L2378"/>
    </row>
    <row r="2379" spans="3:12" x14ac:dyDescent="0.2">
      <c r="C2379"/>
      <c r="D2379" s="263"/>
      <c r="J2379"/>
      <c r="K2379"/>
      <c r="L2379"/>
    </row>
    <row r="2380" spans="3:12" x14ac:dyDescent="0.2">
      <c r="C2380"/>
      <c r="D2380" s="263"/>
      <c r="J2380"/>
      <c r="K2380"/>
      <c r="L2380"/>
    </row>
    <row r="2381" spans="3:12" x14ac:dyDescent="0.2">
      <c r="C2381"/>
      <c r="D2381" s="263"/>
      <c r="J2381"/>
      <c r="K2381"/>
      <c r="L2381"/>
    </row>
    <row r="2382" spans="3:12" x14ac:dyDescent="0.2">
      <c r="C2382"/>
      <c r="D2382" s="263"/>
      <c r="J2382"/>
      <c r="K2382"/>
      <c r="L2382"/>
    </row>
    <row r="2383" spans="3:12" x14ac:dyDescent="0.2">
      <c r="C2383"/>
      <c r="D2383" s="263"/>
      <c r="J2383"/>
      <c r="K2383"/>
      <c r="L2383"/>
    </row>
    <row r="2384" spans="3:12" x14ac:dyDescent="0.2">
      <c r="C2384"/>
      <c r="D2384" s="263"/>
      <c r="J2384"/>
      <c r="K2384"/>
      <c r="L2384"/>
    </row>
    <row r="2385" spans="3:12" x14ac:dyDescent="0.2">
      <c r="C2385"/>
      <c r="D2385" s="263"/>
      <c r="J2385"/>
      <c r="K2385"/>
      <c r="L2385"/>
    </row>
    <row r="2386" spans="3:12" x14ac:dyDescent="0.2">
      <c r="C2386"/>
      <c r="D2386" s="263"/>
      <c r="J2386"/>
      <c r="K2386"/>
      <c r="L2386"/>
    </row>
    <row r="2387" spans="3:12" x14ac:dyDescent="0.2">
      <c r="C2387"/>
      <c r="D2387" s="263"/>
      <c r="J2387"/>
      <c r="K2387"/>
      <c r="L2387"/>
    </row>
    <row r="2388" spans="3:12" x14ac:dyDescent="0.2">
      <c r="C2388"/>
      <c r="D2388" s="263"/>
      <c r="J2388"/>
      <c r="K2388"/>
      <c r="L2388"/>
    </row>
    <row r="2389" spans="3:12" x14ac:dyDescent="0.2">
      <c r="C2389"/>
      <c r="D2389" s="263"/>
      <c r="J2389"/>
      <c r="K2389"/>
      <c r="L2389"/>
    </row>
    <row r="2390" spans="3:12" x14ac:dyDescent="0.2">
      <c r="C2390"/>
      <c r="D2390" s="263"/>
      <c r="J2390"/>
      <c r="K2390"/>
      <c r="L2390"/>
    </row>
    <row r="2391" spans="3:12" x14ac:dyDescent="0.2">
      <c r="C2391"/>
      <c r="D2391" s="263"/>
      <c r="J2391"/>
      <c r="K2391"/>
      <c r="L2391"/>
    </row>
    <row r="2392" spans="3:12" x14ac:dyDescent="0.2">
      <c r="C2392"/>
      <c r="D2392" s="263"/>
      <c r="J2392"/>
      <c r="K2392"/>
      <c r="L2392"/>
    </row>
    <row r="2393" spans="3:12" x14ac:dyDescent="0.2">
      <c r="C2393"/>
      <c r="D2393" s="263"/>
      <c r="J2393"/>
      <c r="K2393"/>
      <c r="L2393"/>
    </row>
    <row r="2394" spans="3:12" x14ac:dyDescent="0.2">
      <c r="C2394"/>
      <c r="D2394" s="263"/>
      <c r="J2394"/>
      <c r="K2394"/>
      <c r="L2394"/>
    </row>
    <row r="2395" spans="3:12" x14ac:dyDescent="0.2">
      <c r="C2395"/>
      <c r="D2395" s="263"/>
      <c r="J2395"/>
      <c r="K2395"/>
      <c r="L2395"/>
    </row>
    <row r="2396" spans="3:12" x14ac:dyDescent="0.2">
      <c r="C2396"/>
      <c r="D2396" s="263"/>
      <c r="J2396"/>
      <c r="K2396"/>
      <c r="L2396"/>
    </row>
    <row r="2397" spans="3:12" x14ac:dyDescent="0.2">
      <c r="C2397"/>
      <c r="D2397" s="263"/>
      <c r="J2397"/>
      <c r="K2397"/>
      <c r="L2397"/>
    </row>
    <row r="2398" spans="3:12" x14ac:dyDescent="0.2">
      <c r="C2398"/>
      <c r="D2398" s="263"/>
      <c r="J2398"/>
      <c r="K2398"/>
      <c r="L2398"/>
    </row>
    <row r="2399" spans="3:12" x14ac:dyDescent="0.2">
      <c r="C2399"/>
      <c r="D2399" s="263"/>
      <c r="J2399"/>
      <c r="K2399"/>
      <c r="L2399"/>
    </row>
    <row r="2400" spans="3:12" x14ac:dyDescent="0.2">
      <c r="C2400"/>
      <c r="D2400" s="263"/>
      <c r="J2400"/>
      <c r="K2400"/>
      <c r="L2400"/>
    </row>
    <row r="2401" spans="3:12" x14ac:dyDescent="0.2">
      <c r="C2401"/>
      <c r="D2401" s="263"/>
      <c r="J2401"/>
      <c r="K2401"/>
      <c r="L2401"/>
    </row>
    <row r="2402" spans="3:12" x14ac:dyDescent="0.2">
      <c r="C2402"/>
      <c r="D2402" s="263"/>
      <c r="J2402"/>
      <c r="K2402"/>
      <c r="L2402"/>
    </row>
    <row r="2403" spans="3:12" x14ac:dyDescent="0.2">
      <c r="C2403"/>
      <c r="D2403" s="263"/>
      <c r="J2403"/>
      <c r="K2403"/>
      <c r="L2403"/>
    </row>
    <row r="2404" spans="3:12" x14ac:dyDescent="0.2">
      <c r="C2404"/>
      <c r="D2404" s="263"/>
      <c r="J2404"/>
      <c r="K2404"/>
      <c r="L2404"/>
    </row>
    <row r="2405" spans="3:12" x14ac:dyDescent="0.2">
      <c r="C2405"/>
      <c r="D2405" s="263"/>
      <c r="J2405"/>
      <c r="K2405"/>
      <c r="L2405"/>
    </row>
    <row r="2406" spans="3:12" x14ac:dyDescent="0.2">
      <c r="C2406"/>
      <c r="D2406" s="263"/>
      <c r="J2406"/>
      <c r="K2406"/>
      <c r="L2406"/>
    </row>
    <row r="2407" spans="3:12" x14ac:dyDescent="0.2">
      <c r="C2407"/>
      <c r="D2407" s="263"/>
      <c r="J2407"/>
      <c r="K2407"/>
      <c r="L2407"/>
    </row>
    <row r="2408" spans="3:12" x14ac:dyDescent="0.2">
      <c r="C2408"/>
      <c r="D2408" s="263"/>
      <c r="J2408"/>
      <c r="K2408"/>
      <c r="L2408"/>
    </row>
    <row r="2409" spans="3:12" x14ac:dyDescent="0.2">
      <c r="C2409"/>
      <c r="D2409" s="263"/>
      <c r="J2409"/>
      <c r="K2409"/>
      <c r="L2409"/>
    </row>
    <row r="2410" spans="3:12" x14ac:dyDescent="0.2">
      <c r="C2410"/>
      <c r="D2410" s="263"/>
      <c r="J2410"/>
      <c r="K2410"/>
      <c r="L2410"/>
    </row>
    <row r="2411" spans="3:12" x14ac:dyDescent="0.2">
      <c r="C2411"/>
      <c r="D2411" s="263"/>
      <c r="J2411"/>
      <c r="K2411"/>
      <c r="L2411"/>
    </row>
    <row r="2412" spans="3:12" x14ac:dyDescent="0.2">
      <c r="C2412"/>
      <c r="D2412" s="263"/>
      <c r="J2412"/>
      <c r="K2412"/>
      <c r="L2412"/>
    </row>
    <row r="2413" spans="3:12" x14ac:dyDescent="0.2">
      <c r="C2413"/>
      <c r="D2413" s="263"/>
      <c r="J2413"/>
      <c r="K2413"/>
      <c r="L2413"/>
    </row>
    <row r="2414" spans="3:12" x14ac:dyDescent="0.2">
      <c r="C2414"/>
      <c r="D2414" s="263"/>
      <c r="J2414"/>
      <c r="K2414"/>
      <c r="L2414"/>
    </row>
    <row r="2415" spans="3:12" x14ac:dyDescent="0.2">
      <c r="C2415"/>
      <c r="D2415" s="263"/>
      <c r="J2415"/>
      <c r="K2415"/>
      <c r="L2415"/>
    </row>
    <row r="2416" spans="3:12" x14ac:dyDescent="0.2">
      <c r="C2416"/>
      <c r="D2416" s="263"/>
      <c r="J2416"/>
      <c r="K2416"/>
      <c r="L2416"/>
    </row>
    <row r="2417" spans="3:12" x14ac:dyDescent="0.2">
      <c r="C2417"/>
      <c r="D2417" s="263"/>
      <c r="J2417"/>
      <c r="K2417"/>
      <c r="L2417"/>
    </row>
    <row r="2418" spans="3:12" x14ac:dyDescent="0.2">
      <c r="C2418"/>
      <c r="D2418" s="263"/>
      <c r="J2418"/>
      <c r="K2418"/>
      <c r="L2418"/>
    </row>
    <row r="2419" spans="3:12" x14ac:dyDescent="0.2">
      <c r="C2419"/>
      <c r="D2419" s="263"/>
      <c r="J2419"/>
      <c r="K2419"/>
      <c r="L2419"/>
    </row>
    <row r="2420" spans="3:12" x14ac:dyDescent="0.2">
      <c r="C2420"/>
      <c r="D2420" s="263"/>
      <c r="J2420"/>
      <c r="K2420"/>
      <c r="L2420"/>
    </row>
    <row r="2421" spans="3:12" x14ac:dyDescent="0.2">
      <c r="C2421"/>
      <c r="D2421" s="263"/>
      <c r="J2421"/>
      <c r="K2421"/>
      <c r="L2421"/>
    </row>
    <row r="2422" spans="3:12" x14ac:dyDescent="0.2">
      <c r="C2422"/>
      <c r="D2422" s="263"/>
      <c r="J2422"/>
      <c r="K2422"/>
      <c r="L2422"/>
    </row>
    <row r="2423" spans="3:12" x14ac:dyDescent="0.2">
      <c r="C2423"/>
      <c r="D2423" s="263"/>
      <c r="J2423"/>
      <c r="K2423"/>
      <c r="L2423"/>
    </row>
    <row r="2424" spans="3:12" x14ac:dyDescent="0.2">
      <c r="C2424"/>
      <c r="D2424" s="263"/>
      <c r="J2424"/>
      <c r="K2424"/>
      <c r="L2424"/>
    </row>
    <row r="2425" spans="3:12" x14ac:dyDescent="0.2">
      <c r="C2425"/>
      <c r="D2425" s="263"/>
      <c r="J2425"/>
      <c r="K2425"/>
      <c r="L2425"/>
    </row>
    <row r="2426" spans="3:12" x14ac:dyDescent="0.2">
      <c r="C2426"/>
      <c r="D2426" s="263"/>
      <c r="J2426"/>
      <c r="K2426"/>
      <c r="L2426"/>
    </row>
    <row r="2427" spans="3:12" x14ac:dyDescent="0.2">
      <c r="C2427"/>
      <c r="D2427" s="263"/>
      <c r="J2427"/>
      <c r="K2427"/>
      <c r="L2427"/>
    </row>
    <row r="2428" spans="3:12" x14ac:dyDescent="0.2">
      <c r="C2428"/>
      <c r="D2428" s="263"/>
      <c r="J2428"/>
      <c r="K2428"/>
      <c r="L2428"/>
    </row>
    <row r="2429" spans="3:12" x14ac:dyDescent="0.2">
      <c r="C2429"/>
      <c r="D2429" s="263"/>
      <c r="J2429"/>
      <c r="K2429"/>
      <c r="L2429"/>
    </row>
    <row r="2430" spans="3:12" x14ac:dyDescent="0.2">
      <c r="C2430"/>
      <c r="D2430" s="263"/>
      <c r="J2430"/>
      <c r="K2430"/>
      <c r="L2430"/>
    </row>
    <row r="2431" spans="3:12" x14ac:dyDescent="0.2">
      <c r="C2431"/>
      <c r="D2431" s="263"/>
      <c r="J2431"/>
      <c r="K2431"/>
      <c r="L2431"/>
    </row>
    <row r="2432" spans="3:12" x14ac:dyDescent="0.2">
      <c r="C2432"/>
      <c r="D2432" s="263"/>
      <c r="J2432"/>
      <c r="K2432"/>
      <c r="L2432"/>
    </row>
    <row r="2433" spans="3:12" x14ac:dyDescent="0.2">
      <c r="C2433"/>
      <c r="D2433" s="263"/>
      <c r="J2433"/>
      <c r="K2433"/>
      <c r="L2433"/>
    </row>
    <row r="2434" spans="3:12" x14ac:dyDescent="0.2">
      <c r="C2434"/>
      <c r="D2434" s="263"/>
      <c r="J2434"/>
      <c r="K2434"/>
      <c r="L2434"/>
    </row>
    <row r="2435" spans="3:12" x14ac:dyDescent="0.2">
      <c r="C2435"/>
      <c r="D2435" s="263"/>
      <c r="J2435"/>
      <c r="K2435"/>
      <c r="L2435"/>
    </row>
    <row r="2436" spans="3:12" x14ac:dyDescent="0.2">
      <c r="C2436"/>
      <c r="D2436" s="263"/>
      <c r="J2436"/>
      <c r="K2436"/>
      <c r="L2436"/>
    </row>
    <row r="2437" spans="3:12" x14ac:dyDescent="0.2">
      <c r="C2437"/>
      <c r="D2437" s="263"/>
      <c r="J2437"/>
      <c r="K2437"/>
      <c r="L2437"/>
    </row>
    <row r="2438" spans="3:12" x14ac:dyDescent="0.2">
      <c r="C2438"/>
      <c r="D2438" s="263"/>
      <c r="J2438"/>
      <c r="K2438"/>
      <c r="L2438"/>
    </row>
    <row r="2439" spans="3:12" x14ac:dyDescent="0.2">
      <c r="C2439"/>
      <c r="D2439" s="263"/>
      <c r="J2439"/>
      <c r="K2439"/>
      <c r="L2439"/>
    </row>
    <row r="2440" spans="3:12" x14ac:dyDescent="0.2">
      <c r="C2440"/>
      <c r="D2440" s="263"/>
      <c r="J2440"/>
      <c r="K2440"/>
      <c r="L2440"/>
    </row>
    <row r="2441" spans="3:12" x14ac:dyDescent="0.2">
      <c r="C2441"/>
      <c r="D2441" s="263"/>
      <c r="J2441"/>
      <c r="K2441"/>
      <c r="L2441"/>
    </row>
    <row r="2442" spans="3:12" x14ac:dyDescent="0.2">
      <c r="C2442"/>
      <c r="D2442" s="263"/>
      <c r="J2442"/>
      <c r="K2442"/>
      <c r="L2442"/>
    </row>
    <row r="2443" spans="3:12" x14ac:dyDescent="0.2">
      <c r="C2443"/>
      <c r="D2443" s="263"/>
      <c r="J2443"/>
      <c r="K2443"/>
      <c r="L2443"/>
    </row>
    <row r="2444" spans="3:12" x14ac:dyDescent="0.2">
      <c r="C2444"/>
      <c r="D2444" s="263"/>
      <c r="J2444"/>
      <c r="K2444"/>
      <c r="L2444"/>
    </row>
    <row r="2445" spans="3:12" x14ac:dyDescent="0.2">
      <c r="C2445"/>
      <c r="D2445" s="263"/>
      <c r="J2445"/>
      <c r="K2445"/>
      <c r="L2445"/>
    </row>
    <row r="2446" spans="3:12" x14ac:dyDescent="0.2">
      <c r="C2446"/>
      <c r="D2446" s="263"/>
      <c r="J2446"/>
      <c r="K2446"/>
      <c r="L2446"/>
    </row>
    <row r="2447" spans="3:12" x14ac:dyDescent="0.2">
      <c r="C2447"/>
      <c r="D2447" s="263"/>
      <c r="J2447"/>
      <c r="K2447"/>
      <c r="L2447"/>
    </row>
    <row r="2448" spans="3:12" x14ac:dyDescent="0.2">
      <c r="C2448"/>
      <c r="D2448" s="263"/>
      <c r="J2448"/>
      <c r="K2448"/>
      <c r="L2448"/>
    </row>
    <row r="2449" spans="3:12" x14ac:dyDescent="0.2">
      <c r="C2449"/>
      <c r="D2449" s="263"/>
      <c r="J2449"/>
      <c r="K2449"/>
      <c r="L2449"/>
    </row>
    <row r="2450" spans="3:12" x14ac:dyDescent="0.2">
      <c r="C2450"/>
      <c r="D2450" s="263"/>
      <c r="J2450"/>
      <c r="K2450"/>
      <c r="L2450"/>
    </row>
    <row r="2451" spans="3:12" x14ac:dyDescent="0.2">
      <c r="C2451"/>
      <c r="D2451" s="263"/>
      <c r="J2451"/>
      <c r="K2451"/>
      <c r="L2451"/>
    </row>
    <row r="2452" spans="3:12" x14ac:dyDescent="0.2">
      <c r="C2452"/>
      <c r="D2452" s="263"/>
      <c r="J2452"/>
      <c r="K2452"/>
      <c r="L2452"/>
    </row>
    <row r="2453" spans="3:12" x14ac:dyDescent="0.2">
      <c r="C2453"/>
      <c r="D2453" s="263"/>
      <c r="J2453"/>
      <c r="K2453"/>
      <c r="L2453"/>
    </row>
    <row r="2454" spans="3:12" x14ac:dyDescent="0.2">
      <c r="C2454"/>
      <c r="D2454" s="263"/>
      <c r="J2454"/>
      <c r="K2454"/>
      <c r="L2454"/>
    </row>
    <row r="2455" spans="3:12" x14ac:dyDescent="0.2">
      <c r="C2455"/>
      <c r="D2455" s="263"/>
      <c r="J2455"/>
      <c r="K2455"/>
      <c r="L2455"/>
    </row>
    <row r="2456" spans="3:12" x14ac:dyDescent="0.2">
      <c r="C2456"/>
      <c r="D2456" s="263"/>
      <c r="J2456"/>
      <c r="K2456"/>
      <c r="L2456"/>
    </row>
    <row r="2457" spans="3:12" x14ac:dyDescent="0.2">
      <c r="C2457"/>
      <c r="D2457" s="263"/>
      <c r="J2457"/>
      <c r="K2457"/>
      <c r="L2457"/>
    </row>
    <row r="2458" spans="3:12" x14ac:dyDescent="0.2">
      <c r="C2458"/>
      <c r="D2458" s="263"/>
      <c r="J2458"/>
      <c r="K2458"/>
      <c r="L2458"/>
    </row>
    <row r="2459" spans="3:12" x14ac:dyDescent="0.2">
      <c r="C2459"/>
      <c r="D2459" s="263"/>
      <c r="J2459"/>
      <c r="K2459"/>
      <c r="L2459"/>
    </row>
    <row r="2460" spans="3:12" x14ac:dyDescent="0.2">
      <c r="C2460"/>
      <c r="D2460" s="263"/>
      <c r="J2460"/>
      <c r="K2460"/>
      <c r="L2460"/>
    </row>
    <row r="2461" spans="3:12" x14ac:dyDescent="0.2">
      <c r="C2461"/>
      <c r="D2461" s="263"/>
      <c r="J2461"/>
      <c r="K2461"/>
      <c r="L2461"/>
    </row>
    <row r="2462" spans="3:12" x14ac:dyDescent="0.2">
      <c r="C2462"/>
      <c r="D2462" s="263"/>
      <c r="J2462"/>
      <c r="K2462"/>
      <c r="L2462"/>
    </row>
    <row r="2463" spans="3:12" x14ac:dyDescent="0.2">
      <c r="C2463"/>
      <c r="D2463" s="263"/>
      <c r="J2463"/>
      <c r="K2463"/>
      <c r="L2463"/>
    </row>
    <row r="2464" spans="3:12" x14ac:dyDescent="0.2">
      <c r="C2464"/>
      <c r="D2464" s="263"/>
      <c r="J2464"/>
      <c r="K2464"/>
      <c r="L2464"/>
    </row>
    <row r="2465" spans="3:12" x14ac:dyDescent="0.2">
      <c r="C2465"/>
      <c r="D2465" s="263"/>
      <c r="J2465"/>
      <c r="K2465"/>
      <c r="L2465"/>
    </row>
    <row r="2466" spans="3:12" x14ac:dyDescent="0.2">
      <c r="C2466"/>
      <c r="D2466" s="263"/>
      <c r="J2466"/>
      <c r="K2466"/>
      <c r="L2466"/>
    </row>
    <row r="2467" spans="3:12" x14ac:dyDescent="0.2">
      <c r="C2467"/>
      <c r="D2467" s="263"/>
      <c r="J2467"/>
      <c r="K2467"/>
      <c r="L2467"/>
    </row>
    <row r="2468" spans="3:12" x14ac:dyDescent="0.2">
      <c r="C2468"/>
      <c r="D2468" s="263"/>
      <c r="J2468"/>
      <c r="K2468"/>
      <c r="L2468"/>
    </row>
    <row r="2469" spans="3:12" x14ac:dyDescent="0.2">
      <c r="C2469"/>
      <c r="D2469" s="263"/>
      <c r="J2469"/>
      <c r="K2469"/>
      <c r="L2469"/>
    </row>
    <row r="2470" spans="3:12" x14ac:dyDescent="0.2">
      <c r="C2470"/>
      <c r="D2470" s="263"/>
      <c r="J2470"/>
      <c r="K2470"/>
      <c r="L2470"/>
    </row>
    <row r="2471" spans="3:12" x14ac:dyDescent="0.2">
      <c r="C2471"/>
      <c r="D2471" s="263"/>
      <c r="J2471"/>
      <c r="K2471"/>
      <c r="L2471"/>
    </row>
    <row r="2472" spans="3:12" x14ac:dyDescent="0.2">
      <c r="C2472"/>
      <c r="D2472" s="263"/>
      <c r="J2472"/>
      <c r="K2472"/>
      <c r="L2472"/>
    </row>
    <row r="2473" spans="3:12" x14ac:dyDescent="0.2">
      <c r="C2473"/>
      <c r="D2473" s="263"/>
      <c r="J2473"/>
      <c r="K2473"/>
      <c r="L2473"/>
    </row>
    <row r="2474" spans="3:12" x14ac:dyDescent="0.2">
      <c r="C2474"/>
      <c r="D2474" s="263"/>
      <c r="J2474"/>
      <c r="K2474"/>
      <c r="L2474"/>
    </row>
    <row r="2475" spans="3:12" x14ac:dyDescent="0.2">
      <c r="C2475"/>
      <c r="D2475" s="263"/>
      <c r="J2475"/>
      <c r="K2475"/>
      <c r="L2475"/>
    </row>
    <row r="2476" spans="3:12" x14ac:dyDescent="0.2">
      <c r="C2476"/>
      <c r="D2476" s="263"/>
      <c r="J2476"/>
      <c r="K2476"/>
      <c r="L2476"/>
    </row>
    <row r="2477" spans="3:12" x14ac:dyDescent="0.2">
      <c r="C2477"/>
      <c r="D2477" s="263"/>
      <c r="J2477"/>
      <c r="K2477"/>
      <c r="L2477"/>
    </row>
    <row r="2478" spans="3:12" x14ac:dyDescent="0.2">
      <c r="C2478"/>
      <c r="D2478" s="263"/>
      <c r="J2478"/>
      <c r="K2478"/>
      <c r="L2478"/>
    </row>
    <row r="2479" spans="3:12" x14ac:dyDescent="0.2">
      <c r="C2479"/>
      <c r="D2479" s="263"/>
      <c r="J2479"/>
      <c r="K2479"/>
      <c r="L2479"/>
    </row>
    <row r="2480" spans="3:12" x14ac:dyDescent="0.2">
      <c r="C2480"/>
      <c r="D2480" s="263"/>
      <c r="J2480"/>
      <c r="K2480"/>
      <c r="L2480"/>
    </row>
    <row r="2481" spans="3:12" x14ac:dyDescent="0.2">
      <c r="C2481"/>
      <c r="D2481" s="263"/>
      <c r="J2481"/>
      <c r="K2481"/>
      <c r="L2481"/>
    </row>
    <row r="2482" spans="3:12" x14ac:dyDescent="0.2">
      <c r="C2482"/>
      <c r="D2482" s="263"/>
      <c r="J2482"/>
      <c r="K2482"/>
      <c r="L2482"/>
    </row>
    <row r="2483" spans="3:12" x14ac:dyDescent="0.2">
      <c r="C2483"/>
      <c r="D2483" s="263"/>
      <c r="J2483"/>
      <c r="K2483"/>
      <c r="L2483"/>
    </row>
    <row r="2484" spans="3:12" x14ac:dyDescent="0.2">
      <c r="C2484"/>
      <c r="D2484" s="263"/>
      <c r="J2484"/>
      <c r="K2484"/>
      <c r="L2484"/>
    </row>
    <row r="2485" spans="3:12" x14ac:dyDescent="0.2">
      <c r="C2485"/>
      <c r="D2485" s="263"/>
      <c r="J2485"/>
      <c r="K2485"/>
      <c r="L2485"/>
    </row>
    <row r="2486" spans="3:12" x14ac:dyDescent="0.2">
      <c r="C2486"/>
      <c r="D2486" s="263"/>
      <c r="J2486"/>
      <c r="K2486"/>
      <c r="L2486"/>
    </row>
    <row r="2487" spans="3:12" x14ac:dyDescent="0.2">
      <c r="C2487"/>
      <c r="D2487" s="263"/>
      <c r="J2487"/>
      <c r="K2487"/>
      <c r="L2487"/>
    </row>
    <row r="2488" spans="3:12" x14ac:dyDescent="0.2">
      <c r="C2488"/>
      <c r="D2488" s="263"/>
      <c r="J2488"/>
      <c r="K2488"/>
      <c r="L2488"/>
    </row>
    <row r="2489" spans="3:12" x14ac:dyDescent="0.2">
      <c r="C2489"/>
      <c r="D2489" s="263"/>
      <c r="J2489"/>
      <c r="K2489"/>
      <c r="L2489"/>
    </row>
    <row r="2490" spans="3:12" x14ac:dyDescent="0.2">
      <c r="C2490"/>
      <c r="D2490" s="263"/>
      <c r="J2490"/>
      <c r="K2490"/>
      <c r="L2490"/>
    </row>
    <row r="2491" spans="3:12" x14ac:dyDescent="0.2">
      <c r="C2491"/>
      <c r="D2491" s="263"/>
      <c r="J2491"/>
      <c r="K2491"/>
      <c r="L2491"/>
    </row>
    <row r="2492" spans="3:12" x14ac:dyDescent="0.2">
      <c r="C2492"/>
      <c r="D2492" s="263"/>
      <c r="J2492"/>
      <c r="K2492"/>
      <c r="L2492"/>
    </row>
    <row r="2493" spans="3:12" x14ac:dyDescent="0.2">
      <c r="C2493"/>
      <c r="D2493" s="263"/>
      <c r="J2493"/>
      <c r="K2493"/>
      <c r="L2493"/>
    </row>
    <row r="2494" spans="3:12" x14ac:dyDescent="0.2">
      <c r="C2494"/>
      <c r="D2494" s="263"/>
      <c r="J2494"/>
      <c r="K2494"/>
      <c r="L2494"/>
    </row>
    <row r="2495" spans="3:12" x14ac:dyDescent="0.2">
      <c r="C2495"/>
      <c r="D2495" s="263"/>
      <c r="J2495"/>
      <c r="K2495"/>
      <c r="L2495"/>
    </row>
    <row r="2496" spans="3:12" x14ac:dyDescent="0.2">
      <c r="C2496"/>
      <c r="D2496" s="263"/>
      <c r="J2496"/>
      <c r="K2496"/>
      <c r="L2496"/>
    </row>
    <row r="2497" spans="3:12" x14ac:dyDescent="0.2">
      <c r="C2497"/>
      <c r="D2497" s="263"/>
      <c r="J2497"/>
      <c r="K2497"/>
      <c r="L2497"/>
    </row>
    <row r="2498" spans="3:12" x14ac:dyDescent="0.2">
      <c r="C2498"/>
      <c r="D2498" s="263"/>
      <c r="J2498"/>
      <c r="K2498"/>
      <c r="L2498"/>
    </row>
    <row r="2499" spans="3:12" x14ac:dyDescent="0.2">
      <c r="C2499"/>
      <c r="D2499" s="263"/>
      <c r="J2499"/>
      <c r="K2499"/>
      <c r="L2499"/>
    </row>
    <row r="2500" spans="3:12" x14ac:dyDescent="0.2">
      <c r="C2500"/>
      <c r="D2500" s="263"/>
      <c r="J2500"/>
      <c r="K2500"/>
      <c r="L2500"/>
    </row>
    <row r="2501" spans="3:12" x14ac:dyDescent="0.2">
      <c r="C2501"/>
      <c r="D2501" s="263"/>
      <c r="J2501"/>
      <c r="K2501"/>
      <c r="L2501"/>
    </row>
    <row r="2502" spans="3:12" x14ac:dyDescent="0.2">
      <c r="C2502"/>
      <c r="D2502" s="263"/>
      <c r="J2502"/>
      <c r="K2502"/>
      <c r="L2502"/>
    </row>
    <row r="2503" spans="3:12" x14ac:dyDescent="0.2">
      <c r="C2503"/>
      <c r="D2503" s="263"/>
      <c r="J2503"/>
      <c r="K2503"/>
      <c r="L2503"/>
    </row>
    <row r="2504" spans="3:12" x14ac:dyDescent="0.2">
      <c r="C2504"/>
      <c r="D2504" s="263"/>
      <c r="J2504"/>
      <c r="K2504"/>
      <c r="L2504"/>
    </row>
    <row r="2505" spans="3:12" x14ac:dyDescent="0.2">
      <c r="C2505"/>
      <c r="D2505" s="263"/>
      <c r="J2505"/>
      <c r="K2505"/>
      <c r="L2505"/>
    </row>
    <row r="2506" spans="3:12" x14ac:dyDescent="0.2">
      <c r="C2506"/>
      <c r="D2506" s="263"/>
      <c r="J2506"/>
      <c r="K2506"/>
      <c r="L2506"/>
    </row>
    <row r="2507" spans="3:12" x14ac:dyDescent="0.2">
      <c r="C2507"/>
      <c r="D2507" s="263"/>
      <c r="J2507"/>
      <c r="K2507"/>
      <c r="L2507"/>
    </row>
    <row r="2508" spans="3:12" x14ac:dyDescent="0.2">
      <c r="C2508"/>
      <c r="D2508" s="263"/>
      <c r="J2508"/>
      <c r="K2508"/>
      <c r="L2508"/>
    </row>
    <row r="2509" spans="3:12" x14ac:dyDescent="0.2">
      <c r="C2509"/>
      <c r="D2509" s="263"/>
      <c r="J2509"/>
      <c r="K2509"/>
      <c r="L2509"/>
    </row>
    <row r="2510" spans="3:12" x14ac:dyDescent="0.2">
      <c r="C2510"/>
      <c r="D2510" s="263"/>
      <c r="J2510"/>
      <c r="K2510"/>
      <c r="L2510"/>
    </row>
    <row r="2511" spans="3:12" x14ac:dyDescent="0.2">
      <c r="C2511"/>
      <c r="D2511" s="263"/>
      <c r="J2511"/>
      <c r="K2511"/>
      <c r="L2511"/>
    </row>
    <row r="2512" spans="3:12" x14ac:dyDescent="0.2">
      <c r="C2512"/>
      <c r="D2512" s="263"/>
      <c r="J2512"/>
      <c r="K2512"/>
      <c r="L2512"/>
    </row>
    <row r="2513" spans="3:12" x14ac:dyDescent="0.2">
      <c r="C2513"/>
      <c r="D2513" s="263"/>
      <c r="J2513"/>
      <c r="K2513"/>
      <c r="L2513"/>
    </row>
    <row r="2514" spans="3:12" x14ac:dyDescent="0.2">
      <c r="C2514"/>
      <c r="D2514" s="263"/>
      <c r="J2514"/>
      <c r="K2514"/>
      <c r="L2514"/>
    </row>
    <row r="2515" spans="3:12" x14ac:dyDescent="0.2">
      <c r="C2515"/>
      <c r="D2515" s="263"/>
      <c r="J2515"/>
      <c r="K2515"/>
      <c r="L2515"/>
    </row>
    <row r="2516" spans="3:12" x14ac:dyDescent="0.2">
      <c r="C2516"/>
      <c r="D2516" s="263"/>
      <c r="J2516"/>
      <c r="K2516"/>
      <c r="L2516"/>
    </row>
    <row r="2517" spans="3:12" x14ac:dyDescent="0.2">
      <c r="C2517"/>
      <c r="D2517" s="263"/>
      <c r="J2517"/>
      <c r="K2517"/>
      <c r="L2517"/>
    </row>
    <row r="2518" spans="3:12" x14ac:dyDescent="0.2">
      <c r="C2518"/>
      <c r="D2518" s="263"/>
      <c r="J2518"/>
      <c r="K2518"/>
      <c r="L2518"/>
    </row>
    <row r="2519" spans="3:12" x14ac:dyDescent="0.2">
      <c r="C2519"/>
      <c r="D2519" s="263"/>
      <c r="J2519"/>
      <c r="K2519"/>
      <c r="L2519"/>
    </row>
    <row r="2520" spans="3:12" x14ac:dyDescent="0.2">
      <c r="C2520"/>
      <c r="D2520" s="263"/>
      <c r="J2520"/>
      <c r="K2520"/>
      <c r="L2520"/>
    </row>
    <row r="2521" spans="3:12" x14ac:dyDescent="0.2">
      <c r="C2521"/>
      <c r="D2521" s="263"/>
      <c r="J2521"/>
      <c r="K2521"/>
      <c r="L2521"/>
    </row>
    <row r="2522" spans="3:12" x14ac:dyDescent="0.2">
      <c r="C2522"/>
      <c r="D2522" s="263"/>
      <c r="J2522"/>
      <c r="K2522"/>
      <c r="L2522"/>
    </row>
    <row r="2523" spans="3:12" x14ac:dyDescent="0.2">
      <c r="C2523"/>
      <c r="D2523" s="263"/>
      <c r="J2523"/>
      <c r="K2523"/>
      <c r="L2523"/>
    </row>
    <row r="2524" spans="3:12" x14ac:dyDescent="0.2">
      <c r="C2524"/>
      <c r="D2524" s="263"/>
      <c r="J2524"/>
      <c r="K2524"/>
      <c r="L2524"/>
    </row>
    <row r="2525" spans="3:12" x14ac:dyDescent="0.2">
      <c r="C2525"/>
      <c r="D2525" s="263"/>
      <c r="J2525"/>
      <c r="K2525"/>
      <c r="L2525"/>
    </row>
    <row r="2526" spans="3:12" x14ac:dyDescent="0.2">
      <c r="C2526"/>
      <c r="D2526" s="263"/>
      <c r="J2526"/>
      <c r="K2526"/>
      <c r="L2526"/>
    </row>
    <row r="2527" spans="3:12" x14ac:dyDescent="0.2">
      <c r="C2527"/>
      <c r="D2527" s="263"/>
      <c r="J2527"/>
      <c r="K2527"/>
      <c r="L2527"/>
    </row>
    <row r="2528" spans="3:12" x14ac:dyDescent="0.2">
      <c r="C2528"/>
      <c r="D2528" s="263"/>
      <c r="J2528"/>
      <c r="K2528"/>
      <c r="L2528"/>
    </row>
    <row r="2529" spans="3:12" x14ac:dyDescent="0.2">
      <c r="C2529"/>
      <c r="D2529" s="263"/>
      <c r="J2529"/>
      <c r="K2529"/>
      <c r="L2529"/>
    </row>
    <row r="2530" spans="3:12" x14ac:dyDescent="0.2">
      <c r="C2530"/>
      <c r="D2530" s="263"/>
      <c r="J2530"/>
      <c r="K2530"/>
      <c r="L2530"/>
    </row>
    <row r="2531" spans="3:12" x14ac:dyDescent="0.2">
      <c r="C2531"/>
      <c r="D2531" s="263"/>
      <c r="J2531"/>
      <c r="K2531"/>
      <c r="L2531"/>
    </row>
    <row r="2532" spans="3:12" x14ac:dyDescent="0.2">
      <c r="C2532"/>
      <c r="D2532" s="263"/>
      <c r="J2532"/>
      <c r="K2532"/>
      <c r="L2532"/>
    </row>
    <row r="2533" spans="3:12" x14ac:dyDescent="0.2">
      <c r="C2533"/>
      <c r="D2533" s="263"/>
      <c r="J2533"/>
      <c r="K2533"/>
      <c r="L2533"/>
    </row>
    <row r="2534" spans="3:12" x14ac:dyDescent="0.2">
      <c r="C2534"/>
      <c r="D2534" s="263"/>
      <c r="J2534"/>
      <c r="K2534"/>
      <c r="L2534"/>
    </row>
    <row r="2535" spans="3:12" x14ac:dyDescent="0.2">
      <c r="C2535"/>
      <c r="D2535" s="263"/>
      <c r="J2535"/>
      <c r="K2535"/>
      <c r="L2535"/>
    </row>
    <row r="2536" spans="3:12" x14ac:dyDescent="0.2">
      <c r="C2536"/>
      <c r="D2536" s="263"/>
      <c r="J2536"/>
      <c r="K2536"/>
      <c r="L2536"/>
    </row>
    <row r="2537" spans="3:12" x14ac:dyDescent="0.2">
      <c r="C2537"/>
      <c r="D2537" s="263"/>
      <c r="J2537"/>
      <c r="K2537"/>
      <c r="L2537"/>
    </row>
    <row r="2538" spans="3:12" x14ac:dyDescent="0.2">
      <c r="C2538"/>
      <c r="D2538" s="263"/>
      <c r="J2538"/>
      <c r="K2538"/>
      <c r="L2538"/>
    </row>
    <row r="2539" spans="3:12" x14ac:dyDescent="0.2">
      <c r="C2539"/>
      <c r="D2539" s="263"/>
      <c r="J2539"/>
      <c r="K2539"/>
      <c r="L2539"/>
    </row>
    <row r="2540" spans="3:12" x14ac:dyDescent="0.2">
      <c r="C2540"/>
      <c r="D2540" s="263"/>
      <c r="J2540"/>
      <c r="K2540"/>
      <c r="L2540"/>
    </row>
    <row r="2541" spans="3:12" x14ac:dyDescent="0.2">
      <c r="C2541"/>
      <c r="D2541" s="263"/>
      <c r="J2541"/>
      <c r="K2541"/>
      <c r="L2541"/>
    </row>
    <row r="2542" spans="3:12" x14ac:dyDescent="0.2">
      <c r="C2542"/>
      <c r="D2542" s="263"/>
      <c r="J2542"/>
      <c r="K2542"/>
      <c r="L2542"/>
    </row>
    <row r="2543" spans="3:12" x14ac:dyDescent="0.2">
      <c r="C2543"/>
      <c r="D2543" s="263"/>
      <c r="J2543"/>
      <c r="K2543"/>
      <c r="L2543"/>
    </row>
    <row r="2544" spans="3:12" x14ac:dyDescent="0.2">
      <c r="C2544"/>
      <c r="D2544" s="263"/>
      <c r="J2544"/>
      <c r="K2544"/>
      <c r="L2544"/>
    </row>
    <row r="2545" spans="3:12" x14ac:dyDescent="0.2">
      <c r="C2545"/>
      <c r="D2545" s="263"/>
      <c r="J2545"/>
      <c r="K2545"/>
      <c r="L2545"/>
    </row>
    <row r="2546" spans="3:12" x14ac:dyDescent="0.2">
      <c r="C2546"/>
      <c r="D2546" s="263"/>
      <c r="J2546"/>
      <c r="K2546"/>
      <c r="L2546"/>
    </row>
    <row r="2547" spans="3:12" x14ac:dyDescent="0.2">
      <c r="C2547"/>
      <c r="D2547" s="263"/>
      <c r="J2547"/>
      <c r="K2547"/>
      <c r="L2547"/>
    </row>
    <row r="2548" spans="3:12" x14ac:dyDescent="0.2">
      <c r="C2548"/>
      <c r="D2548" s="263"/>
      <c r="J2548"/>
      <c r="K2548"/>
      <c r="L2548"/>
    </row>
    <row r="2549" spans="3:12" x14ac:dyDescent="0.2">
      <c r="C2549"/>
      <c r="D2549" s="263"/>
      <c r="J2549"/>
      <c r="K2549"/>
      <c r="L2549"/>
    </row>
    <row r="2550" spans="3:12" x14ac:dyDescent="0.2">
      <c r="C2550"/>
      <c r="D2550" s="263"/>
      <c r="J2550"/>
      <c r="K2550"/>
      <c r="L2550"/>
    </row>
    <row r="2551" spans="3:12" x14ac:dyDescent="0.2">
      <c r="C2551"/>
      <c r="D2551" s="263"/>
      <c r="J2551"/>
      <c r="K2551"/>
      <c r="L2551"/>
    </row>
    <row r="2552" spans="3:12" x14ac:dyDescent="0.2">
      <c r="C2552"/>
      <c r="D2552" s="263"/>
      <c r="J2552"/>
      <c r="K2552"/>
      <c r="L2552"/>
    </row>
    <row r="2553" spans="3:12" x14ac:dyDescent="0.2">
      <c r="C2553"/>
      <c r="D2553" s="263"/>
      <c r="J2553"/>
      <c r="K2553"/>
      <c r="L2553"/>
    </row>
    <row r="2554" spans="3:12" x14ac:dyDescent="0.2">
      <c r="C2554"/>
      <c r="D2554" s="263"/>
      <c r="J2554"/>
      <c r="K2554"/>
      <c r="L2554"/>
    </row>
    <row r="2555" spans="3:12" x14ac:dyDescent="0.2">
      <c r="C2555"/>
      <c r="D2555" s="263"/>
      <c r="J2555"/>
      <c r="K2555"/>
      <c r="L2555"/>
    </row>
    <row r="2556" spans="3:12" x14ac:dyDescent="0.2">
      <c r="C2556"/>
      <c r="D2556" s="263"/>
      <c r="J2556"/>
      <c r="K2556"/>
      <c r="L2556"/>
    </row>
    <row r="2557" spans="3:12" x14ac:dyDescent="0.2">
      <c r="C2557"/>
      <c r="D2557" s="263"/>
      <c r="J2557"/>
      <c r="K2557"/>
      <c r="L2557"/>
    </row>
    <row r="2558" spans="3:12" x14ac:dyDescent="0.2">
      <c r="C2558"/>
      <c r="D2558" s="263"/>
      <c r="J2558"/>
      <c r="K2558"/>
      <c r="L2558"/>
    </row>
    <row r="2559" spans="3:12" x14ac:dyDescent="0.2">
      <c r="C2559"/>
      <c r="D2559" s="263"/>
      <c r="J2559"/>
      <c r="K2559"/>
      <c r="L2559"/>
    </row>
    <row r="2560" spans="3:12" x14ac:dyDescent="0.2">
      <c r="C2560"/>
      <c r="D2560" s="263"/>
      <c r="J2560"/>
      <c r="K2560"/>
      <c r="L2560"/>
    </row>
    <row r="2561" spans="3:12" x14ac:dyDescent="0.2">
      <c r="C2561"/>
      <c r="D2561" s="263"/>
      <c r="J2561"/>
      <c r="K2561"/>
      <c r="L2561"/>
    </row>
    <row r="2562" spans="3:12" x14ac:dyDescent="0.2">
      <c r="C2562"/>
      <c r="D2562" s="263"/>
      <c r="J2562"/>
      <c r="K2562"/>
      <c r="L2562"/>
    </row>
    <row r="2563" spans="3:12" x14ac:dyDescent="0.2">
      <c r="C2563"/>
      <c r="D2563" s="263"/>
      <c r="J2563"/>
      <c r="K2563"/>
      <c r="L2563"/>
    </row>
    <row r="2564" spans="3:12" x14ac:dyDescent="0.2">
      <c r="C2564"/>
      <c r="D2564" s="263"/>
      <c r="J2564"/>
      <c r="K2564"/>
      <c r="L2564"/>
    </row>
    <row r="2565" spans="3:12" x14ac:dyDescent="0.2">
      <c r="C2565"/>
      <c r="D2565" s="263"/>
      <c r="J2565"/>
      <c r="K2565"/>
      <c r="L2565"/>
    </row>
    <row r="2566" spans="3:12" x14ac:dyDescent="0.2">
      <c r="C2566"/>
      <c r="D2566" s="263"/>
      <c r="J2566"/>
      <c r="K2566"/>
      <c r="L2566"/>
    </row>
    <row r="2567" spans="3:12" x14ac:dyDescent="0.2">
      <c r="C2567"/>
      <c r="D2567" s="263"/>
      <c r="J2567"/>
      <c r="K2567"/>
      <c r="L2567"/>
    </row>
    <row r="2568" spans="3:12" x14ac:dyDescent="0.2">
      <c r="C2568"/>
      <c r="D2568" s="263"/>
      <c r="J2568"/>
      <c r="K2568"/>
      <c r="L2568"/>
    </row>
    <row r="2569" spans="3:12" x14ac:dyDescent="0.2">
      <c r="C2569"/>
      <c r="D2569" s="263"/>
      <c r="J2569"/>
      <c r="K2569"/>
      <c r="L2569"/>
    </row>
    <row r="2570" spans="3:12" x14ac:dyDescent="0.2">
      <c r="C2570"/>
      <c r="D2570" s="263"/>
      <c r="J2570"/>
      <c r="K2570"/>
      <c r="L2570"/>
    </row>
    <row r="2571" spans="3:12" x14ac:dyDescent="0.2">
      <c r="C2571"/>
      <c r="D2571" s="263"/>
      <c r="J2571"/>
      <c r="K2571"/>
      <c r="L2571"/>
    </row>
    <row r="2572" spans="3:12" x14ac:dyDescent="0.2">
      <c r="C2572"/>
      <c r="D2572" s="263"/>
      <c r="J2572"/>
      <c r="K2572"/>
      <c r="L2572"/>
    </row>
    <row r="2573" spans="3:12" x14ac:dyDescent="0.2">
      <c r="C2573"/>
      <c r="D2573" s="263"/>
      <c r="J2573"/>
      <c r="K2573"/>
      <c r="L2573"/>
    </row>
    <row r="2574" spans="3:12" x14ac:dyDescent="0.2">
      <c r="C2574"/>
      <c r="D2574" s="263"/>
      <c r="J2574"/>
      <c r="K2574"/>
      <c r="L2574"/>
    </row>
    <row r="2575" spans="3:12" x14ac:dyDescent="0.2">
      <c r="C2575"/>
      <c r="D2575" s="263"/>
      <c r="J2575"/>
      <c r="K2575"/>
      <c r="L2575"/>
    </row>
    <row r="2576" spans="3:12" x14ac:dyDescent="0.2">
      <c r="C2576"/>
      <c r="D2576" s="263"/>
      <c r="J2576"/>
      <c r="K2576"/>
      <c r="L2576"/>
    </row>
    <row r="2577" spans="3:12" x14ac:dyDescent="0.2">
      <c r="C2577"/>
      <c r="D2577" s="263"/>
      <c r="J2577"/>
      <c r="K2577"/>
      <c r="L2577"/>
    </row>
    <row r="2578" spans="3:12" x14ac:dyDescent="0.2">
      <c r="C2578"/>
      <c r="D2578" s="263"/>
      <c r="J2578"/>
      <c r="K2578"/>
      <c r="L2578"/>
    </row>
    <row r="2579" spans="3:12" x14ac:dyDescent="0.2">
      <c r="C2579"/>
      <c r="D2579" s="263"/>
      <c r="J2579"/>
      <c r="K2579"/>
      <c r="L2579"/>
    </row>
    <row r="2580" spans="3:12" x14ac:dyDescent="0.2">
      <c r="C2580"/>
      <c r="D2580" s="263"/>
      <c r="J2580"/>
      <c r="K2580"/>
      <c r="L2580"/>
    </row>
    <row r="2581" spans="3:12" x14ac:dyDescent="0.2">
      <c r="C2581"/>
      <c r="D2581" s="263"/>
      <c r="J2581"/>
      <c r="K2581"/>
      <c r="L2581"/>
    </row>
    <row r="2582" spans="3:12" x14ac:dyDescent="0.2">
      <c r="C2582"/>
      <c r="D2582" s="263"/>
      <c r="J2582"/>
      <c r="K2582"/>
      <c r="L2582"/>
    </row>
    <row r="2583" spans="3:12" x14ac:dyDescent="0.2">
      <c r="C2583"/>
      <c r="D2583" s="263"/>
      <c r="J2583"/>
      <c r="K2583"/>
      <c r="L2583"/>
    </row>
    <row r="2584" spans="3:12" x14ac:dyDescent="0.2">
      <c r="C2584"/>
      <c r="D2584" s="263"/>
      <c r="J2584"/>
      <c r="K2584"/>
      <c r="L2584"/>
    </row>
    <row r="2585" spans="3:12" x14ac:dyDescent="0.2">
      <c r="C2585"/>
      <c r="D2585" s="263"/>
      <c r="J2585"/>
      <c r="K2585"/>
      <c r="L2585"/>
    </row>
    <row r="2586" spans="3:12" x14ac:dyDescent="0.2">
      <c r="C2586"/>
      <c r="D2586" s="263"/>
      <c r="J2586"/>
      <c r="K2586"/>
      <c r="L2586"/>
    </row>
    <row r="2587" spans="3:12" x14ac:dyDescent="0.2">
      <c r="C2587"/>
      <c r="D2587" s="263"/>
      <c r="J2587"/>
      <c r="K2587"/>
      <c r="L2587"/>
    </row>
    <row r="2588" spans="3:12" x14ac:dyDescent="0.2">
      <c r="C2588"/>
      <c r="D2588" s="263"/>
      <c r="J2588"/>
      <c r="K2588"/>
      <c r="L2588"/>
    </row>
    <row r="2589" spans="3:12" x14ac:dyDescent="0.2">
      <c r="C2589"/>
      <c r="D2589" s="263"/>
      <c r="J2589"/>
      <c r="K2589"/>
      <c r="L2589"/>
    </row>
    <row r="2590" spans="3:12" x14ac:dyDescent="0.2">
      <c r="C2590"/>
      <c r="D2590" s="263"/>
      <c r="J2590"/>
      <c r="K2590"/>
      <c r="L2590"/>
    </row>
    <row r="2591" spans="3:12" x14ac:dyDescent="0.2">
      <c r="C2591"/>
      <c r="D2591" s="263"/>
      <c r="J2591"/>
      <c r="K2591"/>
      <c r="L2591"/>
    </row>
    <row r="2592" spans="3:12" x14ac:dyDescent="0.2">
      <c r="C2592"/>
      <c r="D2592" s="263"/>
      <c r="J2592"/>
      <c r="K2592"/>
      <c r="L2592"/>
    </row>
    <row r="2593" spans="3:12" x14ac:dyDescent="0.2">
      <c r="C2593"/>
      <c r="D2593" s="263"/>
      <c r="J2593"/>
      <c r="K2593"/>
      <c r="L2593"/>
    </row>
    <row r="2594" spans="3:12" x14ac:dyDescent="0.2">
      <c r="C2594"/>
      <c r="D2594" s="263"/>
      <c r="J2594"/>
      <c r="K2594"/>
      <c r="L2594"/>
    </row>
    <row r="2595" spans="3:12" x14ac:dyDescent="0.2">
      <c r="C2595"/>
      <c r="D2595" s="263"/>
      <c r="J2595"/>
      <c r="K2595"/>
      <c r="L2595"/>
    </row>
    <row r="2596" spans="3:12" x14ac:dyDescent="0.2">
      <c r="C2596"/>
      <c r="D2596" s="263"/>
      <c r="J2596"/>
      <c r="K2596"/>
      <c r="L2596"/>
    </row>
    <row r="2597" spans="3:12" x14ac:dyDescent="0.2">
      <c r="C2597"/>
      <c r="D2597" s="263"/>
      <c r="J2597"/>
      <c r="K2597"/>
      <c r="L2597"/>
    </row>
    <row r="2598" spans="3:12" x14ac:dyDescent="0.2">
      <c r="C2598"/>
      <c r="D2598" s="263"/>
      <c r="J2598"/>
      <c r="K2598"/>
      <c r="L2598"/>
    </row>
    <row r="2599" spans="3:12" x14ac:dyDescent="0.2">
      <c r="C2599"/>
      <c r="D2599" s="263"/>
      <c r="J2599"/>
      <c r="K2599"/>
      <c r="L2599"/>
    </row>
    <row r="2600" spans="3:12" x14ac:dyDescent="0.2">
      <c r="C2600"/>
      <c r="D2600" s="263"/>
      <c r="J2600"/>
      <c r="K2600"/>
      <c r="L2600"/>
    </row>
    <row r="2601" spans="3:12" x14ac:dyDescent="0.2">
      <c r="C2601"/>
      <c r="D2601" s="263"/>
      <c r="J2601"/>
      <c r="K2601"/>
      <c r="L2601"/>
    </row>
    <row r="2602" spans="3:12" x14ac:dyDescent="0.2">
      <c r="C2602"/>
      <c r="D2602" s="263"/>
      <c r="J2602"/>
      <c r="K2602"/>
      <c r="L2602"/>
    </row>
    <row r="2603" spans="3:12" x14ac:dyDescent="0.2">
      <c r="C2603"/>
      <c r="D2603" s="263"/>
      <c r="J2603"/>
      <c r="K2603"/>
      <c r="L2603"/>
    </row>
    <row r="2604" spans="3:12" x14ac:dyDescent="0.2">
      <c r="C2604"/>
      <c r="D2604" s="263"/>
      <c r="J2604"/>
      <c r="K2604"/>
      <c r="L2604"/>
    </row>
    <row r="2605" spans="3:12" x14ac:dyDescent="0.2">
      <c r="C2605"/>
      <c r="D2605" s="263"/>
      <c r="J2605"/>
      <c r="K2605"/>
      <c r="L2605"/>
    </row>
    <row r="2606" spans="3:12" x14ac:dyDescent="0.2">
      <c r="C2606"/>
      <c r="D2606" s="263"/>
      <c r="J2606"/>
      <c r="K2606"/>
      <c r="L2606"/>
    </row>
    <row r="2607" spans="3:12" x14ac:dyDescent="0.2">
      <c r="C2607"/>
      <c r="D2607" s="263"/>
      <c r="J2607"/>
      <c r="K2607"/>
      <c r="L2607"/>
    </row>
    <row r="2608" spans="3:12" x14ac:dyDescent="0.2">
      <c r="C2608"/>
      <c r="D2608" s="263"/>
      <c r="J2608"/>
      <c r="K2608"/>
      <c r="L2608"/>
    </row>
    <row r="2609" spans="3:12" x14ac:dyDescent="0.2">
      <c r="C2609"/>
      <c r="D2609" s="263"/>
      <c r="J2609"/>
      <c r="K2609"/>
      <c r="L2609"/>
    </row>
    <row r="2610" spans="3:12" x14ac:dyDescent="0.2">
      <c r="C2610"/>
      <c r="D2610" s="263"/>
      <c r="J2610"/>
      <c r="K2610"/>
      <c r="L2610"/>
    </row>
    <row r="2611" spans="3:12" x14ac:dyDescent="0.2">
      <c r="C2611"/>
      <c r="D2611" s="263"/>
      <c r="J2611"/>
      <c r="K2611"/>
      <c r="L2611"/>
    </row>
    <row r="2612" spans="3:12" x14ac:dyDescent="0.2">
      <c r="C2612"/>
      <c r="D2612" s="263"/>
      <c r="J2612"/>
      <c r="K2612"/>
      <c r="L2612"/>
    </row>
    <row r="2613" spans="3:12" x14ac:dyDescent="0.2">
      <c r="C2613"/>
      <c r="D2613" s="263"/>
      <c r="J2613"/>
      <c r="K2613"/>
      <c r="L2613"/>
    </row>
    <row r="2614" spans="3:12" x14ac:dyDescent="0.2">
      <c r="C2614"/>
      <c r="D2614" s="263"/>
      <c r="J2614"/>
      <c r="K2614"/>
      <c r="L2614"/>
    </row>
    <row r="2615" spans="3:12" x14ac:dyDescent="0.2">
      <c r="C2615"/>
      <c r="D2615" s="263"/>
      <c r="J2615"/>
      <c r="K2615"/>
      <c r="L2615"/>
    </row>
    <row r="2616" spans="3:12" x14ac:dyDescent="0.2">
      <c r="C2616"/>
      <c r="D2616" s="263"/>
      <c r="J2616"/>
      <c r="K2616"/>
      <c r="L2616"/>
    </row>
    <row r="2617" spans="3:12" x14ac:dyDescent="0.2">
      <c r="C2617"/>
      <c r="D2617" s="263"/>
      <c r="J2617"/>
      <c r="K2617"/>
      <c r="L2617"/>
    </row>
    <row r="2618" spans="3:12" x14ac:dyDescent="0.2">
      <c r="C2618"/>
      <c r="D2618" s="263"/>
      <c r="J2618"/>
      <c r="K2618"/>
      <c r="L2618"/>
    </row>
    <row r="2619" spans="3:12" x14ac:dyDescent="0.2">
      <c r="C2619"/>
      <c r="D2619" s="263"/>
      <c r="J2619"/>
      <c r="K2619"/>
      <c r="L2619"/>
    </row>
    <row r="2620" spans="3:12" x14ac:dyDescent="0.2">
      <c r="C2620"/>
      <c r="D2620" s="263"/>
      <c r="J2620"/>
      <c r="K2620"/>
      <c r="L2620"/>
    </row>
    <row r="2621" spans="3:12" x14ac:dyDescent="0.2">
      <c r="C2621"/>
      <c r="D2621" s="263"/>
      <c r="J2621"/>
      <c r="K2621"/>
      <c r="L2621"/>
    </row>
    <row r="2622" spans="3:12" x14ac:dyDescent="0.2">
      <c r="C2622"/>
      <c r="D2622" s="263"/>
      <c r="J2622"/>
      <c r="K2622"/>
      <c r="L2622"/>
    </row>
    <row r="2623" spans="3:12" x14ac:dyDescent="0.2">
      <c r="C2623"/>
      <c r="D2623" s="263"/>
      <c r="J2623"/>
      <c r="K2623"/>
      <c r="L2623"/>
    </row>
    <row r="2624" spans="3:12" x14ac:dyDescent="0.2">
      <c r="C2624"/>
      <c r="D2624" s="263"/>
      <c r="J2624"/>
      <c r="K2624"/>
      <c r="L2624"/>
    </row>
    <row r="2625" spans="3:12" x14ac:dyDescent="0.2">
      <c r="C2625"/>
      <c r="D2625" s="263"/>
      <c r="J2625"/>
      <c r="K2625"/>
      <c r="L2625"/>
    </row>
    <row r="2626" spans="3:12" x14ac:dyDescent="0.2">
      <c r="C2626"/>
      <c r="D2626" s="263"/>
      <c r="J2626"/>
      <c r="K2626"/>
      <c r="L2626"/>
    </row>
    <row r="2627" spans="3:12" x14ac:dyDescent="0.2">
      <c r="C2627"/>
      <c r="D2627" s="263"/>
      <c r="J2627"/>
      <c r="K2627"/>
      <c r="L2627"/>
    </row>
    <row r="2628" spans="3:12" x14ac:dyDescent="0.2">
      <c r="C2628"/>
      <c r="D2628" s="263"/>
      <c r="J2628"/>
      <c r="K2628"/>
      <c r="L2628"/>
    </row>
    <row r="2629" spans="3:12" x14ac:dyDescent="0.2">
      <c r="C2629"/>
      <c r="D2629" s="263"/>
      <c r="J2629"/>
      <c r="K2629"/>
      <c r="L2629"/>
    </row>
    <row r="2630" spans="3:12" x14ac:dyDescent="0.2">
      <c r="C2630"/>
      <c r="D2630" s="263"/>
      <c r="J2630"/>
      <c r="K2630"/>
      <c r="L2630"/>
    </row>
    <row r="2631" spans="3:12" x14ac:dyDescent="0.2">
      <c r="C2631"/>
      <c r="D2631" s="263"/>
      <c r="J2631"/>
      <c r="K2631"/>
      <c r="L2631"/>
    </row>
    <row r="2632" spans="3:12" x14ac:dyDescent="0.2">
      <c r="C2632"/>
      <c r="D2632" s="263"/>
      <c r="J2632"/>
      <c r="K2632"/>
      <c r="L2632"/>
    </row>
    <row r="2633" spans="3:12" x14ac:dyDescent="0.2">
      <c r="C2633"/>
      <c r="D2633" s="263"/>
      <c r="J2633"/>
      <c r="K2633"/>
      <c r="L2633"/>
    </row>
    <row r="2634" spans="3:12" x14ac:dyDescent="0.2">
      <c r="C2634"/>
      <c r="D2634" s="263"/>
      <c r="J2634"/>
      <c r="K2634"/>
      <c r="L2634"/>
    </row>
    <row r="2635" spans="3:12" x14ac:dyDescent="0.2">
      <c r="C2635"/>
      <c r="D2635" s="263"/>
      <c r="J2635"/>
      <c r="K2635"/>
      <c r="L2635"/>
    </row>
    <row r="2636" spans="3:12" x14ac:dyDescent="0.2">
      <c r="C2636"/>
      <c r="D2636" s="263"/>
      <c r="J2636"/>
      <c r="K2636"/>
      <c r="L2636"/>
    </row>
    <row r="2637" spans="3:12" x14ac:dyDescent="0.2">
      <c r="C2637"/>
      <c r="D2637" s="263"/>
      <c r="J2637"/>
      <c r="K2637"/>
      <c r="L2637"/>
    </row>
    <row r="2638" spans="3:12" x14ac:dyDescent="0.2">
      <c r="C2638"/>
      <c r="D2638" s="263"/>
      <c r="J2638"/>
      <c r="K2638"/>
      <c r="L2638"/>
    </row>
    <row r="2639" spans="3:12" x14ac:dyDescent="0.2">
      <c r="C2639"/>
      <c r="D2639" s="263"/>
      <c r="J2639"/>
      <c r="K2639"/>
      <c r="L2639"/>
    </row>
    <row r="2640" spans="3:12" x14ac:dyDescent="0.2">
      <c r="C2640"/>
      <c r="D2640" s="263"/>
      <c r="J2640"/>
      <c r="K2640"/>
      <c r="L2640"/>
    </row>
    <row r="2641" spans="3:12" x14ac:dyDescent="0.2">
      <c r="C2641"/>
      <c r="D2641" s="263"/>
      <c r="J2641"/>
      <c r="K2641"/>
      <c r="L2641"/>
    </row>
    <row r="2642" spans="3:12" x14ac:dyDescent="0.2">
      <c r="C2642"/>
      <c r="D2642" s="263"/>
      <c r="J2642"/>
      <c r="K2642"/>
      <c r="L2642"/>
    </row>
    <row r="2643" spans="3:12" x14ac:dyDescent="0.2">
      <c r="C2643"/>
      <c r="D2643" s="263"/>
      <c r="J2643"/>
      <c r="K2643"/>
      <c r="L2643"/>
    </row>
    <row r="2644" spans="3:12" x14ac:dyDescent="0.2">
      <c r="C2644"/>
      <c r="D2644" s="263"/>
      <c r="J2644"/>
      <c r="K2644"/>
      <c r="L2644"/>
    </row>
    <row r="2645" spans="3:12" x14ac:dyDescent="0.2">
      <c r="C2645"/>
      <c r="D2645" s="263"/>
      <c r="J2645"/>
      <c r="K2645"/>
      <c r="L2645"/>
    </row>
    <row r="2646" spans="3:12" x14ac:dyDescent="0.2">
      <c r="C2646"/>
      <c r="D2646" s="263"/>
      <c r="J2646"/>
      <c r="K2646"/>
      <c r="L2646"/>
    </row>
    <row r="2647" spans="3:12" x14ac:dyDescent="0.2">
      <c r="C2647"/>
      <c r="D2647" s="263"/>
      <c r="J2647"/>
      <c r="K2647"/>
      <c r="L2647"/>
    </row>
    <row r="2648" spans="3:12" x14ac:dyDescent="0.2">
      <c r="C2648"/>
      <c r="D2648" s="263"/>
      <c r="J2648"/>
      <c r="K2648"/>
      <c r="L2648"/>
    </row>
    <row r="2649" spans="3:12" x14ac:dyDescent="0.2">
      <c r="C2649"/>
      <c r="D2649" s="263"/>
      <c r="J2649"/>
      <c r="K2649"/>
      <c r="L2649"/>
    </row>
    <row r="2650" spans="3:12" x14ac:dyDescent="0.2">
      <c r="C2650"/>
      <c r="D2650" s="263"/>
      <c r="J2650"/>
      <c r="K2650"/>
      <c r="L2650"/>
    </row>
    <row r="2651" spans="3:12" x14ac:dyDescent="0.2">
      <c r="C2651"/>
      <c r="D2651" s="263"/>
      <c r="J2651"/>
      <c r="K2651"/>
      <c r="L2651"/>
    </row>
    <row r="2652" spans="3:12" x14ac:dyDescent="0.2">
      <c r="C2652"/>
      <c r="D2652" s="263"/>
      <c r="J2652"/>
      <c r="K2652"/>
      <c r="L2652"/>
    </row>
    <row r="2653" spans="3:12" x14ac:dyDescent="0.2">
      <c r="C2653"/>
      <c r="D2653" s="263"/>
      <c r="J2653"/>
      <c r="K2653"/>
      <c r="L2653"/>
    </row>
    <row r="2654" spans="3:12" x14ac:dyDescent="0.2">
      <c r="C2654"/>
      <c r="D2654" s="263"/>
      <c r="J2654"/>
      <c r="K2654"/>
      <c r="L2654"/>
    </row>
    <row r="2655" spans="3:12" x14ac:dyDescent="0.2">
      <c r="C2655"/>
      <c r="D2655" s="263"/>
      <c r="J2655"/>
      <c r="K2655"/>
      <c r="L2655"/>
    </row>
    <row r="2656" spans="3:12" x14ac:dyDescent="0.2">
      <c r="C2656"/>
      <c r="D2656" s="263"/>
      <c r="J2656"/>
      <c r="K2656"/>
      <c r="L2656"/>
    </row>
    <row r="2657" spans="3:12" x14ac:dyDescent="0.2">
      <c r="C2657"/>
      <c r="D2657" s="263"/>
      <c r="J2657"/>
      <c r="K2657"/>
      <c r="L2657"/>
    </row>
    <row r="2658" spans="3:12" x14ac:dyDescent="0.2">
      <c r="C2658"/>
      <c r="D2658" s="263"/>
      <c r="J2658"/>
      <c r="K2658"/>
      <c r="L2658"/>
    </row>
    <row r="2659" spans="3:12" x14ac:dyDescent="0.2">
      <c r="C2659"/>
      <c r="D2659" s="263"/>
      <c r="J2659"/>
      <c r="K2659"/>
      <c r="L2659"/>
    </row>
    <row r="2660" spans="3:12" x14ac:dyDescent="0.2">
      <c r="C2660"/>
      <c r="D2660" s="263"/>
      <c r="J2660"/>
      <c r="K2660"/>
      <c r="L2660"/>
    </row>
    <row r="2661" spans="3:12" x14ac:dyDescent="0.2">
      <c r="C2661"/>
      <c r="D2661" s="263"/>
      <c r="J2661"/>
      <c r="K2661"/>
      <c r="L2661"/>
    </row>
    <row r="2662" spans="3:12" x14ac:dyDescent="0.2">
      <c r="C2662"/>
      <c r="D2662" s="263"/>
      <c r="J2662"/>
      <c r="K2662"/>
      <c r="L2662"/>
    </row>
    <row r="2663" spans="3:12" x14ac:dyDescent="0.2">
      <c r="C2663"/>
      <c r="D2663" s="263"/>
      <c r="J2663"/>
      <c r="K2663"/>
      <c r="L2663"/>
    </row>
    <row r="2664" spans="3:12" x14ac:dyDescent="0.2">
      <c r="C2664"/>
      <c r="D2664" s="263"/>
      <c r="J2664"/>
      <c r="K2664"/>
      <c r="L2664"/>
    </row>
    <row r="2665" spans="3:12" x14ac:dyDescent="0.2">
      <c r="C2665"/>
      <c r="D2665" s="263"/>
      <c r="J2665"/>
      <c r="K2665"/>
      <c r="L2665"/>
    </row>
    <row r="2666" spans="3:12" x14ac:dyDescent="0.2">
      <c r="C2666"/>
      <c r="D2666" s="263"/>
      <c r="J2666"/>
      <c r="K2666"/>
      <c r="L2666"/>
    </row>
    <row r="2667" spans="3:12" x14ac:dyDescent="0.2">
      <c r="C2667"/>
      <c r="D2667" s="263"/>
      <c r="J2667"/>
      <c r="K2667"/>
      <c r="L2667"/>
    </row>
    <row r="2668" spans="3:12" x14ac:dyDescent="0.2">
      <c r="C2668"/>
      <c r="D2668" s="263"/>
      <c r="J2668"/>
      <c r="K2668"/>
      <c r="L2668"/>
    </row>
    <row r="2669" spans="3:12" x14ac:dyDescent="0.2">
      <c r="C2669"/>
      <c r="D2669" s="263"/>
      <c r="J2669"/>
      <c r="K2669"/>
      <c r="L2669"/>
    </row>
    <row r="2670" spans="3:12" x14ac:dyDescent="0.2">
      <c r="C2670"/>
      <c r="D2670" s="263"/>
      <c r="J2670"/>
      <c r="K2670"/>
      <c r="L2670"/>
    </row>
    <row r="2671" spans="3:12" x14ac:dyDescent="0.2">
      <c r="C2671"/>
      <c r="D2671" s="263"/>
      <c r="J2671"/>
      <c r="K2671"/>
      <c r="L2671"/>
    </row>
    <row r="2672" spans="3:12" x14ac:dyDescent="0.2">
      <c r="C2672"/>
      <c r="D2672" s="263"/>
      <c r="J2672"/>
      <c r="K2672"/>
      <c r="L2672"/>
    </row>
    <row r="2673" spans="3:12" x14ac:dyDescent="0.2">
      <c r="C2673"/>
      <c r="D2673" s="263"/>
      <c r="J2673"/>
      <c r="K2673"/>
      <c r="L2673"/>
    </row>
    <row r="2674" spans="3:12" x14ac:dyDescent="0.2">
      <c r="C2674"/>
      <c r="D2674" s="263"/>
      <c r="J2674"/>
      <c r="K2674"/>
      <c r="L2674"/>
    </row>
    <row r="2675" spans="3:12" x14ac:dyDescent="0.2">
      <c r="C2675"/>
      <c r="D2675" s="263"/>
      <c r="J2675"/>
      <c r="K2675"/>
      <c r="L2675"/>
    </row>
    <row r="2676" spans="3:12" x14ac:dyDescent="0.2">
      <c r="C2676"/>
      <c r="D2676" s="263"/>
      <c r="J2676"/>
      <c r="K2676"/>
      <c r="L2676"/>
    </row>
    <row r="2677" spans="3:12" x14ac:dyDescent="0.2">
      <c r="C2677"/>
      <c r="D2677" s="263"/>
      <c r="J2677"/>
      <c r="K2677"/>
      <c r="L2677"/>
    </row>
    <row r="2678" spans="3:12" x14ac:dyDescent="0.2">
      <c r="C2678"/>
      <c r="D2678" s="263"/>
      <c r="J2678"/>
      <c r="K2678"/>
      <c r="L2678"/>
    </row>
    <row r="2679" spans="3:12" x14ac:dyDescent="0.2">
      <c r="C2679"/>
      <c r="D2679" s="263"/>
      <c r="J2679"/>
      <c r="K2679"/>
      <c r="L2679"/>
    </row>
    <row r="2680" spans="3:12" x14ac:dyDescent="0.2">
      <c r="C2680"/>
      <c r="D2680" s="263"/>
      <c r="J2680"/>
      <c r="K2680"/>
      <c r="L2680"/>
    </row>
    <row r="2681" spans="3:12" x14ac:dyDescent="0.2">
      <c r="C2681"/>
      <c r="D2681" s="263"/>
      <c r="J2681"/>
      <c r="K2681"/>
      <c r="L2681"/>
    </row>
    <row r="2682" spans="3:12" x14ac:dyDescent="0.2">
      <c r="C2682"/>
      <c r="D2682" s="263"/>
      <c r="J2682"/>
      <c r="K2682"/>
      <c r="L2682"/>
    </row>
    <row r="2683" spans="3:12" x14ac:dyDescent="0.2">
      <c r="C2683"/>
      <c r="D2683" s="263"/>
      <c r="J2683"/>
      <c r="K2683"/>
      <c r="L2683"/>
    </row>
    <row r="2684" spans="3:12" x14ac:dyDescent="0.2">
      <c r="C2684"/>
      <c r="D2684" s="263"/>
      <c r="J2684"/>
      <c r="K2684"/>
      <c r="L2684"/>
    </row>
    <row r="2685" spans="3:12" x14ac:dyDescent="0.2">
      <c r="C2685"/>
      <c r="D2685" s="263"/>
      <c r="J2685"/>
      <c r="K2685"/>
      <c r="L2685"/>
    </row>
    <row r="2686" spans="3:12" x14ac:dyDescent="0.2">
      <c r="C2686"/>
      <c r="D2686" s="263"/>
      <c r="J2686"/>
      <c r="K2686"/>
      <c r="L2686"/>
    </row>
    <row r="2687" spans="3:12" x14ac:dyDescent="0.2">
      <c r="C2687"/>
      <c r="D2687" s="263"/>
      <c r="J2687"/>
      <c r="K2687"/>
      <c r="L2687"/>
    </row>
    <row r="2688" spans="3:12" x14ac:dyDescent="0.2">
      <c r="C2688"/>
      <c r="D2688" s="263"/>
      <c r="J2688"/>
      <c r="K2688"/>
      <c r="L2688"/>
    </row>
    <row r="2689" spans="3:12" x14ac:dyDescent="0.2">
      <c r="C2689"/>
      <c r="D2689" s="263"/>
      <c r="J2689"/>
      <c r="K2689"/>
      <c r="L2689"/>
    </row>
    <row r="2690" spans="3:12" x14ac:dyDescent="0.2">
      <c r="C2690"/>
      <c r="D2690" s="263"/>
      <c r="J2690"/>
      <c r="K2690"/>
      <c r="L2690"/>
    </row>
    <row r="2691" spans="3:12" x14ac:dyDescent="0.2">
      <c r="C2691"/>
      <c r="D2691" s="263"/>
      <c r="J2691"/>
      <c r="K2691"/>
      <c r="L2691"/>
    </row>
    <row r="2692" spans="3:12" x14ac:dyDescent="0.2">
      <c r="C2692"/>
      <c r="D2692" s="263"/>
      <c r="J2692"/>
      <c r="K2692"/>
      <c r="L2692"/>
    </row>
    <row r="2693" spans="3:12" x14ac:dyDescent="0.2">
      <c r="C2693"/>
      <c r="D2693" s="263"/>
      <c r="J2693"/>
      <c r="K2693"/>
      <c r="L2693"/>
    </row>
    <row r="2694" spans="3:12" x14ac:dyDescent="0.2">
      <c r="C2694"/>
      <c r="D2694" s="263"/>
      <c r="J2694"/>
      <c r="K2694"/>
      <c r="L2694"/>
    </row>
    <row r="2695" spans="3:12" x14ac:dyDescent="0.2">
      <c r="C2695"/>
      <c r="D2695" s="263"/>
      <c r="J2695"/>
      <c r="K2695"/>
      <c r="L2695"/>
    </row>
    <row r="2696" spans="3:12" x14ac:dyDescent="0.2">
      <c r="C2696"/>
      <c r="D2696" s="263"/>
      <c r="J2696"/>
      <c r="K2696"/>
      <c r="L2696"/>
    </row>
    <row r="2697" spans="3:12" x14ac:dyDescent="0.2">
      <c r="C2697"/>
      <c r="D2697" s="263"/>
      <c r="J2697"/>
      <c r="K2697"/>
      <c r="L2697"/>
    </row>
    <row r="2698" spans="3:12" x14ac:dyDescent="0.2">
      <c r="C2698"/>
      <c r="D2698" s="263"/>
      <c r="J2698"/>
      <c r="K2698"/>
      <c r="L2698"/>
    </row>
    <row r="2699" spans="3:12" x14ac:dyDescent="0.2">
      <c r="C2699"/>
      <c r="D2699" s="263"/>
      <c r="J2699"/>
      <c r="K2699"/>
      <c r="L2699"/>
    </row>
    <row r="2700" spans="3:12" x14ac:dyDescent="0.2">
      <c r="C2700"/>
      <c r="D2700" s="263"/>
      <c r="J2700"/>
      <c r="K2700"/>
      <c r="L2700"/>
    </row>
    <row r="2701" spans="3:12" x14ac:dyDescent="0.2">
      <c r="C2701"/>
      <c r="D2701" s="263"/>
      <c r="J2701"/>
      <c r="K2701"/>
      <c r="L2701"/>
    </row>
    <row r="2702" spans="3:12" x14ac:dyDescent="0.2">
      <c r="C2702"/>
      <c r="D2702" s="263"/>
      <c r="J2702"/>
      <c r="K2702"/>
      <c r="L2702"/>
    </row>
    <row r="2703" spans="3:12" x14ac:dyDescent="0.2">
      <c r="C2703"/>
      <c r="D2703" s="263"/>
      <c r="J2703"/>
      <c r="K2703"/>
      <c r="L2703"/>
    </row>
    <row r="2704" spans="3:12" x14ac:dyDescent="0.2">
      <c r="C2704"/>
      <c r="D2704" s="263"/>
      <c r="J2704"/>
      <c r="K2704"/>
      <c r="L2704"/>
    </row>
    <row r="2705" spans="3:12" x14ac:dyDescent="0.2">
      <c r="C2705"/>
      <c r="D2705" s="263"/>
      <c r="J2705"/>
      <c r="K2705"/>
      <c r="L2705"/>
    </row>
    <row r="2706" spans="3:12" x14ac:dyDescent="0.2">
      <c r="C2706"/>
      <c r="D2706" s="263"/>
      <c r="J2706"/>
      <c r="K2706"/>
      <c r="L2706"/>
    </row>
    <row r="2707" spans="3:12" x14ac:dyDescent="0.2">
      <c r="C2707"/>
      <c r="D2707" s="263"/>
      <c r="J2707"/>
      <c r="K2707"/>
      <c r="L2707"/>
    </row>
    <row r="2708" spans="3:12" x14ac:dyDescent="0.2">
      <c r="C2708"/>
      <c r="D2708" s="263"/>
      <c r="J2708"/>
      <c r="K2708"/>
      <c r="L2708"/>
    </row>
    <row r="2709" spans="3:12" x14ac:dyDescent="0.2">
      <c r="C2709"/>
      <c r="D2709" s="263"/>
      <c r="J2709"/>
      <c r="K2709"/>
      <c r="L2709"/>
    </row>
    <row r="2710" spans="3:12" x14ac:dyDescent="0.2">
      <c r="C2710"/>
      <c r="D2710" s="263"/>
      <c r="J2710"/>
      <c r="K2710"/>
      <c r="L2710"/>
    </row>
    <row r="2711" spans="3:12" x14ac:dyDescent="0.2">
      <c r="C2711"/>
      <c r="D2711" s="263"/>
      <c r="J2711"/>
      <c r="K2711"/>
      <c r="L2711"/>
    </row>
    <row r="2712" spans="3:12" x14ac:dyDescent="0.2">
      <c r="C2712"/>
      <c r="D2712" s="263"/>
      <c r="J2712"/>
      <c r="K2712"/>
      <c r="L2712"/>
    </row>
    <row r="2713" spans="3:12" x14ac:dyDescent="0.2">
      <c r="C2713"/>
      <c r="D2713" s="263"/>
      <c r="J2713"/>
      <c r="K2713"/>
      <c r="L2713"/>
    </row>
    <row r="2714" spans="3:12" x14ac:dyDescent="0.2">
      <c r="C2714"/>
      <c r="D2714" s="263"/>
      <c r="J2714"/>
      <c r="K2714"/>
      <c r="L2714"/>
    </row>
    <row r="2715" spans="3:12" x14ac:dyDescent="0.2">
      <c r="C2715"/>
      <c r="D2715" s="263"/>
      <c r="J2715"/>
      <c r="K2715"/>
      <c r="L2715"/>
    </row>
    <row r="2716" spans="3:12" x14ac:dyDescent="0.2">
      <c r="C2716"/>
      <c r="D2716" s="263"/>
      <c r="J2716"/>
      <c r="K2716"/>
      <c r="L2716"/>
    </row>
    <row r="2717" spans="3:12" x14ac:dyDescent="0.2">
      <c r="C2717"/>
      <c r="D2717" s="263"/>
      <c r="J2717"/>
      <c r="K2717"/>
      <c r="L2717"/>
    </row>
    <row r="2718" spans="3:12" x14ac:dyDescent="0.2">
      <c r="C2718"/>
      <c r="D2718" s="263"/>
      <c r="J2718"/>
      <c r="K2718"/>
      <c r="L2718"/>
    </row>
    <row r="2719" spans="3:12" x14ac:dyDescent="0.2">
      <c r="C2719"/>
      <c r="D2719" s="263"/>
      <c r="J2719"/>
      <c r="K2719"/>
      <c r="L2719"/>
    </row>
    <row r="2720" spans="3:12" x14ac:dyDescent="0.2">
      <c r="C2720"/>
      <c r="D2720" s="263"/>
      <c r="J2720"/>
      <c r="K2720"/>
      <c r="L2720"/>
    </row>
    <row r="2721" spans="3:12" x14ac:dyDescent="0.2">
      <c r="C2721"/>
      <c r="D2721" s="263"/>
      <c r="J2721"/>
      <c r="K2721"/>
      <c r="L2721"/>
    </row>
    <row r="2722" spans="3:12" x14ac:dyDescent="0.2">
      <c r="C2722"/>
      <c r="D2722" s="263"/>
      <c r="J2722"/>
      <c r="K2722"/>
      <c r="L2722"/>
    </row>
    <row r="2723" spans="3:12" x14ac:dyDescent="0.2">
      <c r="C2723"/>
      <c r="D2723" s="263"/>
      <c r="J2723"/>
      <c r="K2723"/>
      <c r="L2723"/>
    </row>
    <row r="2724" spans="3:12" x14ac:dyDescent="0.2">
      <c r="C2724"/>
      <c r="D2724" s="263"/>
      <c r="J2724"/>
      <c r="K2724"/>
      <c r="L2724"/>
    </row>
    <row r="2725" spans="3:12" x14ac:dyDescent="0.2">
      <c r="C2725"/>
      <c r="D2725" s="263"/>
      <c r="J2725"/>
      <c r="K2725"/>
      <c r="L2725"/>
    </row>
    <row r="2726" spans="3:12" x14ac:dyDescent="0.2">
      <c r="C2726"/>
      <c r="D2726" s="263"/>
      <c r="J2726"/>
      <c r="K2726"/>
      <c r="L2726"/>
    </row>
    <row r="2727" spans="3:12" x14ac:dyDescent="0.2">
      <c r="C2727"/>
      <c r="D2727" s="263"/>
      <c r="J2727"/>
      <c r="K2727"/>
      <c r="L2727"/>
    </row>
    <row r="2728" spans="3:12" x14ac:dyDescent="0.2">
      <c r="C2728"/>
      <c r="D2728" s="263"/>
      <c r="J2728"/>
      <c r="K2728"/>
      <c r="L2728"/>
    </row>
    <row r="2729" spans="3:12" x14ac:dyDescent="0.2">
      <c r="C2729"/>
      <c r="D2729" s="263"/>
      <c r="J2729"/>
      <c r="K2729"/>
      <c r="L2729"/>
    </row>
    <row r="2730" spans="3:12" x14ac:dyDescent="0.2">
      <c r="C2730"/>
      <c r="D2730" s="263"/>
      <c r="J2730"/>
      <c r="K2730"/>
      <c r="L2730"/>
    </row>
    <row r="2731" spans="3:12" x14ac:dyDescent="0.2">
      <c r="C2731"/>
      <c r="D2731" s="263"/>
      <c r="J2731"/>
      <c r="K2731"/>
      <c r="L2731"/>
    </row>
    <row r="2732" spans="3:12" x14ac:dyDescent="0.2">
      <c r="C2732"/>
      <c r="D2732" s="263"/>
      <c r="J2732"/>
      <c r="K2732"/>
      <c r="L2732"/>
    </row>
    <row r="2733" spans="3:12" x14ac:dyDescent="0.2">
      <c r="C2733"/>
      <c r="D2733" s="263"/>
      <c r="J2733"/>
      <c r="K2733"/>
      <c r="L2733"/>
    </row>
    <row r="2734" spans="3:12" x14ac:dyDescent="0.2">
      <c r="C2734"/>
      <c r="D2734" s="263"/>
      <c r="J2734"/>
      <c r="K2734"/>
      <c r="L2734"/>
    </row>
    <row r="2735" spans="3:12" x14ac:dyDescent="0.2">
      <c r="C2735"/>
      <c r="D2735" s="263"/>
      <c r="J2735"/>
      <c r="K2735"/>
      <c r="L2735"/>
    </row>
    <row r="2736" spans="3:12" x14ac:dyDescent="0.2">
      <c r="C2736"/>
      <c r="D2736" s="263"/>
      <c r="J2736"/>
      <c r="K2736"/>
      <c r="L2736"/>
    </row>
    <row r="2737" spans="3:12" x14ac:dyDescent="0.2">
      <c r="C2737"/>
      <c r="D2737" s="263"/>
      <c r="J2737"/>
      <c r="K2737"/>
      <c r="L2737"/>
    </row>
    <row r="2738" spans="3:12" x14ac:dyDescent="0.2">
      <c r="C2738"/>
      <c r="D2738" s="263"/>
      <c r="J2738"/>
      <c r="K2738"/>
      <c r="L2738"/>
    </row>
    <row r="2739" spans="3:12" x14ac:dyDescent="0.2">
      <c r="C2739"/>
      <c r="D2739" s="263"/>
      <c r="J2739"/>
      <c r="K2739"/>
      <c r="L2739"/>
    </row>
    <row r="2740" spans="3:12" x14ac:dyDescent="0.2">
      <c r="C2740"/>
      <c r="D2740" s="263"/>
      <c r="J2740"/>
      <c r="K2740"/>
      <c r="L2740"/>
    </row>
    <row r="2741" spans="3:12" x14ac:dyDescent="0.2">
      <c r="C2741"/>
      <c r="D2741" s="263"/>
      <c r="J2741"/>
      <c r="K2741"/>
      <c r="L2741"/>
    </row>
    <row r="2742" spans="3:12" x14ac:dyDescent="0.2">
      <c r="C2742"/>
      <c r="D2742" s="263"/>
      <c r="J2742"/>
      <c r="K2742"/>
      <c r="L2742"/>
    </row>
    <row r="2743" spans="3:12" x14ac:dyDescent="0.2">
      <c r="C2743"/>
      <c r="D2743" s="263"/>
      <c r="J2743"/>
      <c r="K2743"/>
      <c r="L2743"/>
    </row>
    <row r="2744" spans="3:12" x14ac:dyDescent="0.2">
      <c r="C2744"/>
      <c r="D2744" s="263"/>
      <c r="J2744"/>
      <c r="K2744"/>
      <c r="L2744"/>
    </row>
    <row r="2745" spans="3:12" x14ac:dyDescent="0.2">
      <c r="C2745"/>
      <c r="D2745" s="263"/>
      <c r="J2745"/>
      <c r="K2745"/>
      <c r="L2745"/>
    </row>
    <row r="2746" spans="3:12" x14ac:dyDescent="0.2">
      <c r="C2746"/>
      <c r="D2746" s="263"/>
      <c r="J2746"/>
      <c r="K2746"/>
      <c r="L2746"/>
    </row>
    <row r="2747" spans="3:12" x14ac:dyDescent="0.2">
      <c r="C2747"/>
      <c r="D2747" s="263"/>
      <c r="J2747"/>
      <c r="K2747"/>
      <c r="L2747"/>
    </row>
    <row r="2748" spans="3:12" x14ac:dyDescent="0.2">
      <c r="C2748"/>
      <c r="D2748" s="263"/>
      <c r="J2748"/>
      <c r="K2748"/>
      <c r="L2748"/>
    </row>
    <row r="2749" spans="3:12" x14ac:dyDescent="0.2">
      <c r="C2749"/>
      <c r="D2749" s="263"/>
      <c r="J2749"/>
      <c r="K2749"/>
      <c r="L2749"/>
    </row>
    <row r="2750" spans="3:12" x14ac:dyDescent="0.2">
      <c r="C2750"/>
      <c r="D2750" s="263"/>
      <c r="J2750"/>
      <c r="K2750"/>
      <c r="L2750"/>
    </row>
    <row r="2751" spans="3:12" x14ac:dyDescent="0.2">
      <c r="C2751"/>
      <c r="D2751" s="263"/>
      <c r="J2751"/>
      <c r="K2751"/>
      <c r="L2751"/>
    </row>
    <row r="2752" spans="3:12" x14ac:dyDescent="0.2">
      <c r="C2752"/>
      <c r="D2752" s="263"/>
      <c r="J2752"/>
      <c r="K2752"/>
      <c r="L2752"/>
    </row>
    <row r="2753" spans="3:12" x14ac:dyDescent="0.2">
      <c r="C2753"/>
      <c r="D2753" s="263"/>
      <c r="J2753"/>
      <c r="K2753"/>
      <c r="L2753"/>
    </row>
    <row r="2754" spans="3:12" x14ac:dyDescent="0.2">
      <c r="C2754"/>
      <c r="D2754" s="263"/>
      <c r="J2754"/>
      <c r="K2754"/>
      <c r="L2754"/>
    </row>
    <row r="2755" spans="3:12" x14ac:dyDescent="0.2">
      <c r="C2755"/>
      <c r="D2755" s="263"/>
      <c r="J2755"/>
      <c r="K2755"/>
      <c r="L2755"/>
    </row>
    <row r="2756" spans="3:12" x14ac:dyDescent="0.2">
      <c r="C2756"/>
      <c r="D2756" s="263"/>
      <c r="J2756"/>
      <c r="K2756"/>
      <c r="L2756"/>
    </row>
    <row r="2757" spans="3:12" x14ac:dyDescent="0.2">
      <c r="C2757"/>
      <c r="D2757" s="263"/>
      <c r="J2757"/>
      <c r="K2757"/>
      <c r="L2757"/>
    </row>
    <row r="2758" spans="3:12" x14ac:dyDescent="0.2">
      <c r="C2758"/>
      <c r="D2758" s="263"/>
      <c r="J2758"/>
      <c r="K2758"/>
      <c r="L2758"/>
    </row>
    <row r="2759" spans="3:12" x14ac:dyDescent="0.2">
      <c r="C2759"/>
      <c r="D2759" s="263"/>
      <c r="J2759"/>
      <c r="K2759"/>
      <c r="L2759"/>
    </row>
    <row r="2760" spans="3:12" x14ac:dyDescent="0.2">
      <c r="C2760"/>
      <c r="D2760" s="263"/>
      <c r="J2760"/>
      <c r="K2760"/>
      <c r="L2760"/>
    </row>
    <row r="2761" spans="3:12" x14ac:dyDescent="0.2">
      <c r="C2761"/>
      <c r="D2761" s="263"/>
      <c r="J2761"/>
      <c r="K2761"/>
      <c r="L2761"/>
    </row>
    <row r="2762" spans="3:12" x14ac:dyDescent="0.2">
      <c r="C2762"/>
      <c r="D2762" s="263"/>
      <c r="J2762"/>
      <c r="K2762"/>
      <c r="L2762"/>
    </row>
    <row r="2763" spans="3:12" x14ac:dyDescent="0.2">
      <c r="C2763"/>
      <c r="D2763" s="263"/>
      <c r="J2763"/>
      <c r="K2763"/>
      <c r="L2763"/>
    </row>
    <row r="2764" spans="3:12" x14ac:dyDescent="0.2">
      <c r="C2764"/>
      <c r="D2764" s="263"/>
      <c r="J2764"/>
      <c r="K2764"/>
      <c r="L2764"/>
    </row>
    <row r="2765" spans="3:12" x14ac:dyDescent="0.2">
      <c r="C2765"/>
      <c r="D2765" s="263"/>
      <c r="J2765"/>
      <c r="K2765"/>
      <c r="L2765"/>
    </row>
    <row r="2766" spans="3:12" x14ac:dyDescent="0.2">
      <c r="C2766"/>
      <c r="D2766" s="263"/>
      <c r="J2766"/>
      <c r="K2766"/>
      <c r="L2766"/>
    </row>
    <row r="2767" spans="3:12" x14ac:dyDescent="0.2">
      <c r="C2767"/>
      <c r="D2767" s="263"/>
      <c r="J2767"/>
      <c r="K2767"/>
      <c r="L2767"/>
    </row>
    <row r="2768" spans="3:12" x14ac:dyDescent="0.2">
      <c r="C2768"/>
      <c r="D2768" s="263"/>
      <c r="J2768"/>
      <c r="K2768"/>
      <c r="L2768"/>
    </row>
    <row r="2769" spans="3:12" x14ac:dyDescent="0.2">
      <c r="C2769"/>
      <c r="D2769" s="263"/>
      <c r="J2769"/>
      <c r="K2769"/>
      <c r="L2769"/>
    </row>
    <row r="2770" spans="3:12" x14ac:dyDescent="0.2">
      <c r="C2770"/>
      <c r="D2770" s="263"/>
      <c r="J2770"/>
      <c r="K2770"/>
      <c r="L2770"/>
    </row>
    <row r="2771" spans="3:12" x14ac:dyDescent="0.2">
      <c r="C2771"/>
      <c r="D2771" s="263"/>
      <c r="J2771"/>
      <c r="K2771"/>
      <c r="L2771"/>
    </row>
    <row r="2772" spans="3:12" x14ac:dyDescent="0.2">
      <c r="C2772"/>
      <c r="D2772" s="263"/>
      <c r="J2772"/>
      <c r="K2772"/>
      <c r="L2772"/>
    </row>
    <row r="2773" spans="3:12" x14ac:dyDescent="0.2">
      <c r="C2773"/>
      <c r="D2773" s="263"/>
      <c r="J2773"/>
      <c r="K2773"/>
      <c r="L2773"/>
    </row>
    <row r="2774" spans="3:12" x14ac:dyDescent="0.2">
      <c r="C2774"/>
      <c r="D2774" s="263"/>
      <c r="J2774"/>
      <c r="K2774"/>
      <c r="L2774"/>
    </row>
    <row r="2775" spans="3:12" x14ac:dyDescent="0.2">
      <c r="C2775"/>
      <c r="D2775" s="263"/>
      <c r="J2775"/>
      <c r="K2775"/>
      <c r="L2775"/>
    </row>
    <row r="2776" spans="3:12" x14ac:dyDescent="0.2">
      <c r="C2776"/>
      <c r="D2776" s="263"/>
      <c r="J2776"/>
      <c r="K2776"/>
      <c r="L2776"/>
    </row>
    <row r="2777" spans="3:12" x14ac:dyDescent="0.2">
      <c r="C2777"/>
      <c r="D2777" s="263"/>
      <c r="J2777"/>
      <c r="K2777"/>
      <c r="L2777"/>
    </row>
    <row r="2778" spans="3:12" x14ac:dyDescent="0.2">
      <c r="C2778"/>
      <c r="D2778" s="263"/>
      <c r="J2778"/>
      <c r="K2778"/>
      <c r="L2778"/>
    </row>
    <row r="2779" spans="3:12" x14ac:dyDescent="0.2">
      <c r="C2779"/>
      <c r="D2779" s="263"/>
      <c r="J2779"/>
      <c r="K2779"/>
      <c r="L2779"/>
    </row>
    <row r="2780" spans="3:12" x14ac:dyDescent="0.2">
      <c r="C2780"/>
      <c r="D2780" s="263"/>
      <c r="J2780"/>
      <c r="K2780"/>
      <c r="L2780"/>
    </row>
    <row r="2781" spans="3:12" x14ac:dyDescent="0.2">
      <c r="C2781"/>
      <c r="D2781" s="263"/>
      <c r="J2781"/>
      <c r="K2781"/>
      <c r="L2781"/>
    </row>
    <row r="2782" spans="3:12" x14ac:dyDescent="0.2">
      <c r="C2782"/>
      <c r="D2782" s="263"/>
      <c r="J2782"/>
      <c r="K2782"/>
      <c r="L2782"/>
    </row>
    <row r="2783" spans="3:12" x14ac:dyDescent="0.2">
      <c r="C2783"/>
      <c r="D2783" s="263"/>
      <c r="J2783"/>
      <c r="K2783"/>
      <c r="L2783"/>
    </row>
    <row r="2784" spans="3:12" x14ac:dyDescent="0.2">
      <c r="C2784"/>
      <c r="D2784" s="263"/>
      <c r="J2784"/>
      <c r="K2784"/>
      <c r="L2784"/>
    </row>
    <row r="2785" spans="3:12" x14ac:dyDescent="0.2">
      <c r="C2785"/>
      <c r="D2785" s="263"/>
      <c r="J2785"/>
      <c r="K2785"/>
      <c r="L2785"/>
    </row>
    <row r="2786" spans="3:12" x14ac:dyDescent="0.2">
      <c r="C2786"/>
      <c r="D2786" s="263"/>
      <c r="J2786"/>
      <c r="K2786"/>
      <c r="L2786"/>
    </row>
    <row r="2787" spans="3:12" x14ac:dyDescent="0.2">
      <c r="C2787"/>
      <c r="D2787" s="263"/>
      <c r="J2787"/>
      <c r="K2787"/>
      <c r="L2787"/>
    </row>
    <row r="2788" spans="3:12" x14ac:dyDescent="0.2">
      <c r="C2788"/>
      <c r="D2788" s="263"/>
      <c r="J2788"/>
      <c r="K2788"/>
      <c r="L2788"/>
    </row>
    <row r="2789" spans="3:12" x14ac:dyDescent="0.2">
      <c r="C2789"/>
      <c r="D2789" s="263"/>
      <c r="J2789"/>
      <c r="K2789"/>
      <c r="L2789"/>
    </row>
    <row r="2790" spans="3:12" x14ac:dyDescent="0.2">
      <c r="C2790"/>
      <c r="D2790" s="263"/>
      <c r="J2790"/>
      <c r="K2790"/>
      <c r="L2790"/>
    </row>
    <row r="2791" spans="3:12" x14ac:dyDescent="0.2">
      <c r="C2791"/>
      <c r="D2791" s="263"/>
      <c r="J2791"/>
      <c r="K2791"/>
      <c r="L2791"/>
    </row>
    <row r="2792" spans="3:12" x14ac:dyDescent="0.2">
      <c r="C2792"/>
      <c r="D2792" s="263"/>
      <c r="J2792"/>
      <c r="K2792"/>
      <c r="L2792"/>
    </row>
    <row r="2793" spans="3:12" x14ac:dyDescent="0.2">
      <c r="C2793"/>
      <c r="D2793" s="263"/>
      <c r="J2793"/>
      <c r="K2793"/>
      <c r="L2793"/>
    </row>
    <row r="2794" spans="3:12" x14ac:dyDescent="0.2">
      <c r="C2794"/>
      <c r="D2794" s="263"/>
      <c r="J2794"/>
      <c r="K2794"/>
      <c r="L2794"/>
    </row>
    <row r="2795" spans="3:12" x14ac:dyDescent="0.2">
      <c r="C2795"/>
      <c r="D2795" s="263"/>
      <c r="J2795"/>
      <c r="K2795"/>
      <c r="L2795"/>
    </row>
    <row r="2796" spans="3:12" x14ac:dyDescent="0.2">
      <c r="C2796"/>
      <c r="D2796" s="263"/>
      <c r="J2796"/>
      <c r="K2796"/>
      <c r="L2796"/>
    </row>
    <row r="2797" spans="3:12" x14ac:dyDescent="0.2">
      <c r="C2797"/>
      <c r="D2797" s="263"/>
      <c r="J2797"/>
      <c r="K2797"/>
      <c r="L2797"/>
    </row>
    <row r="2798" spans="3:12" x14ac:dyDescent="0.2">
      <c r="C2798"/>
      <c r="D2798" s="263"/>
      <c r="J2798"/>
      <c r="K2798"/>
      <c r="L2798"/>
    </row>
    <row r="2799" spans="3:12" x14ac:dyDescent="0.2">
      <c r="C2799"/>
      <c r="D2799" s="263"/>
      <c r="J2799"/>
      <c r="K2799"/>
      <c r="L2799"/>
    </row>
    <row r="2800" spans="3:12" x14ac:dyDescent="0.2">
      <c r="C2800"/>
      <c r="D2800" s="263"/>
      <c r="J2800"/>
      <c r="K2800"/>
      <c r="L2800"/>
    </row>
    <row r="2801" spans="3:12" x14ac:dyDescent="0.2">
      <c r="C2801"/>
      <c r="D2801" s="263"/>
      <c r="J2801"/>
      <c r="K2801"/>
      <c r="L2801"/>
    </row>
    <row r="2802" spans="3:12" x14ac:dyDescent="0.2">
      <c r="C2802"/>
      <c r="D2802" s="263"/>
      <c r="J2802"/>
      <c r="K2802"/>
      <c r="L2802"/>
    </row>
    <row r="2803" spans="3:12" x14ac:dyDescent="0.2">
      <c r="C2803"/>
      <c r="D2803" s="263"/>
      <c r="J2803"/>
      <c r="K2803"/>
      <c r="L2803"/>
    </row>
    <row r="2804" spans="3:12" x14ac:dyDescent="0.2">
      <c r="C2804"/>
      <c r="D2804" s="263"/>
      <c r="J2804"/>
      <c r="K2804"/>
      <c r="L2804"/>
    </row>
    <row r="2805" spans="3:12" x14ac:dyDescent="0.2">
      <c r="C2805"/>
      <c r="D2805" s="263"/>
      <c r="J2805"/>
      <c r="K2805"/>
      <c r="L2805"/>
    </row>
    <row r="2806" spans="3:12" x14ac:dyDescent="0.2">
      <c r="C2806"/>
      <c r="D2806" s="263"/>
      <c r="J2806"/>
      <c r="K2806"/>
      <c r="L2806"/>
    </row>
    <row r="2807" spans="3:12" x14ac:dyDescent="0.2">
      <c r="C2807"/>
      <c r="D2807" s="263"/>
      <c r="J2807"/>
      <c r="K2807"/>
      <c r="L2807"/>
    </row>
    <row r="2808" spans="3:12" x14ac:dyDescent="0.2">
      <c r="C2808"/>
      <c r="D2808" s="263"/>
      <c r="J2808"/>
      <c r="K2808"/>
      <c r="L2808"/>
    </row>
    <row r="2809" spans="3:12" x14ac:dyDescent="0.2">
      <c r="C2809"/>
      <c r="D2809" s="263"/>
      <c r="J2809"/>
      <c r="K2809"/>
      <c r="L2809"/>
    </row>
    <row r="2810" spans="3:12" x14ac:dyDescent="0.2">
      <c r="C2810"/>
      <c r="D2810" s="263"/>
      <c r="J2810"/>
      <c r="K2810"/>
      <c r="L2810"/>
    </row>
    <row r="2811" spans="3:12" x14ac:dyDescent="0.2">
      <c r="C2811"/>
      <c r="D2811" s="263"/>
      <c r="J2811"/>
      <c r="K2811"/>
      <c r="L2811"/>
    </row>
    <row r="2812" spans="3:12" x14ac:dyDescent="0.2">
      <c r="C2812"/>
      <c r="D2812" s="263"/>
      <c r="J2812"/>
      <c r="K2812"/>
      <c r="L2812"/>
    </row>
    <row r="2813" spans="3:12" x14ac:dyDescent="0.2">
      <c r="C2813"/>
      <c r="D2813" s="263"/>
      <c r="J2813"/>
      <c r="K2813"/>
      <c r="L2813"/>
    </row>
    <row r="2814" spans="3:12" x14ac:dyDescent="0.2">
      <c r="C2814"/>
      <c r="D2814" s="263"/>
      <c r="J2814"/>
      <c r="K2814"/>
      <c r="L2814"/>
    </row>
    <row r="2815" spans="3:12" x14ac:dyDescent="0.2">
      <c r="C2815"/>
      <c r="D2815" s="263"/>
      <c r="J2815"/>
      <c r="K2815"/>
      <c r="L2815"/>
    </row>
    <row r="2816" spans="3:12" x14ac:dyDescent="0.2">
      <c r="C2816"/>
      <c r="D2816" s="263"/>
      <c r="J2816"/>
      <c r="K2816"/>
      <c r="L2816"/>
    </row>
    <row r="2817" spans="3:12" x14ac:dyDescent="0.2">
      <c r="C2817"/>
      <c r="D2817" s="263"/>
      <c r="J2817"/>
      <c r="K2817"/>
      <c r="L2817"/>
    </row>
    <row r="2818" spans="3:12" x14ac:dyDescent="0.2">
      <c r="C2818"/>
      <c r="D2818" s="263"/>
      <c r="J2818"/>
      <c r="K2818"/>
      <c r="L2818"/>
    </row>
    <row r="2819" spans="3:12" x14ac:dyDescent="0.2">
      <c r="C2819"/>
      <c r="D2819" s="263"/>
      <c r="J2819"/>
      <c r="K2819"/>
      <c r="L2819"/>
    </row>
    <row r="2820" spans="3:12" x14ac:dyDescent="0.2">
      <c r="C2820"/>
      <c r="D2820" s="263"/>
      <c r="J2820"/>
      <c r="K2820"/>
      <c r="L2820"/>
    </row>
    <row r="2821" spans="3:12" x14ac:dyDescent="0.2">
      <c r="C2821"/>
      <c r="D2821" s="263"/>
      <c r="J2821"/>
      <c r="K2821"/>
      <c r="L2821"/>
    </row>
    <row r="2822" spans="3:12" x14ac:dyDescent="0.2">
      <c r="C2822"/>
      <c r="D2822" s="263"/>
      <c r="J2822"/>
      <c r="K2822"/>
      <c r="L2822"/>
    </row>
    <row r="2823" spans="3:12" x14ac:dyDescent="0.2">
      <c r="C2823"/>
      <c r="D2823" s="263"/>
      <c r="J2823"/>
      <c r="K2823"/>
      <c r="L2823"/>
    </row>
    <row r="2824" spans="3:12" x14ac:dyDescent="0.2">
      <c r="C2824"/>
      <c r="D2824" s="263"/>
      <c r="J2824"/>
      <c r="K2824"/>
      <c r="L2824"/>
    </row>
    <row r="2825" spans="3:12" x14ac:dyDescent="0.2">
      <c r="C2825"/>
      <c r="D2825" s="263"/>
      <c r="J2825"/>
      <c r="K2825"/>
      <c r="L2825"/>
    </row>
    <row r="2826" spans="3:12" x14ac:dyDescent="0.2">
      <c r="C2826"/>
      <c r="D2826" s="263"/>
      <c r="J2826"/>
      <c r="K2826"/>
      <c r="L2826"/>
    </row>
    <row r="2827" spans="3:12" x14ac:dyDescent="0.2">
      <c r="C2827"/>
      <c r="D2827" s="263"/>
      <c r="J2827"/>
      <c r="K2827"/>
      <c r="L2827"/>
    </row>
    <row r="2828" spans="3:12" x14ac:dyDescent="0.2">
      <c r="C2828"/>
      <c r="D2828" s="263"/>
      <c r="J2828"/>
      <c r="K2828"/>
      <c r="L2828"/>
    </row>
    <row r="2829" spans="3:12" x14ac:dyDescent="0.2">
      <c r="C2829"/>
      <c r="D2829" s="263"/>
      <c r="J2829"/>
      <c r="K2829"/>
      <c r="L2829"/>
    </row>
    <row r="2830" spans="3:12" x14ac:dyDescent="0.2">
      <c r="C2830"/>
      <c r="D2830" s="263"/>
      <c r="J2830"/>
      <c r="K2830"/>
      <c r="L2830"/>
    </row>
    <row r="2831" spans="3:12" x14ac:dyDescent="0.2">
      <c r="C2831"/>
      <c r="D2831" s="263"/>
      <c r="J2831"/>
      <c r="K2831"/>
      <c r="L2831"/>
    </row>
    <row r="2832" spans="3:12" x14ac:dyDescent="0.2">
      <c r="C2832"/>
      <c r="D2832" s="263"/>
      <c r="J2832"/>
      <c r="K2832"/>
      <c r="L2832"/>
    </row>
    <row r="2833" spans="3:12" x14ac:dyDescent="0.2">
      <c r="C2833"/>
      <c r="D2833" s="263"/>
      <c r="J2833"/>
      <c r="K2833"/>
      <c r="L2833"/>
    </row>
    <row r="2834" spans="3:12" x14ac:dyDescent="0.2">
      <c r="C2834"/>
      <c r="D2834" s="263"/>
      <c r="J2834"/>
      <c r="K2834"/>
      <c r="L2834"/>
    </row>
    <row r="2835" spans="3:12" x14ac:dyDescent="0.2">
      <c r="C2835"/>
      <c r="D2835" s="263"/>
      <c r="J2835"/>
      <c r="K2835"/>
      <c r="L2835"/>
    </row>
    <row r="2836" spans="3:12" x14ac:dyDescent="0.2">
      <c r="C2836"/>
      <c r="D2836" s="263"/>
      <c r="J2836"/>
      <c r="K2836"/>
      <c r="L2836"/>
    </row>
    <row r="2837" spans="3:12" x14ac:dyDescent="0.2">
      <c r="C2837"/>
      <c r="D2837" s="263"/>
      <c r="J2837"/>
      <c r="K2837"/>
      <c r="L2837"/>
    </row>
    <row r="2838" spans="3:12" x14ac:dyDescent="0.2">
      <c r="C2838"/>
      <c r="D2838" s="263"/>
      <c r="J2838"/>
      <c r="K2838"/>
      <c r="L2838"/>
    </row>
    <row r="2839" spans="3:12" x14ac:dyDescent="0.2">
      <c r="C2839"/>
      <c r="D2839" s="263"/>
      <c r="J2839"/>
      <c r="K2839"/>
      <c r="L2839"/>
    </row>
    <row r="2840" spans="3:12" x14ac:dyDescent="0.2">
      <c r="C2840"/>
      <c r="D2840" s="263"/>
      <c r="J2840"/>
      <c r="K2840"/>
      <c r="L2840"/>
    </row>
    <row r="2841" spans="3:12" x14ac:dyDescent="0.2">
      <c r="C2841"/>
      <c r="D2841" s="263"/>
      <c r="J2841"/>
      <c r="K2841"/>
      <c r="L2841"/>
    </row>
    <row r="2842" spans="3:12" x14ac:dyDescent="0.2">
      <c r="C2842"/>
      <c r="D2842" s="263"/>
      <c r="J2842"/>
      <c r="K2842"/>
      <c r="L2842"/>
    </row>
    <row r="2843" spans="3:12" x14ac:dyDescent="0.2">
      <c r="C2843"/>
      <c r="D2843" s="263"/>
      <c r="J2843"/>
      <c r="K2843"/>
      <c r="L2843"/>
    </row>
    <row r="2844" spans="3:12" x14ac:dyDescent="0.2">
      <c r="C2844"/>
      <c r="D2844" s="263"/>
      <c r="J2844"/>
      <c r="K2844"/>
      <c r="L2844"/>
    </row>
    <row r="2845" spans="3:12" x14ac:dyDescent="0.2">
      <c r="C2845"/>
      <c r="D2845" s="263"/>
      <c r="J2845"/>
      <c r="K2845"/>
      <c r="L2845"/>
    </row>
    <row r="2846" spans="3:12" x14ac:dyDescent="0.2">
      <c r="C2846"/>
      <c r="D2846" s="263"/>
      <c r="J2846"/>
      <c r="K2846"/>
      <c r="L2846"/>
    </row>
    <row r="2847" spans="3:12" x14ac:dyDescent="0.2">
      <c r="C2847"/>
      <c r="D2847" s="263"/>
      <c r="J2847"/>
      <c r="K2847"/>
      <c r="L2847"/>
    </row>
    <row r="2848" spans="3:12" x14ac:dyDescent="0.2">
      <c r="C2848"/>
      <c r="D2848" s="263"/>
      <c r="J2848"/>
      <c r="K2848"/>
      <c r="L2848"/>
    </row>
    <row r="2849" spans="3:12" x14ac:dyDescent="0.2">
      <c r="C2849"/>
      <c r="D2849" s="263"/>
      <c r="J2849"/>
      <c r="K2849"/>
      <c r="L2849"/>
    </row>
    <row r="2850" spans="3:12" x14ac:dyDescent="0.2">
      <c r="C2850"/>
      <c r="D2850" s="263"/>
      <c r="J2850"/>
      <c r="K2850"/>
      <c r="L2850"/>
    </row>
    <row r="2851" spans="3:12" x14ac:dyDescent="0.2">
      <c r="C2851"/>
      <c r="D2851" s="263"/>
      <c r="J2851"/>
      <c r="K2851"/>
      <c r="L2851"/>
    </row>
    <row r="2852" spans="3:12" x14ac:dyDescent="0.2">
      <c r="C2852"/>
      <c r="D2852" s="263"/>
      <c r="J2852"/>
      <c r="K2852"/>
      <c r="L2852"/>
    </row>
    <row r="2853" spans="3:12" x14ac:dyDescent="0.2">
      <c r="C2853"/>
      <c r="D2853" s="263"/>
      <c r="J2853"/>
      <c r="K2853"/>
      <c r="L2853"/>
    </row>
    <row r="2854" spans="3:12" x14ac:dyDescent="0.2">
      <c r="C2854"/>
      <c r="D2854" s="263"/>
      <c r="J2854"/>
      <c r="K2854"/>
      <c r="L2854"/>
    </row>
    <row r="2855" spans="3:12" x14ac:dyDescent="0.2">
      <c r="C2855"/>
      <c r="D2855" s="263"/>
      <c r="J2855"/>
      <c r="K2855"/>
      <c r="L2855"/>
    </row>
    <row r="2856" spans="3:12" x14ac:dyDescent="0.2">
      <c r="C2856"/>
      <c r="D2856" s="263"/>
      <c r="J2856"/>
      <c r="K2856"/>
      <c r="L2856"/>
    </row>
    <row r="2857" spans="3:12" x14ac:dyDescent="0.2">
      <c r="C2857"/>
      <c r="D2857" s="263"/>
      <c r="J2857"/>
      <c r="K2857"/>
      <c r="L2857"/>
    </row>
    <row r="2858" spans="3:12" x14ac:dyDescent="0.2">
      <c r="C2858"/>
      <c r="D2858" s="263"/>
      <c r="J2858"/>
      <c r="K2858"/>
      <c r="L2858"/>
    </row>
    <row r="2859" spans="3:12" x14ac:dyDescent="0.2">
      <c r="C2859"/>
      <c r="D2859" s="263"/>
      <c r="J2859"/>
      <c r="K2859"/>
      <c r="L2859"/>
    </row>
    <row r="2860" spans="3:12" x14ac:dyDescent="0.2">
      <c r="C2860"/>
      <c r="D2860" s="263"/>
      <c r="J2860"/>
      <c r="K2860"/>
      <c r="L2860"/>
    </row>
    <row r="2861" spans="3:12" x14ac:dyDescent="0.2">
      <c r="C2861"/>
      <c r="D2861" s="263"/>
      <c r="J2861"/>
      <c r="K2861"/>
      <c r="L2861"/>
    </row>
    <row r="2862" spans="3:12" x14ac:dyDescent="0.2">
      <c r="C2862"/>
      <c r="D2862" s="263"/>
      <c r="J2862"/>
      <c r="K2862"/>
      <c r="L2862"/>
    </row>
    <row r="2863" spans="3:12" x14ac:dyDescent="0.2">
      <c r="C2863"/>
      <c r="D2863" s="263"/>
      <c r="J2863"/>
      <c r="K2863"/>
      <c r="L2863"/>
    </row>
    <row r="2864" spans="3:12" x14ac:dyDescent="0.2">
      <c r="C2864"/>
      <c r="D2864" s="263"/>
      <c r="J2864"/>
      <c r="K2864"/>
      <c r="L2864"/>
    </row>
    <row r="2865" spans="3:12" x14ac:dyDescent="0.2">
      <c r="C2865"/>
      <c r="D2865" s="263"/>
      <c r="J2865"/>
      <c r="K2865"/>
      <c r="L2865"/>
    </row>
    <row r="2866" spans="3:12" x14ac:dyDescent="0.2">
      <c r="C2866"/>
      <c r="D2866" s="263"/>
      <c r="J2866"/>
      <c r="K2866"/>
      <c r="L2866"/>
    </row>
    <row r="2867" spans="3:12" x14ac:dyDescent="0.2">
      <c r="C2867"/>
      <c r="D2867" s="263"/>
      <c r="J2867"/>
      <c r="K2867"/>
      <c r="L2867"/>
    </row>
    <row r="2868" spans="3:12" x14ac:dyDescent="0.2">
      <c r="C2868"/>
      <c r="D2868" s="263"/>
      <c r="J2868"/>
      <c r="K2868"/>
      <c r="L2868"/>
    </row>
    <row r="2869" spans="3:12" x14ac:dyDescent="0.2">
      <c r="C2869"/>
      <c r="D2869" s="263"/>
      <c r="J2869"/>
      <c r="K2869"/>
      <c r="L2869"/>
    </row>
    <row r="2870" spans="3:12" x14ac:dyDescent="0.2">
      <c r="C2870"/>
      <c r="D2870" s="263"/>
      <c r="J2870"/>
      <c r="K2870"/>
      <c r="L2870"/>
    </row>
    <row r="2871" spans="3:12" x14ac:dyDescent="0.2">
      <c r="C2871"/>
      <c r="D2871" s="263"/>
      <c r="J2871"/>
      <c r="K2871"/>
      <c r="L2871"/>
    </row>
    <row r="2872" spans="3:12" x14ac:dyDescent="0.2">
      <c r="C2872"/>
      <c r="D2872" s="263"/>
      <c r="J2872"/>
      <c r="K2872"/>
      <c r="L2872"/>
    </row>
    <row r="2873" spans="3:12" x14ac:dyDescent="0.2">
      <c r="C2873"/>
      <c r="D2873" s="263"/>
      <c r="J2873"/>
      <c r="K2873"/>
      <c r="L2873"/>
    </row>
    <row r="2874" spans="3:12" x14ac:dyDescent="0.2">
      <c r="C2874"/>
      <c r="D2874" s="263"/>
      <c r="J2874"/>
      <c r="K2874"/>
      <c r="L2874"/>
    </row>
    <row r="2875" spans="3:12" x14ac:dyDescent="0.2">
      <c r="C2875"/>
      <c r="D2875" s="263"/>
      <c r="J2875"/>
      <c r="K2875"/>
      <c r="L2875"/>
    </row>
    <row r="2876" spans="3:12" x14ac:dyDescent="0.2">
      <c r="C2876"/>
      <c r="D2876" s="263"/>
      <c r="J2876"/>
      <c r="K2876"/>
      <c r="L2876"/>
    </row>
    <row r="2877" spans="3:12" x14ac:dyDescent="0.2">
      <c r="C2877"/>
      <c r="D2877" s="263"/>
      <c r="J2877"/>
      <c r="K2877"/>
      <c r="L2877"/>
    </row>
    <row r="2878" spans="3:12" x14ac:dyDescent="0.2">
      <c r="C2878"/>
      <c r="D2878" s="263"/>
      <c r="J2878"/>
      <c r="K2878"/>
      <c r="L2878"/>
    </row>
    <row r="2879" spans="3:12" x14ac:dyDescent="0.2">
      <c r="C2879"/>
      <c r="D2879" s="263"/>
      <c r="J2879"/>
      <c r="K2879"/>
      <c r="L2879"/>
    </row>
    <row r="2880" spans="3:12" x14ac:dyDescent="0.2">
      <c r="C2880"/>
      <c r="D2880" s="263"/>
      <c r="J2880"/>
      <c r="K2880"/>
      <c r="L2880"/>
    </row>
    <row r="2881" spans="3:12" x14ac:dyDescent="0.2">
      <c r="C2881"/>
      <c r="D2881" s="263"/>
      <c r="J2881"/>
      <c r="K2881"/>
      <c r="L2881"/>
    </row>
    <row r="2882" spans="3:12" x14ac:dyDescent="0.2">
      <c r="C2882"/>
      <c r="D2882" s="263"/>
      <c r="J2882"/>
      <c r="K2882"/>
      <c r="L2882"/>
    </row>
    <row r="2883" spans="3:12" x14ac:dyDescent="0.2">
      <c r="C2883"/>
      <c r="D2883" s="263"/>
      <c r="J2883"/>
      <c r="K2883"/>
      <c r="L2883"/>
    </row>
    <row r="2884" spans="3:12" x14ac:dyDescent="0.2">
      <c r="C2884"/>
      <c r="D2884" s="263"/>
      <c r="J2884"/>
      <c r="K2884"/>
      <c r="L2884"/>
    </row>
    <row r="2885" spans="3:12" x14ac:dyDescent="0.2">
      <c r="C2885"/>
      <c r="D2885" s="263"/>
      <c r="J2885"/>
      <c r="K2885"/>
      <c r="L2885"/>
    </row>
    <row r="2886" spans="3:12" x14ac:dyDescent="0.2">
      <c r="C2886"/>
      <c r="D2886" s="263"/>
      <c r="J2886"/>
      <c r="K2886"/>
      <c r="L2886"/>
    </row>
    <row r="2887" spans="3:12" x14ac:dyDescent="0.2">
      <c r="C2887"/>
      <c r="D2887" s="263"/>
      <c r="J2887"/>
      <c r="K2887"/>
      <c r="L2887"/>
    </row>
    <row r="2888" spans="3:12" x14ac:dyDescent="0.2">
      <c r="C2888"/>
      <c r="D2888" s="263"/>
      <c r="J2888"/>
      <c r="K2888"/>
      <c r="L2888"/>
    </row>
    <row r="2889" spans="3:12" x14ac:dyDescent="0.2">
      <c r="C2889"/>
      <c r="D2889" s="263"/>
      <c r="J2889"/>
      <c r="K2889"/>
      <c r="L2889"/>
    </row>
    <row r="2890" spans="3:12" x14ac:dyDescent="0.2">
      <c r="C2890"/>
      <c r="D2890" s="263"/>
      <c r="J2890"/>
      <c r="K2890"/>
      <c r="L2890"/>
    </row>
    <row r="2891" spans="3:12" x14ac:dyDescent="0.2">
      <c r="C2891"/>
      <c r="D2891" s="263"/>
      <c r="J2891"/>
      <c r="K2891"/>
      <c r="L2891"/>
    </row>
    <row r="2892" spans="3:12" x14ac:dyDescent="0.2">
      <c r="C2892"/>
      <c r="D2892" s="263"/>
      <c r="J2892"/>
      <c r="K2892"/>
      <c r="L2892"/>
    </row>
    <row r="2893" spans="3:12" x14ac:dyDescent="0.2">
      <c r="C2893"/>
      <c r="D2893" s="263"/>
      <c r="J2893"/>
      <c r="K2893"/>
      <c r="L2893"/>
    </row>
    <row r="2894" spans="3:12" x14ac:dyDescent="0.2">
      <c r="C2894"/>
      <c r="D2894" s="263"/>
      <c r="J2894"/>
      <c r="K2894"/>
      <c r="L2894"/>
    </row>
    <row r="2895" spans="3:12" x14ac:dyDescent="0.2">
      <c r="C2895"/>
      <c r="D2895" s="263"/>
      <c r="J2895"/>
      <c r="K2895"/>
      <c r="L2895"/>
    </row>
    <row r="2896" spans="3:12" x14ac:dyDescent="0.2">
      <c r="C2896"/>
      <c r="D2896" s="263"/>
      <c r="J2896"/>
      <c r="K2896"/>
      <c r="L2896"/>
    </row>
    <row r="2897" spans="3:12" x14ac:dyDescent="0.2">
      <c r="C2897"/>
      <c r="D2897" s="263"/>
      <c r="J2897"/>
      <c r="K2897"/>
      <c r="L2897"/>
    </row>
    <row r="2898" spans="3:12" x14ac:dyDescent="0.2">
      <c r="C2898"/>
      <c r="D2898" s="263"/>
      <c r="J2898"/>
      <c r="K2898"/>
      <c r="L2898"/>
    </row>
    <row r="2899" spans="3:12" x14ac:dyDescent="0.2">
      <c r="C2899"/>
      <c r="D2899" s="263"/>
      <c r="J2899"/>
      <c r="K2899"/>
      <c r="L2899"/>
    </row>
    <row r="2900" spans="3:12" x14ac:dyDescent="0.2">
      <c r="C2900"/>
      <c r="D2900" s="263"/>
      <c r="J2900"/>
      <c r="K2900"/>
      <c r="L2900"/>
    </row>
    <row r="2901" spans="3:12" x14ac:dyDescent="0.2">
      <c r="C2901"/>
      <c r="D2901" s="263"/>
      <c r="J2901"/>
      <c r="K2901"/>
      <c r="L2901"/>
    </row>
    <row r="2902" spans="3:12" x14ac:dyDescent="0.2">
      <c r="C2902"/>
      <c r="D2902" s="263"/>
      <c r="J2902"/>
      <c r="K2902"/>
      <c r="L2902"/>
    </row>
    <row r="2903" spans="3:12" x14ac:dyDescent="0.2">
      <c r="C2903"/>
      <c r="D2903" s="263"/>
      <c r="J2903"/>
      <c r="K2903"/>
      <c r="L2903"/>
    </row>
    <row r="2904" spans="3:12" x14ac:dyDescent="0.2">
      <c r="C2904"/>
      <c r="D2904" s="263"/>
      <c r="J2904"/>
      <c r="K2904"/>
      <c r="L2904"/>
    </row>
    <row r="2905" spans="3:12" x14ac:dyDescent="0.2">
      <c r="C2905"/>
      <c r="D2905" s="263"/>
      <c r="J2905"/>
      <c r="K2905"/>
      <c r="L2905"/>
    </row>
    <row r="2906" spans="3:12" x14ac:dyDescent="0.2">
      <c r="C2906"/>
      <c r="D2906" s="263"/>
      <c r="J2906"/>
      <c r="K2906"/>
      <c r="L2906"/>
    </row>
    <row r="2907" spans="3:12" x14ac:dyDescent="0.2">
      <c r="C2907"/>
      <c r="D2907" s="263"/>
      <c r="J2907"/>
      <c r="K2907"/>
      <c r="L2907"/>
    </row>
    <row r="2908" spans="3:12" x14ac:dyDescent="0.2">
      <c r="C2908"/>
      <c r="D2908" s="263"/>
      <c r="J2908"/>
      <c r="K2908"/>
      <c r="L2908"/>
    </row>
    <row r="2909" spans="3:12" x14ac:dyDescent="0.2">
      <c r="C2909"/>
      <c r="D2909" s="263"/>
      <c r="J2909"/>
      <c r="K2909"/>
      <c r="L2909"/>
    </row>
    <row r="2910" spans="3:12" x14ac:dyDescent="0.2">
      <c r="C2910"/>
      <c r="D2910" s="263"/>
      <c r="J2910"/>
      <c r="K2910"/>
      <c r="L2910"/>
    </row>
    <row r="2911" spans="3:12" x14ac:dyDescent="0.2">
      <c r="C2911"/>
      <c r="D2911" s="263"/>
      <c r="J2911"/>
      <c r="K2911"/>
      <c r="L2911"/>
    </row>
    <row r="2912" spans="3:12" x14ac:dyDescent="0.2">
      <c r="C2912"/>
      <c r="D2912" s="263"/>
      <c r="J2912"/>
      <c r="K2912"/>
      <c r="L2912"/>
    </row>
    <row r="2913" spans="3:12" x14ac:dyDescent="0.2">
      <c r="C2913"/>
      <c r="D2913" s="263"/>
      <c r="J2913"/>
      <c r="K2913"/>
      <c r="L2913"/>
    </row>
    <row r="2914" spans="3:12" x14ac:dyDescent="0.2">
      <c r="C2914"/>
      <c r="D2914" s="263"/>
      <c r="J2914"/>
      <c r="K2914"/>
      <c r="L2914"/>
    </row>
    <row r="2915" spans="3:12" x14ac:dyDescent="0.2">
      <c r="C2915"/>
      <c r="D2915" s="263"/>
      <c r="J2915"/>
      <c r="K2915"/>
      <c r="L2915"/>
    </row>
    <row r="2916" spans="3:12" x14ac:dyDescent="0.2">
      <c r="C2916"/>
      <c r="D2916" s="263"/>
      <c r="J2916"/>
      <c r="K2916"/>
      <c r="L2916"/>
    </row>
    <row r="2917" spans="3:12" x14ac:dyDescent="0.2">
      <c r="C2917"/>
      <c r="D2917" s="263"/>
      <c r="J2917"/>
      <c r="K2917"/>
      <c r="L2917"/>
    </row>
    <row r="2918" spans="3:12" x14ac:dyDescent="0.2">
      <c r="C2918"/>
      <c r="D2918" s="263"/>
      <c r="J2918"/>
      <c r="K2918"/>
      <c r="L2918"/>
    </row>
    <row r="2919" spans="3:12" x14ac:dyDescent="0.2">
      <c r="C2919"/>
      <c r="D2919" s="263"/>
      <c r="J2919"/>
      <c r="K2919"/>
      <c r="L2919"/>
    </row>
    <row r="2920" spans="3:12" x14ac:dyDescent="0.2">
      <c r="C2920"/>
      <c r="D2920" s="263"/>
      <c r="J2920"/>
      <c r="K2920"/>
      <c r="L2920"/>
    </row>
    <row r="2921" spans="3:12" x14ac:dyDescent="0.2">
      <c r="C2921"/>
      <c r="D2921" s="263"/>
      <c r="J2921"/>
      <c r="K2921"/>
      <c r="L2921"/>
    </row>
    <row r="2922" spans="3:12" x14ac:dyDescent="0.2">
      <c r="C2922"/>
      <c r="D2922" s="263"/>
      <c r="J2922"/>
      <c r="K2922"/>
      <c r="L2922"/>
    </row>
    <row r="2923" spans="3:12" x14ac:dyDescent="0.2">
      <c r="C2923"/>
      <c r="D2923" s="263"/>
      <c r="J2923"/>
      <c r="K2923"/>
      <c r="L2923"/>
    </row>
    <row r="2924" spans="3:12" x14ac:dyDescent="0.2">
      <c r="C2924"/>
      <c r="D2924" s="263"/>
      <c r="J2924"/>
      <c r="K2924"/>
      <c r="L2924"/>
    </row>
    <row r="2925" spans="3:12" x14ac:dyDescent="0.2">
      <c r="C2925"/>
      <c r="D2925" s="263"/>
      <c r="J2925"/>
      <c r="K2925"/>
      <c r="L2925"/>
    </row>
    <row r="2926" spans="3:12" x14ac:dyDescent="0.2">
      <c r="C2926"/>
      <c r="D2926" s="263"/>
      <c r="J2926"/>
      <c r="K2926"/>
      <c r="L2926"/>
    </row>
    <row r="2927" spans="3:12" x14ac:dyDescent="0.2">
      <c r="C2927"/>
      <c r="D2927" s="263"/>
      <c r="J2927"/>
      <c r="K2927"/>
      <c r="L2927"/>
    </row>
    <row r="2928" spans="3:12" x14ac:dyDescent="0.2">
      <c r="C2928"/>
      <c r="D2928" s="263"/>
      <c r="J2928"/>
      <c r="K2928"/>
      <c r="L2928"/>
    </row>
    <row r="2929" spans="3:12" x14ac:dyDescent="0.2">
      <c r="C2929"/>
      <c r="D2929" s="263"/>
      <c r="J2929"/>
      <c r="K2929"/>
      <c r="L2929"/>
    </row>
    <row r="2930" spans="3:12" x14ac:dyDescent="0.2">
      <c r="C2930"/>
      <c r="D2930" s="263"/>
      <c r="J2930"/>
      <c r="K2930"/>
      <c r="L2930"/>
    </row>
    <row r="2931" spans="3:12" x14ac:dyDescent="0.2">
      <c r="C2931"/>
      <c r="D2931" s="263"/>
      <c r="J2931"/>
      <c r="K2931"/>
      <c r="L2931"/>
    </row>
    <row r="2932" spans="3:12" x14ac:dyDescent="0.2">
      <c r="C2932"/>
      <c r="D2932" s="263"/>
      <c r="J2932"/>
      <c r="K2932"/>
      <c r="L2932"/>
    </row>
    <row r="2933" spans="3:12" x14ac:dyDescent="0.2">
      <c r="C2933"/>
      <c r="D2933" s="263"/>
      <c r="J2933"/>
      <c r="K2933"/>
      <c r="L2933"/>
    </row>
    <row r="2934" spans="3:12" x14ac:dyDescent="0.2">
      <c r="C2934"/>
      <c r="D2934" s="263"/>
      <c r="J2934"/>
      <c r="K2934"/>
      <c r="L2934"/>
    </row>
    <row r="2935" spans="3:12" x14ac:dyDescent="0.2">
      <c r="C2935"/>
      <c r="D2935" s="263"/>
      <c r="J2935"/>
      <c r="K2935"/>
      <c r="L2935"/>
    </row>
    <row r="2936" spans="3:12" x14ac:dyDescent="0.2">
      <c r="C2936"/>
      <c r="D2936" s="263"/>
      <c r="J2936"/>
      <c r="K2936"/>
      <c r="L2936"/>
    </row>
    <row r="2937" spans="3:12" x14ac:dyDescent="0.2">
      <c r="C2937"/>
      <c r="D2937" s="263"/>
      <c r="J2937"/>
      <c r="K2937"/>
      <c r="L2937"/>
    </row>
    <row r="2938" spans="3:12" x14ac:dyDescent="0.2">
      <c r="C2938"/>
      <c r="D2938" s="263"/>
      <c r="J2938"/>
      <c r="K2938"/>
      <c r="L2938"/>
    </row>
    <row r="2939" spans="3:12" x14ac:dyDescent="0.2">
      <c r="C2939"/>
      <c r="D2939" s="263"/>
      <c r="J2939"/>
      <c r="K2939"/>
      <c r="L2939"/>
    </row>
    <row r="2940" spans="3:12" x14ac:dyDescent="0.2">
      <c r="C2940"/>
      <c r="D2940" s="263"/>
      <c r="J2940"/>
      <c r="K2940"/>
      <c r="L2940"/>
    </row>
    <row r="2941" spans="3:12" x14ac:dyDescent="0.2">
      <c r="C2941"/>
      <c r="D2941" s="263"/>
      <c r="J2941"/>
      <c r="K2941"/>
      <c r="L2941"/>
    </row>
    <row r="2942" spans="3:12" x14ac:dyDescent="0.2">
      <c r="C2942"/>
      <c r="D2942" s="263"/>
      <c r="J2942"/>
      <c r="K2942"/>
      <c r="L2942"/>
    </row>
    <row r="2943" spans="3:12" x14ac:dyDescent="0.2">
      <c r="C2943"/>
      <c r="D2943" s="263"/>
      <c r="J2943"/>
      <c r="K2943"/>
      <c r="L2943"/>
    </row>
    <row r="2944" spans="3:12" x14ac:dyDescent="0.2">
      <c r="C2944"/>
      <c r="D2944" s="263"/>
      <c r="J2944"/>
      <c r="K2944"/>
      <c r="L2944"/>
    </row>
    <row r="2945" spans="3:12" x14ac:dyDescent="0.2">
      <c r="C2945"/>
      <c r="D2945" s="263"/>
      <c r="J2945"/>
      <c r="K2945"/>
      <c r="L2945"/>
    </row>
    <row r="2946" spans="3:12" x14ac:dyDescent="0.2">
      <c r="C2946"/>
      <c r="D2946" s="263"/>
      <c r="J2946"/>
      <c r="K2946"/>
      <c r="L2946"/>
    </row>
    <row r="2947" spans="3:12" x14ac:dyDescent="0.2">
      <c r="C2947"/>
      <c r="D2947" s="263"/>
      <c r="J2947"/>
      <c r="K2947"/>
      <c r="L2947"/>
    </row>
    <row r="2948" spans="3:12" x14ac:dyDescent="0.2">
      <c r="C2948"/>
      <c r="D2948" s="263"/>
      <c r="J2948"/>
      <c r="K2948"/>
      <c r="L2948"/>
    </row>
    <row r="2949" spans="3:12" x14ac:dyDescent="0.2">
      <c r="C2949"/>
      <c r="D2949" s="263"/>
      <c r="J2949"/>
      <c r="K2949"/>
      <c r="L2949"/>
    </row>
    <row r="2950" spans="3:12" x14ac:dyDescent="0.2">
      <c r="C2950"/>
      <c r="D2950" s="263"/>
      <c r="J2950"/>
      <c r="K2950"/>
      <c r="L2950"/>
    </row>
    <row r="2951" spans="3:12" x14ac:dyDescent="0.2">
      <c r="C2951"/>
      <c r="D2951" s="263"/>
      <c r="J2951"/>
      <c r="K2951"/>
      <c r="L2951"/>
    </row>
    <row r="2952" spans="3:12" x14ac:dyDescent="0.2">
      <c r="C2952"/>
      <c r="D2952" s="263"/>
      <c r="J2952"/>
      <c r="K2952"/>
      <c r="L2952"/>
    </row>
    <row r="2953" spans="3:12" x14ac:dyDescent="0.2">
      <c r="C2953"/>
      <c r="D2953" s="263"/>
      <c r="J2953"/>
      <c r="K2953"/>
      <c r="L2953"/>
    </row>
    <row r="2954" spans="3:12" x14ac:dyDescent="0.2">
      <c r="C2954"/>
      <c r="D2954" s="263"/>
      <c r="J2954"/>
      <c r="K2954"/>
      <c r="L2954"/>
    </row>
    <row r="2955" spans="3:12" x14ac:dyDescent="0.2">
      <c r="C2955"/>
      <c r="D2955" s="263"/>
      <c r="J2955"/>
      <c r="K2955"/>
      <c r="L2955"/>
    </row>
    <row r="2956" spans="3:12" x14ac:dyDescent="0.2">
      <c r="C2956"/>
      <c r="D2956" s="263"/>
      <c r="J2956"/>
      <c r="K2956"/>
      <c r="L2956"/>
    </row>
    <row r="2957" spans="3:12" x14ac:dyDescent="0.2">
      <c r="C2957"/>
      <c r="D2957" s="263"/>
      <c r="J2957"/>
      <c r="K2957"/>
      <c r="L2957"/>
    </row>
    <row r="2958" spans="3:12" x14ac:dyDescent="0.2">
      <c r="C2958"/>
      <c r="D2958" s="263"/>
      <c r="J2958"/>
      <c r="K2958"/>
      <c r="L2958"/>
    </row>
    <row r="2959" spans="3:12" x14ac:dyDescent="0.2">
      <c r="C2959"/>
      <c r="D2959" s="263"/>
      <c r="J2959"/>
      <c r="K2959"/>
      <c r="L2959"/>
    </row>
    <row r="2960" spans="3:12" x14ac:dyDescent="0.2">
      <c r="C2960"/>
      <c r="D2960" s="263"/>
      <c r="J2960"/>
      <c r="K2960"/>
      <c r="L2960"/>
    </row>
    <row r="2961" spans="3:12" x14ac:dyDescent="0.2">
      <c r="C2961"/>
      <c r="D2961" s="263"/>
      <c r="J2961"/>
      <c r="K2961"/>
      <c r="L2961"/>
    </row>
    <row r="2962" spans="3:12" x14ac:dyDescent="0.2">
      <c r="C2962"/>
      <c r="D2962" s="263"/>
      <c r="J2962"/>
      <c r="K2962"/>
      <c r="L2962"/>
    </row>
    <row r="2963" spans="3:12" x14ac:dyDescent="0.2">
      <c r="C2963"/>
      <c r="D2963" s="263"/>
      <c r="J2963"/>
      <c r="K2963"/>
      <c r="L2963"/>
    </row>
    <row r="2964" spans="3:12" x14ac:dyDescent="0.2">
      <c r="C2964"/>
      <c r="D2964" s="263"/>
      <c r="J2964"/>
      <c r="K2964"/>
      <c r="L2964"/>
    </row>
    <row r="2965" spans="3:12" x14ac:dyDescent="0.2">
      <c r="C2965"/>
      <c r="D2965" s="263"/>
      <c r="J2965"/>
      <c r="K2965"/>
      <c r="L2965"/>
    </row>
    <row r="2966" spans="3:12" x14ac:dyDescent="0.2">
      <c r="C2966"/>
      <c r="D2966" s="263"/>
      <c r="J2966"/>
      <c r="K2966"/>
      <c r="L2966"/>
    </row>
    <row r="2967" spans="3:12" x14ac:dyDescent="0.2">
      <c r="C2967"/>
      <c r="D2967" s="263"/>
      <c r="J2967"/>
      <c r="K2967"/>
      <c r="L2967"/>
    </row>
    <row r="2968" spans="3:12" x14ac:dyDescent="0.2">
      <c r="C2968"/>
      <c r="D2968" s="263"/>
      <c r="J2968"/>
      <c r="K2968"/>
      <c r="L2968"/>
    </row>
    <row r="2969" spans="3:12" x14ac:dyDescent="0.2">
      <c r="C2969"/>
      <c r="D2969" s="263"/>
      <c r="J2969"/>
      <c r="K2969"/>
      <c r="L2969"/>
    </row>
    <row r="2970" spans="3:12" x14ac:dyDescent="0.2">
      <c r="C2970"/>
      <c r="D2970" s="263"/>
      <c r="J2970"/>
      <c r="K2970"/>
      <c r="L2970"/>
    </row>
    <row r="2971" spans="3:12" x14ac:dyDescent="0.2">
      <c r="C2971"/>
      <c r="D2971" s="263"/>
      <c r="J2971"/>
      <c r="K2971"/>
      <c r="L2971"/>
    </row>
    <row r="2972" spans="3:12" x14ac:dyDescent="0.2">
      <c r="C2972"/>
      <c r="D2972" s="263"/>
      <c r="J2972"/>
      <c r="K2972"/>
      <c r="L2972"/>
    </row>
    <row r="2973" spans="3:12" x14ac:dyDescent="0.2">
      <c r="C2973"/>
      <c r="D2973" s="263"/>
      <c r="J2973"/>
      <c r="K2973"/>
      <c r="L2973"/>
    </row>
    <row r="2974" spans="3:12" x14ac:dyDescent="0.2">
      <c r="C2974"/>
      <c r="D2974" s="263"/>
      <c r="J2974"/>
      <c r="K2974"/>
      <c r="L2974"/>
    </row>
    <row r="2975" spans="3:12" x14ac:dyDescent="0.2">
      <c r="C2975"/>
      <c r="D2975" s="263"/>
      <c r="J2975"/>
      <c r="K2975"/>
      <c r="L2975"/>
    </row>
    <row r="2976" spans="3:12" x14ac:dyDescent="0.2">
      <c r="C2976"/>
      <c r="D2976" s="263"/>
      <c r="J2976"/>
      <c r="K2976"/>
      <c r="L2976"/>
    </row>
    <row r="2977" spans="3:12" x14ac:dyDescent="0.2">
      <c r="C2977"/>
      <c r="D2977" s="263"/>
      <c r="J2977"/>
      <c r="K2977"/>
      <c r="L2977"/>
    </row>
    <row r="2978" spans="3:12" x14ac:dyDescent="0.2">
      <c r="C2978"/>
      <c r="D2978" s="263"/>
      <c r="J2978"/>
      <c r="K2978"/>
      <c r="L2978"/>
    </row>
    <row r="2979" spans="3:12" x14ac:dyDescent="0.2">
      <c r="C2979"/>
      <c r="D2979" s="263"/>
      <c r="J2979"/>
      <c r="K2979"/>
      <c r="L2979"/>
    </row>
    <row r="2980" spans="3:12" x14ac:dyDescent="0.2">
      <c r="C2980"/>
      <c r="D2980" s="263"/>
      <c r="J2980"/>
      <c r="K2980"/>
      <c r="L2980"/>
    </row>
    <row r="2981" spans="3:12" x14ac:dyDescent="0.2">
      <c r="C2981"/>
      <c r="D2981" s="263"/>
      <c r="J2981"/>
      <c r="K2981"/>
      <c r="L2981"/>
    </row>
    <row r="2982" spans="3:12" x14ac:dyDescent="0.2">
      <c r="C2982"/>
      <c r="D2982" s="263"/>
      <c r="J2982"/>
      <c r="K2982"/>
      <c r="L2982"/>
    </row>
    <row r="2983" spans="3:12" x14ac:dyDescent="0.2">
      <c r="C2983"/>
      <c r="D2983" s="263"/>
      <c r="J2983"/>
      <c r="K2983"/>
      <c r="L2983"/>
    </row>
    <row r="2984" spans="3:12" x14ac:dyDescent="0.2">
      <c r="C2984"/>
      <c r="D2984" s="263"/>
      <c r="J2984"/>
      <c r="K2984"/>
      <c r="L2984"/>
    </row>
    <row r="2985" spans="3:12" x14ac:dyDescent="0.2">
      <c r="C2985"/>
      <c r="D2985" s="263"/>
      <c r="J2985"/>
      <c r="K2985"/>
      <c r="L2985"/>
    </row>
    <row r="2986" spans="3:12" x14ac:dyDescent="0.2">
      <c r="C2986"/>
      <c r="D2986" s="263"/>
      <c r="J2986"/>
      <c r="K2986"/>
      <c r="L2986"/>
    </row>
    <row r="2987" spans="3:12" x14ac:dyDescent="0.2">
      <c r="C2987"/>
      <c r="D2987" s="263"/>
      <c r="J2987"/>
      <c r="K2987"/>
      <c r="L2987"/>
    </row>
    <row r="2988" spans="3:12" x14ac:dyDescent="0.2">
      <c r="C2988"/>
      <c r="D2988" s="263"/>
      <c r="J2988"/>
      <c r="K2988"/>
      <c r="L2988"/>
    </row>
    <row r="2989" spans="3:12" x14ac:dyDescent="0.2">
      <c r="C2989"/>
      <c r="D2989" s="263"/>
      <c r="J2989"/>
      <c r="K2989"/>
      <c r="L2989"/>
    </row>
    <row r="2990" spans="3:12" x14ac:dyDescent="0.2">
      <c r="C2990"/>
      <c r="D2990" s="263"/>
      <c r="J2990"/>
      <c r="K2990"/>
      <c r="L2990"/>
    </row>
    <row r="2991" spans="3:12" x14ac:dyDescent="0.2">
      <c r="C2991"/>
      <c r="D2991" s="263"/>
      <c r="J2991"/>
      <c r="K2991"/>
      <c r="L2991"/>
    </row>
    <row r="2992" spans="3:12" x14ac:dyDescent="0.2">
      <c r="C2992"/>
      <c r="D2992" s="263"/>
      <c r="J2992"/>
      <c r="K2992"/>
      <c r="L2992"/>
    </row>
    <row r="2993" spans="3:12" x14ac:dyDescent="0.2">
      <c r="C2993"/>
      <c r="D2993" s="263"/>
      <c r="J2993"/>
      <c r="K2993"/>
      <c r="L2993"/>
    </row>
    <row r="2994" spans="3:12" x14ac:dyDescent="0.2">
      <c r="C2994"/>
      <c r="D2994" s="263"/>
      <c r="J2994"/>
      <c r="K2994"/>
      <c r="L2994"/>
    </row>
    <row r="2995" spans="3:12" x14ac:dyDescent="0.2">
      <c r="C2995"/>
      <c r="D2995" s="263"/>
      <c r="J2995"/>
      <c r="K2995"/>
      <c r="L2995"/>
    </row>
    <row r="2996" spans="3:12" x14ac:dyDescent="0.2">
      <c r="C2996"/>
      <c r="D2996" s="263"/>
      <c r="J2996"/>
      <c r="K2996"/>
      <c r="L2996"/>
    </row>
    <row r="2997" spans="3:12" x14ac:dyDescent="0.2">
      <c r="C2997"/>
      <c r="D2997" s="263"/>
      <c r="J2997"/>
      <c r="K2997"/>
      <c r="L2997"/>
    </row>
    <row r="2998" spans="3:12" x14ac:dyDescent="0.2">
      <c r="C2998"/>
      <c r="D2998" s="263"/>
      <c r="J2998"/>
      <c r="K2998"/>
      <c r="L2998"/>
    </row>
    <row r="2999" spans="3:12" x14ac:dyDescent="0.2">
      <c r="C2999"/>
      <c r="D2999" s="263"/>
      <c r="J2999"/>
      <c r="K2999"/>
      <c r="L2999"/>
    </row>
    <row r="3000" spans="3:12" x14ac:dyDescent="0.2">
      <c r="C3000"/>
      <c r="D3000" s="263"/>
      <c r="J3000"/>
      <c r="K3000"/>
      <c r="L3000"/>
    </row>
    <row r="3001" spans="3:12" x14ac:dyDescent="0.2">
      <c r="C3001"/>
      <c r="D3001" s="263"/>
      <c r="J3001"/>
      <c r="K3001"/>
      <c r="L3001"/>
    </row>
    <row r="3002" spans="3:12" x14ac:dyDescent="0.2">
      <c r="C3002"/>
      <c r="D3002" s="263"/>
      <c r="J3002"/>
      <c r="K3002"/>
      <c r="L3002"/>
    </row>
    <row r="3003" spans="3:12" x14ac:dyDescent="0.2">
      <c r="C3003"/>
      <c r="D3003" s="263"/>
      <c r="J3003"/>
      <c r="K3003"/>
      <c r="L3003"/>
    </row>
    <row r="3004" spans="3:12" x14ac:dyDescent="0.2">
      <c r="C3004"/>
      <c r="D3004" s="263"/>
      <c r="J3004"/>
      <c r="K3004"/>
      <c r="L3004"/>
    </row>
    <row r="3005" spans="3:12" x14ac:dyDescent="0.2">
      <c r="C3005"/>
      <c r="D3005" s="263"/>
      <c r="J3005"/>
      <c r="K3005"/>
      <c r="L3005"/>
    </row>
    <row r="3006" spans="3:12" x14ac:dyDescent="0.2">
      <c r="C3006"/>
      <c r="D3006" s="263"/>
      <c r="J3006"/>
      <c r="K3006"/>
      <c r="L3006"/>
    </row>
    <row r="3007" spans="3:12" x14ac:dyDescent="0.2">
      <c r="C3007"/>
      <c r="D3007" s="263"/>
      <c r="J3007"/>
      <c r="K3007"/>
      <c r="L3007"/>
    </row>
    <row r="3008" spans="3:12" x14ac:dyDescent="0.2">
      <c r="C3008"/>
      <c r="D3008" s="263"/>
      <c r="J3008"/>
      <c r="K3008"/>
      <c r="L3008"/>
    </row>
    <row r="3009" spans="3:12" x14ac:dyDescent="0.2">
      <c r="C3009"/>
      <c r="D3009" s="263"/>
      <c r="J3009"/>
      <c r="K3009"/>
      <c r="L3009"/>
    </row>
    <row r="3010" spans="3:12" x14ac:dyDescent="0.2">
      <c r="C3010"/>
      <c r="D3010" s="263"/>
      <c r="J3010"/>
      <c r="K3010"/>
      <c r="L3010"/>
    </row>
    <row r="3011" spans="3:12" x14ac:dyDescent="0.2">
      <c r="C3011"/>
      <c r="D3011" s="263"/>
      <c r="J3011"/>
      <c r="K3011"/>
      <c r="L3011"/>
    </row>
    <row r="3012" spans="3:12" x14ac:dyDescent="0.2">
      <c r="C3012"/>
      <c r="D3012" s="263"/>
      <c r="J3012"/>
      <c r="K3012"/>
      <c r="L3012"/>
    </row>
    <row r="3013" spans="3:12" x14ac:dyDescent="0.2">
      <c r="C3013"/>
      <c r="D3013" s="263"/>
      <c r="J3013"/>
      <c r="K3013"/>
      <c r="L3013"/>
    </row>
    <row r="3014" spans="3:12" x14ac:dyDescent="0.2">
      <c r="C3014"/>
      <c r="D3014" s="263"/>
      <c r="J3014"/>
      <c r="K3014"/>
      <c r="L3014"/>
    </row>
    <row r="3015" spans="3:12" x14ac:dyDescent="0.2">
      <c r="C3015"/>
      <c r="D3015" s="263"/>
      <c r="J3015"/>
      <c r="K3015"/>
      <c r="L3015"/>
    </row>
    <row r="3016" spans="3:12" x14ac:dyDescent="0.2">
      <c r="C3016"/>
      <c r="D3016" s="263"/>
      <c r="J3016"/>
      <c r="K3016"/>
      <c r="L3016"/>
    </row>
    <row r="3017" spans="3:12" x14ac:dyDescent="0.2">
      <c r="C3017"/>
      <c r="D3017" s="263"/>
      <c r="J3017"/>
      <c r="K3017"/>
      <c r="L3017"/>
    </row>
    <row r="3018" spans="3:12" x14ac:dyDescent="0.2">
      <c r="C3018"/>
      <c r="D3018" s="263"/>
      <c r="J3018"/>
      <c r="K3018"/>
      <c r="L3018"/>
    </row>
    <row r="3019" spans="3:12" x14ac:dyDescent="0.2">
      <c r="C3019"/>
      <c r="D3019" s="263"/>
      <c r="J3019"/>
      <c r="K3019"/>
      <c r="L3019"/>
    </row>
    <row r="3020" spans="3:12" x14ac:dyDescent="0.2">
      <c r="C3020"/>
      <c r="D3020" s="263"/>
      <c r="J3020"/>
      <c r="K3020"/>
      <c r="L3020"/>
    </row>
    <row r="3021" spans="3:12" x14ac:dyDescent="0.2">
      <c r="C3021"/>
      <c r="D3021" s="263"/>
      <c r="J3021"/>
      <c r="K3021"/>
      <c r="L3021"/>
    </row>
    <row r="3022" spans="3:12" x14ac:dyDescent="0.2">
      <c r="C3022"/>
      <c r="D3022" s="263"/>
      <c r="J3022"/>
      <c r="K3022"/>
      <c r="L3022"/>
    </row>
    <row r="3023" spans="3:12" x14ac:dyDescent="0.2">
      <c r="C3023"/>
      <c r="D3023" s="263"/>
      <c r="J3023"/>
      <c r="K3023"/>
      <c r="L3023"/>
    </row>
    <row r="3024" spans="3:12" x14ac:dyDescent="0.2">
      <c r="C3024"/>
      <c r="D3024" s="263"/>
      <c r="J3024"/>
      <c r="K3024"/>
      <c r="L3024"/>
    </row>
    <row r="3025" spans="3:12" x14ac:dyDescent="0.2">
      <c r="C3025"/>
      <c r="D3025" s="263"/>
      <c r="J3025"/>
      <c r="K3025"/>
      <c r="L3025"/>
    </row>
    <row r="3026" spans="3:12" x14ac:dyDescent="0.2">
      <c r="C3026"/>
      <c r="D3026" s="263"/>
      <c r="J3026"/>
      <c r="K3026"/>
      <c r="L3026"/>
    </row>
    <row r="3027" spans="3:12" x14ac:dyDescent="0.2">
      <c r="C3027"/>
      <c r="D3027" s="263"/>
      <c r="J3027"/>
      <c r="K3027"/>
      <c r="L3027"/>
    </row>
    <row r="3028" spans="3:12" x14ac:dyDescent="0.2">
      <c r="C3028"/>
      <c r="D3028" s="263"/>
      <c r="J3028"/>
      <c r="K3028"/>
      <c r="L3028"/>
    </row>
    <row r="3029" spans="3:12" x14ac:dyDescent="0.2">
      <c r="C3029"/>
      <c r="D3029" s="263"/>
      <c r="J3029"/>
      <c r="K3029"/>
      <c r="L3029"/>
    </row>
    <row r="3030" spans="3:12" x14ac:dyDescent="0.2">
      <c r="C3030"/>
      <c r="D3030" s="263"/>
      <c r="J3030"/>
      <c r="K3030"/>
      <c r="L3030"/>
    </row>
    <row r="3031" spans="3:12" x14ac:dyDescent="0.2">
      <c r="C3031"/>
      <c r="D3031" s="263"/>
      <c r="J3031"/>
      <c r="K3031"/>
      <c r="L3031"/>
    </row>
    <row r="3032" spans="3:12" x14ac:dyDescent="0.2">
      <c r="C3032"/>
      <c r="D3032" s="263"/>
      <c r="J3032"/>
      <c r="K3032"/>
      <c r="L3032"/>
    </row>
    <row r="3033" spans="3:12" x14ac:dyDescent="0.2">
      <c r="C3033"/>
      <c r="D3033" s="263"/>
      <c r="J3033"/>
      <c r="K3033"/>
      <c r="L3033"/>
    </row>
    <row r="3034" spans="3:12" x14ac:dyDescent="0.2">
      <c r="C3034"/>
      <c r="D3034" s="263"/>
      <c r="J3034"/>
      <c r="K3034"/>
      <c r="L3034"/>
    </row>
    <row r="3035" spans="3:12" x14ac:dyDescent="0.2">
      <c r="C3035"/>
      <c r="D3035" s="263"/>
      <c r="J3035"/>
      <c r="K3035"/>
      <c r="L3035"/>
    </row>
    <row r="3036" spans="3:12" x14ac:dyDescent="0.2">
      <c r="C3036"/>
      <c r="D3036" s="263"/>
      <c r="J3036"/>
      <c r="K3036"/>
      <c r="L3036"/>
    </row>
    <row r="3037" spans="3:12" x14ac:dyDescent="0.2">
      <c r="C3037"/>
      <c r="D3037" s="263"/>
      <c r="J3037"/>
      <c r="K3037"/>
      <c r="L3037"/>
    </row>
    <row r="3038" spans="3:12" x14ac:dyDescent="0.2">
      <c r="C3038"/>
      <c r="D3038" s="263"/>
      <c r="J3038"/>
      <c r="K3038"/>
      <c r="L3038"/>
    </row>
    <row r="3039" spans="3:12" x14ac:dyDescent="0.2">
      <c r="C3039"/>
      <c r="D3039" s="263"/>
      <c r="J3039"/>
      <c r="K3039"/>
      <c r="L3039"/>
    </row>
    <row r="3040" spans="3:12" x14ac:dyDescent="0.2">
      <c r="C3040"/>
      <c r="D3040" s="263"/>
      <c r="J3040"/>
      <c r="K3040"/>
      <c r="L3040"/>
    </row>
    <row r="3041" spans="3:12" x14ac:dyDescent="0.2">
      <c r="C3041"/>
      <c r="D3041" s="263"/>
      <c r="J3041"/>
      <c r="K3041"/>
      <c r="L3041"/>
    </row>
    <row r="3042" spans="3:12" x14ac:dyDescent="0.2">
      <c r="C3042"/>
      <c r="D3042" s="263"/>
      <c r="J3042"/>
      <c r="K3042"/>
      <c r="L3042"/>
    </row>
    <row r="3043" spans="3:12" x14ac:dyDescent="0.2">
      <c r="C3043"/>
      <c r="D3043" s="263"/>
      <c r="J3043"/>
      <c r="K3043"/>
      <c r="L3043"/>
    </row>
    <row r="3044" spans="3:12" x14ac:dyDescent="0.2">
      <c r="C3044"/>
      <c r="D3044" s="263"/>
      <c r="J3044"/>
      <c r="K3044"/>
      <c r="L3044"/>
    </row>
    <row r="3045" spans="3:12" x14ac:dyDescent="0.2">
      <c r="C3045"/>
      <c r="D3045" s="263"/>
      <c r="J3045"/>
      <c r="K3045"/>
      <c r="L3045"/>
    </row>
    <row r="3046" spans="3:12" x14ac:dyDescent="0.2">
      <c r="C3046"/>
      <c r="D3046" s="263"/>
      <c r="J3046"/>
      <c r="K3046"/>
      <c r="L3046"/>
    </row>
    <row r="3047" spans="3:12" x14ac:dyDescent="0.2">
      <c r="C3047"/>
      <c r="D3047" s="263"/>
      <c r="J3047"/>
      <c r="K3047"/>
      <c r="L3047"/>
    </row>
    <row r="3048" spans="3:12" x14ac:dyDescent="0.2">
      <c r="C3048"/>
      <c r="D3048" s="263"/>
      <c r="J3048"/>
      <c r="K3048"/>
      <c r="L3048"/>
    </row>
    <row r="3049" spans="3:12" x14ac:dyDescent="0.2">
      <c r="C3049"/>
      <c r="D3049" s="263"/>
      <c r="J3049"/>
      <c r="K3049"/>
      <c r="L3049"/>
    </row>
    <row r="3050" spans="3:12" x14ac:dyDescent="0.2">
      <c r="C3050"/>
      <c r="D3050" s="263"/>
      <c r="J3050"/>
      <c r="K3050"/>
      <c r="L3050"/>
    </row>
    <row r="3051" spans="3:12" x14ac:dyDescent="0.2">
      <c r="C3051"/>
      <c r="D3051" s="263"/>
      <c r="J3051"/>
      <c r="K3051"/>
      <c r="L3051"/>
    </row>
    <row r="3052" spans="3:12" x14ac:dyDescent="0.2">
      <c r="C3052"/>
      <c r="D3052" s="263"/>
      <c r="J3052"/>
      <c r="K3052"/>
      <c r="L3052"/>
    </row>
    <row r="3053" spans="3:12" x14ac:dyDescent="0.2">
      <c r="C3053"/>
      <c r="D3053" s="263"/>
      <c r="J3053"/>
      <c r="K3053"/>
      <c r="L3053"/>
    </row>
    <row r="3054" spans="3:12" x14ac:dyDescent="0.2">
      <c r="C3054"/>
      <c r="D3054" s="263"/>
      <c r="J3054"/>
      <c r="K3054"/>
      <c r="L3054"/>
    </row>
    <row r="3055" spans="3:12" x14ac:dyDescent="0.2">
      <c r="C3055"/>
      <c r="D3055" s="263"/>
      <c r="J3055"/>
      <c r="K3055"/>
      <c r="L3055"/>
    </row>
    <row r="3056" spans="3:12" x14ac:dyDescent="0.2">
      <c r="C3056"/>
      <c r="D3056" s="263"/>
      <c r="J3056"/>
      <c r="K3056"/>
      <c r="L3056"/>
    </row>
    <row r="3057" spans="3:12" x14ac:dyDescent="0.2">
      <c r="C3057"/>
      <c r="D3057" s="263"/>
      <c r="J3057"/>
      <c r="K3057"/>
      <c r="L3057"/>
    </row>
    <row r="3058" spans="3:12" x14ac:dyDescent="0.2">
      <c r="C3058"/>
      <c r="D3058" s="263"/>
      <c r="J3058"/>
      <c r="K3058"/>
      <c r="L3058"/>
    </row>
    <row r="3059" spans="3:12" x14ac:dyDescent="0.2">
      <c r="C3059"/>
      <c r="D3059" s="263"/>
      <c r="J3059"/>
      <c r="K3059"/>
      <c r="L3059"/>
    </row>
    <row r="3060" spans="3:12" x14ac:dyDescent="0.2">
      <c r="C3060"/>
      <c r="D3060" s="263"/>
      <c r="J3060"/>
      <c r="K3060"/>
      <c r="L3060"/>
    </row>
    <row r="3061" spans="3:12" x14ac:dyDescent="0.2">
      <c r="C3061"/>
      <c r="D3061" s="263"/>
      <c r="J3061"/>
      <c r="K3061"/>
      <c r="L3061"/>
    </row>
    <row r="3062" spans="3:12" x14ac:dyDescent="0.2">
      <c r="C3062"/>
      <c r="D3062" s="263"/>
      <c r="J3062"/>
      <c r="K3062"/>
      <c r="L3062"/>
    </row>
    <row r="3063" spans="3:12" x14ac:dyDescent="0.2">
      <c r="C3063"/>
      <c r="D3063" s="263"/>
      <c r="J3063"/>
      <c r="K3063"/>
      <c r="L3063"/>
    </row>
    <row r="3064" spans="3:12" x14ac:dyDescent="0.2">
      <c r="C3064"/>
      <c r="D3064" s="263"/>
      <c r="J3064"/>
      <c r="K3064"/>
      <c r="L3064"/>
    </row>
    <row r="3065" spans="3:12" x14ac:dyDescent="0.2">
      <c r="C3065"/>
      <c r="D3065" s="263"/>
      <c r="J3065"/>
      <c r="K3065"/>
      <c r="L3065"/>
    </row>
    <row r="3066" spans="3:12" x14ac:dyDescent="0.2">
      <c r="C3066"/>
      <c r="D3066" s="263"/>
      <c r="J3066"/>
      <c r="K3066"/>
      <c r="L3066"/>
    </row>
    <row r="3067" spans="3:12" x14ac:dyDescent="0.2">
      <c r="C3067"/>
      <c r="D3067" s="263"/>
      <c r="J3067"/>
      <c r="K3067"/>
      <c r="L3067"/>
    </row>
    <row r="3068" spans="3:12" x14ac:dyDescent="0.2">
      <c r="C3068"/>
      <c r="D3068" s="263"/>
      <c r="J3068"/>
      <c r="K3068"/>
      <c r="L3068"/>
    </row>
    <row r="3069" spans="3:12" x14ac:dyDescent="0.2">
      <c r="C3069"/>
      <c r="D3069" s="263"/>
      <c r="J3069"/>
      <c r="K3069"/>
      <c r="L3069"/>
    </row>
    <row r="3070" spans="3:12" x14ac:dyDescent="0.2">
      <c r="C3070"/>
      <c r="D3070" s="263"/>
      <c r="J3070"/>
      <c r="K3070"/>
      <c r="L3070"/>
    </row>
    <row r="3071" spans="3:12" x14ac:dyDescent="0.2">
      <c r="C3071"/>
      <c r="D3071" s="263"/>
      <c r="J3071"/>
      <c r="K3071"/>
      <c r="L3071"/>
    </row>
    <row r="3072" spans="3:12" x14ac:dyDescent="0.2">
      <c r="C3072"/>
      <c r="D3072" s="263"/>
      <c r="J3072"/>
      <c r="K3072"/>
      <c r="L3072"/>
    </row>
    <row r="3073" spans="3:12" x14ac:dyDescent="0.2">
      <c r="C3073"/>
      <c r="D3073" s="263"/>
      <c r="J3073"/>
      <c r="K3073"/>
      <c r="L3073"/>
    </row>
    <row r="3074" spans="3:12" x14ac:dyDescent="0.2">
      <c r="C3074"/>
      <c r="D3074" s="263"/>
      <c r="J3074"/>
      <c r="K3074"/>
      <c r="L3074"/>
    </row>
    <row r="3075" spans="3:12" x14ac:dyDescent="0.2">
      <c r="C3075"/>
      <c r="D3075" s="263"/>
      <c r="J3075"/>
      <c r="K3075"/>
      <c r="L3075"/>
    </row>
    <row r="3076" spans="3:12" x14ac:dyDescent="0.2">
      <c r="C3076"/>
      <c r="D3076" s="263"/>
      <c r="J3076"/>
      <c r="K3076"/>
      <c r="L3076"/>
    </row>
    <row r="3077" spans="3:12" x14ac:dyDescent="0.2">
      <c r="C3077"/>
      <c r="D3077" s="263"/>
      <c r="J3077"/>
      <c r="K3077"/>
      <c r="L3077"/>
    </row>
    <row r="3078" spans="3:12" x14ac:dyDescent="0.2">
      <c r="C3078"/>
      <c r="D3078" s="263"/>
      <c r="J3078"/>
      <c r="K3078"/>
      <c r="L3078"/>
    </row>
    <row r="3079" spans="3:12" x14ac:dyDescent="0.2">
      <c r="C3079"/>
      <c r="D3079" s="263"/>
      <c r="J3079"/>
      <c r="K3079"/>
      <c r="L3079"/>
    </row>
    <row r="3080" spans="3:12" x14ac:dyDescent="0.2">
      <c r="C3080"/>
      <c r="D3080" s="263"/>
      <c r="J3080"/>
      <c r="K3080"/>
      <c r="L3080"/>
    </row>
    <row r="3081" spans="3:12" x14ac:dyDescent="0.2">
      <c r="C3081"/>
      <c r="D3081" s="263"/>
      <c r="J3081"/>
      <c r="K3081"/>
      <c r="L3081"/>
    </row>
    <row r="3082" spans="3:12" x14ac:dyDescent="0.2">
      <c r="C3082"/>
      <c r="D3082" s="263"/>
      <c r="J3082"/>
      <c r="K3082"/>
      <c r="L3082"/>
    </row>
    <row r="3083" spans="3:12" x14ac:dyDescent="0.2">
      <c r="C3083"/>
      <c r="D3083" s="263"/>
      <c r="J3083"/>
      <c r="K3083"/>
      <c r="L3083"/>
    </row>
    <row r="3084" spans="3:12" x14ac:dyDescent="0.2">
      <c r="C3084"/>
      <c r="D3084" s="263"/>
      <c r="J3084"/>
      <c r="K3084"/>
      <c r="L3084"/>
    </row>
    <row r="3085" spans="3:12" x14ac:dyDescent="0.2">
      <c r="C3085"/>
      <c r="D3085" s="263"/>
      <c r="J3085"/>
      <c r="K3085"/>
      <c r="L3085"/>
    </row>
    <row r="3086" spans="3:12" x14ac:dyDescent="0.2">
      <c r="C3086"/>
      <c r="D3086" s="263"/>
      <c r="J3086"/>
      <c r="K3086"/>
      <c r="L3086"/>
    </row>
    <row r="3087" spans="3:12" x14ac:dyDescent="0.2">
      <c r="C3087"/>
      <c r="D3087" s="263"/>
      <c r="J3087"/>
      <c r="K3087"/>
      <c r="L3087"/>
    </row>
    <row r="3088" spans="3:12" x14ac:dyDescent="0.2">
      <c r="C3088"/>
      <c r="D3088" s="263"/>
      <c r="J3088"/>
      <c r="K3088"/>
      <c r="L3088"/>
    </row>
    <row r="3089" spans="3:12" x14ac:dyDescent="0.2">
      <c r="C3089"/>
      <c r="D3089" s="263"/>
      <c r="J3089"/>
      <c r="K3089"/>
      <c r="L3089"/>
    </row>
    <row r="3090" spans="3:12" x14ac:dyDescent="0.2">
      <c r="C3090"/>
      <c r="D3090" s="263"/>
      <c r="J3090"/>
      <c r="K3090"/>
      <c r="L3090"/>
    </row>
    <row r="3091" spans="3:12" x14ac:dyDescent="0.2">
      <c r="C3091"/>
      <c r="D3091" s="263"/>
      <c r="J3091"/>
      <c r="K3091"/>
      <c r="L3091"/>
    </row>
    <row r="3092" spans="3:12" x14ac:dyDescent="0.2">
      <c r="C3092"/>
      <c r="D3092" s="263"/>
      <c r="J3092"/>
      <c r="K3092"/>
      <c r="L3092"/>
    </row>
    <row r="3093" spans="3:12" x14ac:dyDescent="0.2">
      <c r="C3093"/>
      <c r="D3093" s="263"/>
      <c r="J3093"/>
      <c r="K3093"/>
      <c r="L3093"/>
    </row>
    <row r="3094" spans="3:12" x14ac:dyDescent="0.2">
      <c r="C3094"/>
      <c r="D3094" s="263"/>
      <c r="J3094"/>
      <c r="K3094"/>
      <c r="L3094"/>
    </row>
    <row r="3095" spans="3:12" x14ac:dyDescent="0.2">
      <c r="C3095"/>
      <c r="D3095" s="263"/>
      <c r="J3095"/>
      <c r="K3095"/>
      <c r="L3095"/>
    </row>
    <row r="3096" spans="3:12" x14ac:dyDescent="0.2">
      <c r="C3096"/>
      <c r="D3096" s="263"/>
      <c r="J3096"/>
      <c r="K3096"/>
      <c r="L3096"/>
    </row>
    <row r="3097" spans="3:12" x14ac:dyDescent="0.2">
      <c r="C3097"/>
      <c r="D3097" s="263"/>
      <c r="J3097"/>
      <c r="K3097"/>
      <c r="L3097"/>
    </row>
    <row r="3098" spans="3:12" x14ac:dyDescent="0.2">
      <c r="C3098"/>
      <c r="D3098" s="263"/>
      <c r="J3098"/>
      <c r="K3098"/>
      <c r="L3098"/>
    </row>
    <row r="3099" spans="3:12" x14ac:dyDescent="0.2">
      <c r="C3099"/>
      <c r="D3099" s="263"/>
      <c r="J3099"/>
      <c r="K3099"/>
      <c r="L3099"/>
    </row>
    <row r="3100" spans="3:12" x14ac:dyDescent="0.2">
      <c r="C3100"/>
      <c r="D3100" s="263"/>
      <c r="J3100"/>
      <c r="K3100"/>
      <c r="L3100"/>
    </row>
    <row r="3101" spans="3:12" x14ac:dyDescent="0.2">
      <c r="C3101"/>
      <c r="D3101" s="263"/>
      <c r="J3101"/>
      <c r="K3101"/>
      <c r="L3101"/>
    </row>
    <row r="3102" spans="3:12" x14ac:dyDescent="0.2">
      <c r="C3102"/>
      <c r="D3102" s="263"/>
      <c r="J3102"/>
      <c r="K3102"/>
      <c r="L3102"/>
    </row>
    <row r="3103" spans="3:12" x14ac:dyDescent="0.2">
      <c r="C3103"/>
      <c r="D3103" s="263"/>
      <c r="J3103"/>
      <c r="K3103"/>
      <c r="L3103"/>
    </row>
    <row r="3104" spans="3:12" x14ac:dyDescent="0.2">
      <c r="C3104"/>
      <c r="D3104" s="263"/>
      <c r="J3104"/>
      <c r="K3104"/>
      <c r="L3104"/>
    </row>
    <row r="3105" spans="3:12" x14ac:dyDescent="0.2">
      <c r="C3105"/>
      <c r="D3105" s="263"/>
      <c r="J3105"/>
      <c r="K3105"/>
      <c r="L3105"/>
    </row>
    <row r="3106" spans="3:12" x14ac:dyDescent="0.2">
      <c r="C3106"/>
      <c r="D3106" s="263"/>
      <c r="J3106"/>
      <c r="K3106"/>
      <c r="L3106"/>
    </row>
    <row r="3107" spans="3:12" x14ac:dyDescent="0.2">
      <c r="C3107"/>
      <c r="D3107" s="263"/>
      <c r="J3107"/>
      <c r="K3107"/>
      <c r="L3107"/>
    </row>
    <row r="3108" spans="3:12" x14ac:dyDescent="0.2">
      <c r="C3108"/>
      <c r="D3108" s="263"/>
      <c r="J3108"/>
      <c r="K3108"/>
      <c r="L3108"/>
    </row>
    <row r="3109" spans="3:12" x14ac:dyDescent="0.2">
      <c r="C3109"/>
      <c r="D3109" s="263"/>
      <c r="J3109"/>
      <c r="K3109"/>
      <c r="L3109"/>
    </row>
    <row r="3110" spans="3:12" x14ac:dyDescent="0.2">
      <c r="C3110"/>
      <c r="D3110" s="263"/>
      <c r="J3110"/>
      <c r="K3110"/>
      <c r="L3110"/>
    </row>
    <row r="3111" spans="3:12" x14ac:dyDescent="0.2">
      <c r="C3111"/>
      <c r="D3111" s="263"/>
      <c r="J3111"/>
      <c r="K3111"/>
      <c r="L3111"/>
    </row>
    <row r="3112" spans="3:12" x14ac:dyDescent="0.2">
      <c r="C3112"/>
      <c r="D3112" s="263"/>
      <c r="J3112"/>
      <c r="K3112"/>
      <c r="L3112"/>
    </row>
    <row r="3113" spans="3:12" x14ac:dyDescent="0.2">
      <c r="C3113"/>
      <c r="D3113" s="263"/>
      <c r="J3113"/>
      <c r="K3113"/>
      <c r="L3113"/>
    </row>
    <row r="3114" spans="3:12" x14ac:dyDescent="0.2">
      <c r="C3114"/>
      <c r="D3114" s="263"/>
      <c r="J3114"/>
      <c r="K3114"/>
      <c r="L3114"/>
    </row>
    <row r="3115" spans="3:12" x14ac:dyDescent="0.2">
      <c r="C3115"/>
      <c r="D3115" s="263"/>
      <c r="J3115"/>
      <c r="K3115"/>
      <c r="L3115"/>
    </row>
    <row r="3116" spans="3:12" x14ac:dyDescent="0.2">
      <c r="C3116"/>
      <c r="D3116" s="263"/>
      <c r="J3116"/>
      <c r="K3116"/>
      <c r="L3116"/>
    </row>
    <row r="3117" spans="3:12" x14ac:dyDescent="0.2">
      <c r="C3117"/>
      <c r="D3117" s="263"/>
      <c r="J3117"/>
      <c r="K3117"/>
      <c r="L3117"/>
    </row>
    <row r="3118" spans="3:12" x14ac:dyDescent="0.2">
      <c r="C3118"/>
      <c r="D3118" s="263"/>
      <c r="J3118"/>
      <c r="K3118"/>
      <c r="L3118"/>
    </row>
    <row r="3119" spans="3:12" x14ac:dyDescent="0.2">
      <c r="C3119"/>
      <c r="D3119" s="263"/>
      <c r="J3119"/>
      <c r="K3119"/>
      <c r="L3119"/>
    </row>
    <row r="3120" spans="3:12" x14ac:dyDescent="0.2">
      <c r="C3120"/>
      <c r="D3120" s="263"/>
      <c r="J3120"/>
      <c r="K3120"/>
      <c r="L3120"/>
    </row>
    <row r="3121" spans="3:12" x14ac:dyDescent="0.2">
      <c r="C3121"/>
      <c r="D3121" s="263"/>
      <c r="J3121"/>
      <c r="K3121"/>
      <c r="L3121"/>
    </row>
    <row r="3122" spans="3:12" x14ac:dyDescent="0.2">
      <c r="C3122"/>
      <c r="D3122" s="263"/>
      <c r="J3122"/>
      <c r="K3122"/>
      <c r="L3122"/>
    </row>
    <row r="3123" spans="3:12" x14ac:dyDescent="0.2">
      <c r="C3123"/>
      <c r="D3123" s="263"/>
      <c r="J3123"/>
      <c r="K3123"/>
      <c r="L3123"/>
    </row>
    <row r="3124" spans="3:12" x14ac:dyDescent="0.2">
      <c r="C3124"/>
      <c r="D3124" s="263"/>
      <c r="J3124"/>
      <c r="K3124"/>
      <c r="L3124"/>
    </row>
    <row r="3125" spans="3:12" x14ac:dyDescent="0.2">
      <c r="C3125"/>
      <c r="D3125" s="263"/>
      <c r="J3125"/>
      <c r="K3125"/>
      <c r="L3125"/>
    </row>
    <row r="3126" spans="3:12" x14ac:dyDescent="0.2">
      <c r="C3126"/>
      <c r="D3126" s="263"/>
      <c r="J3126"/>
      <c r="K3126"/>
      <c r="L3126"/>
    </row>
    <row r="3127" spans="3:12" x14ac:dyDescent="0.2">
      <c r="C3127"/>
      <c r="D3127" s="263"/>
      <c r="J3127"/>
      <c r="K3127"/>
      <c r="L3127"/>
    </row>
    <row r="3128" spans="3:12" x14ac:dyDescent="0.2">
      <c r="C3128"/>
      <c r="D3128" s="263"/>
      <c r="J3128"/>
      <c r="K3128"/>
      <c r="L3128"/>
    </row>
    <row r="3129" spans="3:12" x14ac:dyDescent="0.2">
      <c r="C3129"/>
      <c r="D3129" s="263"/>
      <c r="J3129"/>
      <c r="K3129"/>
      <c r="L3129"/>
    </row>
    <row r="3130" spans="3:12" x14ac:dyDescent="0.2">
      <c r="C3130"/>
      <c r="D3130" s="263"/>
      <c r="J3130"/>
      <c r="K3130"/>
      <c r="L3130"/>
    </row>
    <row r="3131" spans="3:12" x14ac:dyDescent="0.2">
      <c r="C3131"/>
      <c r="D3131" s="263"/>
      <c r="J3131"/>
      <c r="K3131"/>
      <c r="L3131"/>
    </row>
    <row r="3132" spans="3:12" x14ac:dyDescent="0.2">
      <c r="C3132"/>
      <c r="D3132" s="263"/>
      <c r="J3132"/>
      <c r="K3132"/>
      <c r="L3132"/>
    </row>
    <row r="3133" spans="3:12" x14ac:dyDescent="0.2">
      <c r="C3133"/>
      <c r="D3133" s="263"/>
      <c r="J3133"/>
      <c r="K3133"/>
      <c r="L3133"/>
    </row>
    <row r="3134" spans="3:12" x14ac:dyDescent="0.2">
      <c r="C3134"/>
      <c r="D3134" s="263"/>
      <c r="J3134"/>
      <c r="K3134"/>
      <c r="L3134"/>
    </row>
    <row r="3135" spans="3:12" x14ac:dyDescent="0.2">
      <c r="C3135"/>
      <c r="D3135" s="263"/>
      <c r="J3135"/>
      <c r="K3135"/>
      <c r="L3135"/>
    </row>
    <row r="3136" spans="3:12" x14ac:dyDescent="0.2">
      <c r="C3136"/>
      <c r="D3136" s="263"/>
      <c r="J3136"/>
      <c r="K3136"/>
      <c r="L3136"/>
    </row>
    <row r="3137" spans="3:12" x14ac:dyDescent="0.2">
      <c r="C3137"/>
      <c r="D3137" s="263"/>
      <c r="J3137"/>
      <c r="K3137"/>
      <c r="L3137"/>
    </row>
    <row r="3138" spans="3:12" x14ac:dyDescent="0.2">
      <c r="C3138"/>
      <c r="D3138" s="263"/>
      <c r="J3138"/>
      <c r="K3138"/>
      <c r="L3138"/>
    </row>
    <row r="3139" spans="3:12" x14ac:dyDescent="0.2">
      <c r="C3139"/>
      <c r="D3139" s="263"/>
      <c r="J3139"/>
      <c r="K3139"/>
      <c r="L3139"/>
    </row>
    <row r="3140" spans="3:12" x14ac:dyDescent="0.2">
      <c r="C3140"/>
      <c r="D3140" s="263"/>
      <c r="J3140"/>
      <c r="K3140"/>
      <c r="L3140"/>
    </row>
    <row r="3141" spans="3:12" x14ac:dyDescent="0.2">
      <c r="C3141"/>
      <c r="D3141" s="263"/>
      <c r="J3141"/>
      <c r="K3141"/>
      <c r="L3141"/>
    </row>
    <row r="3142" spans="3:12" x14ac:dyDescent="0.2">
      <c r="C3142"/>
      <c r="D3142" s="263"/>
      <c r="J3142"/>
      <c r="K3142"/>
      <c r="L3142"/>
    </row>
    <row r="3143" spans="3:12" x14ac:dyDescent="0.2">
      <c r="C3143"/>
      <c r="D3143" s="263"/>
      <c r="J3143"/>
      <c r="K3143"/>
      <c r="L3143"/>
    </row>
    <row r="3144" spans="3:12" x14ac:dyDescent="0.2">
      <c r="C3144"/>
      <c r="D3144" s="263"/>
      <c r="J3144"/>
      <c r="K3144"/>
      <c r="L3144"/>
    </row>
    <row r="3145" spans="3:12" x14ac:dyDescent="0.2">
      <c r="C3145"/>
      <c r="D3145" s="263"/>
      <c r="J3145"/>
      <c r="K3145"/>
      <c r="L3145"/>
    </row>
    <row r="3146" spans="3:12" x14ac:dyDescent="0.2">
      <c r="C3146"/>
      <c r="D3146" s="263"/>
      <c r="J3146"/>
      <c r="K3146"/>
      <c r="L3146"/>
    </row>
    <row r="3147" spans="3:12" x14ac:dyDescent="0.2">
      <c r="C3147"/>
      <c r="D3147" s="263"/>
      <c r="J3147"/>
      <c r="K3147"/>
      <c r="L3147"/>
    </row>
    <row r="3148" spans="3:12" x14ac:dyDescent="0.2">
      <c r="C3148"/>
      <c r="D3148" s="263"/>
      <c r="J3148"/>
      <c r="K3148"/>
      <c r="L3148"/>
    </row>
    <row r="3149" spans="3:12" x14ac:dyDescent="0.2">
      <c r="C3149"/>
      <c r="D3149" s="263"/>
      <c r="J3149"/>
      <c r="K3149"/>
      <c r="L3149"/>
    </row>
    <row r="3150" spans="3:12" x14ac:dyDescent="0.2">
      <c r="C3150"/>
      <c r="D3150" s="263"/>
      <c r="J3150"/>
      <c r="K3150"/>
      <c r="L3150"/>
    </row>
    <row r="3151" spans="3:12" x14ac:dyDescent="0.2">
      <c r="C3151"/>
      <c r="D3151" s="263"/>
      <c r="J3151"/>
      <c r="K3151"/>
      <c r="L3151"/>
    </row>
    <row r="3152" spans="3:12" x14ac:dyDescent="0.2">
      <c r="C3152"/>
      <c r="D3152" s="263"/>
      <c r="J3152"/>
      <c r="K3152"/>
      <c r="L3152"/>
    </row>
    <row r="3153" spans="3:12" x14ac:dyDescent="0.2">
      <c r="C3153"/>
      <c r="D3153" s="263"/>
      <c r="J3153"/>
      <c r="K3153"/>
      <c r="L3153"/>
    </row>
    <row r="3154" spans="3:12" x14ac:dyDescent="0.2">
      <c r="C3154"/>
      <c r="D3154" s="263"/>
      <c r="J3154"/>
      <c r="K3154"/>
      <c r="L3154"/>
    </row>
    <row r="3155" spans="3:12" x14ac:dyDescent="0.2">
      <c r="C3155"/>
      <c r="D3155" s="263"/>
      <c r="J3155"/>
      <c r="K3155"/>
      <c r="L3155"/>
    </row>
    <row r="3156" spans="3:12" x14ac:dyDescent="0.2">
      <c r="C3156"/>
      <c r="D3156" s="263"/>
      <c r="J3156"/>
      <c r="K3156"/>
      <c r="L3156"/>
    </row>
    <row r="3157" spans="3:12" x14ac:dyDescent="0.2">
      <c r="C3157"/>
      <c r="D3157" s="263"/>
      <c r="J3157"/>
      <c r="K3157"/>
      <c r="L3157"/>
    </row>
    <row r="3158" spans="3:12" x14ac:dyDescent="0.2">
      <c r="C3158"/>
      <c r="D3158" s="263"/>
      <c r="J3158"/>
      <c r="K3158"/>
      <c r="L3158"/>
    </row>
    <row r="3159" spans="3:12" x14ac:dyDescent="0.2">
      <c r="C3159"/>
      <c r="D3159" s="263"/>
      <c r="J3159"/>
      <c r="K3159"/>
      <c r="L3159"/>
    </row>
    <row r="3160" spans="3:12" x14ac:dyDescent="0.2">
      <c r="C3160"/>
      <c r="D3160" s="263"/>
      <c r="J3160"/>
      <c r="K3160"/>
      <c r="L3160"/>
    </row>
    <row r="3161" spans="3:12" x14ac:dyDescent="0.2">
      <c r="C3161"/>
      <c r="D3161" s="263"/>
      <c r="J3161"/>
      <c r="K3161"/>
      <c r="L3161"/>
    </row>
    <row r="3162" spans="3:12" x14ac:dyDescent="0.2">
      <c r="C3162"/>
      <c r="D3162" s="263"/>
      <c r="J3162"/>
      <c r="K3162"/>
      <c r="L3162"/>
    </row>
    <row r="3163" spans="3:12" x14ac:dyDescent="0.2">
      <c r="C3163"/>
      <c r="D3163" s="263"/>
      <c r="J3163"/>
      <c r="K3163"/>
      <c r="L3163"/>
    </row>
    <row r="3164" spans="3:12" x14ac:dyDescent="0.2">
      <c r="C3164"/>
      <c r="D3164" s="263"/>
      <c r="J3164"/>
      <c r="K3164"/>
      <c r="L3164"/>
    </row>
    <row r="3165" spans="3:12" x14ac:dyDescent="0.2">
      <c r="C3165"/>
      <c r="D3165" s="263"/>
      <c r="J3165"/>
      <c r="K3165"/>
      <c r="L3165"/>
    </row>
    <row r="3166" spans="3:12" x14ac:dyDescent="0.2">
      <c r="C3166"/>
      <c r="D3166" s="263"/>
      <c r="J3166"/>
      <c r="K3166"/>
      <c r="L3166"/>
    </row>
    <row r="3167" spans="3:12" x14ac:dyDescent="0.2">
      <c r="C3167"/>
      <c r="D3167" s="263"/>
      <c r="J3167"/>
      <c r="K3167"/>
      <c r="L3167"/>
    </row>
    <row r="3168" spans="3:12" x14ac:dyDescent="0.2">
      <c r="C3168"/>
      <c r="D3168" s="263"/>
      <c r="J3168"/>
      <c r="K3168"/>
      <c r="L3168"/>
    </row>
    <row r="3169" spans="3:12" x14ac:dyDescent="0.2">
      <c r="C3169"/>
      <c r="D3169" s="263"/>
      <c r="J3169"/>
      <c r="K3169"/>
      <c r="L3169"/>
    </row>
    <row r="3170" spans="3:12" x14ac:dyDescent="0.2">
      <c r="C3170"/>
      <c r="D3170" s="263"/>
      <c r="J3170"/>
      <c r="K3170"/>
      <c r="L3170"/>
    </row>
    <row r="3171" spans="3:12" x14ac:dyDescent="0.2">
      <c r="C3171"/>
      <c r="D3171" s="263"/>
      <c r="J3171"/>
      <c r="K3171"/>
      <c r="L3171"/>
    </row>
    <row r="3172" spans="3:12" x14ac:dyDescent="0.2">
      <c r="C3172"/>
      <c r="D3172" s="263"/>
      <c r="J3172"/>
      <c r="K3172"/>
      <c r="L3172"/>
    </row>
    <row r="3173" spans="3:12" x14ac:dyDescent="0.2">
      <c r="C3173"/>
      <c r="D3173" s="263"/>
      <c r="J3173"/>
      <c r="K3173"/>
      <c r="L3173"/>
    </row>
    <row r="3174" spans="3:12" x14ac:dyDescent="0.2">
      <c r="C3174"/>
      <c r="D3174" s="263"/>
      <c r="J3174"/>
      <c r="K3174"/>
      <c r="L3174"/>
    </row>
    <row r="3175" spans="3:12" x14ac:dyDescent="0.2">
      <c r="C3175"/>
      <c r="D3175" s="263"/>
      <c r="J3175"/>
      <c r="K3175"/>
      <c r="L3175"/>
    </row>
    <row r="3176" spans="3:12" x14ac:dyDescent="0.2">
      <c r="C3176"/>
      <c r="D3176" s="263"/>
      <c r="J3176"/>
      <c r="K3176"/>
      <c r="L3176"/>
    </row>
    <row r="3177" spans="3:12" x14ac:dyDescent="0.2">
      <c r="C3177"/>
      <c r="D3177" s="263"/>
      <c r="J3177"/>
      <c r="K3177"/>
      <c r="L3177"/>
    </row>
    <row r="3178" spans="3:12" x14ac:dyDescent="0.2">
      <c r="C3178"/>
      <c r="D3178" s="263"/>
      <c r="J3178"/>
      <c r="K3178"/>
      <c r="L3178"/>
    </row>
    <row r="3179" spans="3:12" x14ac:dyDescent="0.2">
      <c r="C3179"/>
      <c r="D3179" s="263"/>
      <c r="J3179"/>
      <c r="K3179"/>
      <c r="L3179"/>
    </row>
    <row r="3180" spans="3:12" x14ac:dyDescent="0.2">
      <c r="C3180"/>
      <c r="D3180" s="263"/>
      <c r="J3180"/>
      <c r="K3180"/>
      <c r="L3180"/>
    </row>
    <row r="3181" spans="3:12" x14ac:dyDescent="0.2">
      <c r="C3181"/>
      <c r="D3181" s="263"/>
      <c r="J3181"/>
      <c r="K3181"/>
      <c r="L3181"/>
    </row>
    <row r="3182" spans="3:12" x14ac:dyDescent="0.2">
      <c r="C3182"/>
      <c r="D3182" s="263"/>
      <c r="J3182"/>
      <c r="K3182"/>
      <c r="L3182"/>
    </row>
    <row r="3183" spans="3:12" x14ac:dyDescent="0.2">
      <c r="C3183"/>
      <c r="D3183" s="263"/>
      <c r="J3183"/>
      <c r="K3183"/>
      <c r="L3183"/>
    </row>
    <row r="3184" spans="3:12" x14ac:dyDescent="0.2">
      <c r="C3184"/>
      <c r="D3184" s="263"/>
      <c r="J3184"/>
      <c r="K3184"/>
      <c r="L3184"/>
    </row>
    <row r="3185" spans="3:12" x14ac:dyDescent="0.2">
      <c r="C3185"/>
      <c r="D3185" s="263"/>
      <c r="J3185"/>
      <c r="K3185"/>
      <c r="L3185"/>
    </row>
    <row r="3186" spans="3:12" x14ac:dyDescent="0.2">
      <c r="C3186"/>
      <c r="D3186" s="263"/>
      <c r="J3186"/>
      <c r="K3186"/>
      <c r="L3186"/>
    </row>
    <row r="3187" spans="3:12" x14ac:dyDescent="0.2">
      <c r="C3187"/>
      <c r="D3187" s="263"/>
      <c r="J3187"/>
      <c r="K3187"/>
      <c r="L3187"/>
    </row>
    <row r="3188" spans="3:12" x14ac:dyDescent="0.2">
      <c r="C3188"/>
      <c r="D3188" s="263"/>
      <c r="J3188"/>
      <c r="K3188"/>
      <c r="L3188"/>
    </row>
    <row r="3189" spans="3:12" x14ac:dyDescent="0.2">
      <c r="C3189"/>
      <c r="D3189" s="263"/>
      <c r="J3189"/>
      <c r="K3189"/>
      <c r="L3189"/>
    </row>
    <row r="3190" spans="3:12" x14ac:dyDescent="0.2">
      <c r="C3190"/>
      <c r="D3190" s="263"/>
      <c r="J3190"/>
      <c r="K3190"/>
      <c r="L3190"/>
    </row>
    <row r="3191" spans="3:12" x14ac:dyDescent="0.2">
      <c r="C3191"/>
      <c r="D3191" s="263"/>
      <c r="J3191"/>
      <c r="K3191"/>
      <c r="L3191"/>
    </row>
    <row r="3192" spans="3:12" x14ac:dyDescent="0.2">
      <c r="C3192"/>
      <c r="D3192" s="263"/>
      <c r="J3192"/>
      <c r="K3192"/>
      <c r="L3192"/>
    </row>
    <row r="3193" spans="3:12" x14ac:dyDescent="0.2">
      <c r="C3193"/>
      <c r="D3193" s="263"/>
      <c r="J3193"/>
      <c r="K3193"/>
      <c r="L3193"/>
    </row>
    <row r="3194" spans="3:12" x14ac:dyDescent="0.2">
      <c r="C3194"/>
      <c r="D3194" s="263"/>
      <c r="J3194"/>
      <c r="K3194"/>
      <c r="L3194"/>
    </row>
    <row r="3195" spans="3:12" x14ac:dyDescent="0.2">
      <c r="C3195"/>
      <c r="D3195" s="263"/>
      <c r="J3195"/>
      <c r="K3195"/>
      <c r="L3195"/>
    </row>
    <row r="3196" spans="3:12" x14ac:dyDescent="0.2">
      <c r="C3196"/>
      <c r="D3196" s="263"/>
      <c r="J3196"/>
      <c r="K3196"/>
      <c r="L3196"/>
    </row>
    <row r="3197" spans="3:12" x14ac:dyDescent="0.2">
      <c r="C3197"/>
      <c r="D3197" s="263"/>
      <c r="J3197"/>
      <c r="K3197"/>
      <c r="L3197"/>
    </row>
    <row r="3198" spans="3:12" x14ac:dyDescent="0.2">
      <c r="C3198"/>
      <c r="D3198" s="263"/>
      <c r="J3198"/>
      <c r="K3198"/>
      <c r="L3198"/>
    </row>
    <row r="3199" spans="3:12" x14ac:dyDescent="0.2">
      <c r="C3199"/>
      <c r="D3199" s="263"/>
      <c r="J3199"/>
      <c r="K3199"/>
      <c r="L3199"/>
    </row>
    <row r="3200" spans="3:12" x14ac:dyDescent="0.2">
      <c r="C3200"/>
      <c r="D3200" s="263"/>
      <c r="J3200"/>
      <c r="K3200"/>
      <c r="L3200"/>
    </row>
    <row r="3201" spans="3:12" x14ac:dyDescent="0.2">
      <c r="C3201"/>
      <c r="D3201" s="263"/>
      <c r="J3201"/>
      <c r="K3201"/>
      <c r="L3201"/>
    </row>
    <row r="3202" spans="3:12" x14ac:dyDescent="0.2">
      <c r="C3202"/>
      <c r="D3202" s="263"/>
      <c r="J3202"/>
      <c r="K3202"/>
      <c r="L3202"/>
    </row>
    <row r="3203" spans="3:12" x14ac:dyDescent="0.2">
      <c r="C3203"/>
      <c r="D3203" s="263"/>
      <c r="J3203"/>
      <c r="K3203"/>
      <c r="L3203"/>
    </row>
    <row r="3204" spans="3:12" x14ac:dyDescent="0.2">
      <c r="C3204"/>
      <c r="D3204" s="263"/>
      <c r="J3204"/>
      <c r="K3204"/>
      <c r="L3204"/>
    </row>
    <row r="3205" spans="3:12" x14ac:dyDescent="0.2">
      <c r="C3205"/>
      <c r="D3205" s="263"/>
      <c r="J3205"/>
      <c r="K3205"/>
      <c r="L3205"/>
    </row>
    <row r="3206" spans="3:12" x14ac:dyDescent="0.2">
      <c r="C3206"/>
      <c r="D3206" s="263"/>
      <c r="J3206"/>
      <c r="K3206"/>
      <c r="L3206"/>
    </row>
    <row r="3207" spans="3:12" x14ac:dyDescent="0.2">
      <c r="C3207"/>
      <c r="D3207" s="263"/>
      <c r="J3207"/>
      <c r="K3207"/>
      <c r="L3207"/>
    </row>
    <row r="3208" spans="3:12" x14ac:dyDescent="0.2">
      <c r="C3208"/>
      <c r="D3208" s="263"/>
      <c r="J3208"/>
      <c r="K3208"/>
      <c r="L3208"/>
    </row>
    <row r="3209" spans="3:12" x14ac:dyDescent="0.2">
      <c r="C3209"/>
      <c r="D3209" s="263"/>
      <c r="J3209"/>
      <c r="K3209"/>
      <c r="L3209"/>
    </row>
    <row r="3210" spans="3:12" x14ac:dyDescent="0.2">
      <c r="C3210"/>
      <c r="D3210" s="263"/>
      <c r="J3210"/>
      <c r="K3210"/>
      <c r="L3210"/>
    </row>
    <row r="3211" spans="3:12" x14ac:dyDescent="0.2">
      <c r="C3211"/>
      <c r="D3211" s="263"/>
      <c r="J3211"/>
      <c r="K3211"/>
      <c r="L3211"/>
    </row>
    <row r="3212" spans="3:12" x14ac:dyDescent="0.2">
      <c r="C3212"/>
      <c r="D3212" s="263"/>
      <c r="J3212"/>
      <c r="K3212"/>
      <c r="L3212"/>
    </row>
    <row r="3213" spans="3:12" x14ac:dyDescent="0.2">
      <c r="C3213"/>
      <c r="D3213" s="263"/>
      <c r="J3213"/>
      <c r="K3213"/>
      <c r="L3213"/>
    </row>
    <row r="3214" spans="3:12" x14ac:dyDescent="0.2">
      <c r="C3214"/>
      <c r="D3214" s="263"/>
      <c r="J3214"/>
      <c r="K3214"/>
      <c r="L3214"/>
    </row>
    <row r="3215" spans="3:12" x14ac:dyDescent="0.2">
      <c r="C3215"/>
      <c r="D3215" s="263"/>
      <c r="J3215"/>
      <c r="K3215"/>
      <c r="L3215"/>
    </row>
    <row r="3216" spans="3:12" x14ac:dyDescent="0.2">
      <c r="C3216"/>
      <c r="D3216" s="263"/>
      <c r="J3216"/>
      <c r="K3216"/>
      <c r="L3216"/>
    </row>
    <row r="3217" spans="3:12" x14ac:dyDescent="0.2">
      <c r="C3217"/>
      <c r="D3217" s="263"/>
      <c r="J3217"/>
      <c r="K3217"/>
      <c r="L3217"/>
    </row>
    <row r="3218" spans="3:12" x14ac:dyDescent="0.2">
      <c r="C3218"/>
      <c r="D3218" s="263"/>
      <c r="J3218"/>
      <c r="K3218"/>
      <c r="L3218"/>
    </row>
    <row r="3219" spans="3:12" x14ac:dyDescent="0.2">
      <c r="C3219"/>
      <c r="D3219" s="263"/>
      <c r="J3219"/>
      <c r="K3219"/>
      <c r="L3219"/>
    </row>
    <row r="3220" spans="3:12" x14ac:dyDescent="0.2">
      <c r="C3220"/>
      <c r="D3220" s="263"/>
      <c r="J3220"/>
      <c r="K3220"/>
      <c r="L3220"/>
    </row>
    <row r="3221" spans="3:12" x14ac:dyDescent="0.2">
      <c r="C3221"/>
      <c r="D3221" s="263"/>
      <c r="J3221"/>
      <c r="K3221"/>
      <c r="L3221"/>
    </row>
    <row r="3222" spans="3:12" x14ac:dyDescent="0.2">
      <c r="C3222"/>
      <c r="D3222" s="263"/>
      <c r="J3222"/>
      <c r="K3222"/>
      <c r="L3222"/>
    </row>
    <row r="3223" spans="3:12" x14ac:dyDescent="0.2">
      <c r="C3223"/>
      <c r="D3223" s="263"/>
      <c r="J3223"/>
      <c r="K3223"/>
      <c r="L3223"/>
    </row>
    <row r="3224" spans="3:12" x14ac:dyDescent="0.2">
      <c r="C3224"/>
      <c r="D3224" s="263"/>
      <c r="J3224"/>
      <c r="K3224"/>
      <c r="L3224"/>
    </row>
    <row r="3225" spans="3:12" x14ac:dyDescent="0.2">
      <c r="C3225"/>
      <c r="D3225" s="263"/>
      <c r="J3225"/>
      <c r="K3225"/>
      <c r="L3225"/>
    </row>
    <row r="3226" spans="3:12" x14ac:dyDescent="0.2">
      <c r="C3226"/>
      <c r="D3226" s="263"/>
      <c r="J3226"/>
      <c r="K3226"/>
      <c r="L3226"/>
    </row>
    <row r="3227" spans="3:12" x14ac:dyDescent="0.2">
      <c r="C3227"/>
      <c r="D3227" s="263"/>
      <c r="J3227"/>
      <c r="K3227"/>
      <c r="L3227"/>
    </row>
    <row r="3228" spans="3:12" x14ac:dyDescent="0.2">
      <c r="C3228"/>
      <c r="D3228" s="263"/>
      <c r="J3228"/>
      <c r="K3228"/>
      <c r="L3228"/>
    </row>
    <row r="3229" spans="3:12" x14ac:dyDescent="0.2">
      <c r="C3229"/>
      <c r="D3229" s="263"/>
      <c r="J3229"/>
      <c r="K3229"/>
      <c r="L3229"/>
    </row>
    <row r="3230" spans="3:12" x14ac:dyDescent="0.2">
      <c r="C3230"/>
      <c r="D3230" s="263"/>
      <c r="J3230"/>
      <c r="K3230"/>
      <c r="L3230"/>
    </row>
    <row r="3231" spans="3:12" x14ac:dyDescent="0.2">
      <c r="C3231"/>
      <c r="D3231" s="263"/>
      <c r="J3231"/>
      <c r="K3231"/>
      <c r="L3231"/>
    </row>
    <row r="3232" spans="3:12" x14ac:dyDescent="0.2">
      <c r="C3232"/>
      <c r="D3232" s="263"/>
      <c r="J3232"/>
      <c r="K3232"/>
      <c r="L3232"/>
    </row>
    <row r="3233" spans="3:12" x14ac:dyDescent="0.2">
      <c r="C3233"/>
      <c r="D3233" s="263"/>
      <c r="J3233"/>
      <c r="K3233"/>
      <c r="L3233"/>
    </row>
    <row r="3234" spans="3:12" x14ac:dyDescent="0.2">
      <c r="C3234"/>
      <c r="D3234" s="263"/>
      <c r="J3234"/>
      <c r="K3234"/>
      <c r="L3234"/>
    </row>
    <row r="3235" spans="3:12" x14ac:dyDescent="0.2">
      <c r="C3235"/>
      <c r="D3235" s="263"/>
      <c r="J3235"/>
      <c r="K3235"/>
      <c r="L3235"/>
    </row>
    <row r="3236" spans="3:12" x14ac:dyDescent="0.2">
      <c r="C3236"/>
      <c r="D3236" s="263"/>
      <c r="J3236"/>
      <c r="K3236"/>
      <c r="L3236"/>
    </row>
    <row r="3237" spans="3:12" x14ac:dyDescent="0.2">
      <c r="C3237"/>
      <c r="D3237" s="263"/>
      <c r="J3237"/>
      <c r="K3237"/>
      <c r="L3237"/>
    </row>
    <row r="3238" spans="3:12" x14ac:dyDescent="0.2">
      <c r="C3238"/>
      <c r="D3238" s="263"/>
      <c r="J3238"/>
      <c r="K3238"/>
      <c r="L3238"/>
    </row>
    <row r="3239" spans="3:12" x14ac:dyDescent="0.2">
      <c r="C3239"/>
      <c r="D3239" s="263"/>
      <c r="J3239"/>
      <c r="K3239"/>
      <c r="L3239"/>
    </row>
    <row r="3240" spans="3:12" x14ac:dyDescent="0.2">
      <c r="C3240"/>
      <c r="D3240" s="263"/>
      <c r="J3240"/>
      <c r="K3240"/>
      <c r="L3240"/>
    </row>
    <row r="3241" spans="3:12" x14ac:dyDescent="0.2">
      <c r="C3241"/>
      <c r="D3241" s="263"/>
      <c r="J3241"/>
      <c r="K3241"/>
      <c r="L3241"/>
    </row>
    <row r="3242" spans="3:12" x14ac:dyDescent="0.2">
      <c r="C3242"/>
      <c r="D3242" s="263"/>
      <c r="J3242"/>
      <c r="K3242"/>
      <c r="L3242"/>
    </row>
    <row r="3243" spans="3:12" x14ac:dyDescent="0.2">
      <c r="C3243"/>
      <c r="D3243" s="263"/>
      <c r="J3243"/>
      <c r="K3243"/>
      <c r="L3243"/>
    </row>
    <row r="3244" spans="3:12" x14ac:dyDescent="0.2">
      <c r="C3244"/>
      <c r="D3244" s="263"/>
      <c r="J3244"/>
      <c r="K3244"/>
      <c r="L3244"/>
    </row>
    <row r="3245" spans="3:12" x14ac:dyDescent="0.2">
      <c r="C3245"/>
      <c r="D3245" s="263"/>
      <c r="J3245"/>
      <c r="K3245"/>
      <c r="L3245"/>
    </row>
    <row r="3246" spans="3:12" x14ac:dyDescent="0.2">
      <c r="C3246"/>
      <c r="D3246" s="263"/>
      <c r="J3246"/>
      <c r="K3246"/>
      <c r="L3246"/>
    </row>
    <row r="3247" spans="3:12" x14ac:dyDescent="0.2">
      <c r="C3247"/>
      <c r="D3247" s="263"/>
      <c r="J3247"/>
      <c r="K3247"/>
      <c r="L3247"/>
    </row>
    <row r="3248" spans="3:12" x14ac:dyDescent="0.2">
      <c r="C3248"/>
      <c r="D3248" s="263"/>
      <c r="J3248"/>
      <c r="K3248"/>
      <c r="L3248"/>
    </row>
    <row r="3249" spans="3:12" x14ac:dyDescent="0.2">
      <c r="C3249"/>
      <c r="D3249" s="263"/>
      <c r="J3249"/>
      <c r="K3249"/>
      <c r="L3249"/>
    </row>
    <row r="3250" spans="3:12" x14ac:dyDescent="0.2">
      <c r="C3250"/>
      <c r="D3250" s="263"/>
      <c r="J3250"/>
      <c r="K3250"/>
      <c r="L3250"/>
    </row>
    <row r="3251" spans="3:12" x14ac:dyDescent="0.2">
      <c r="C3251"/>
      <c r="D3251" s="263"/>
      <c r="J3251"/>
      <c r="K3251"/>
      <c r="L3251"/>
    </row>
    <row r="3252" spans="3:12" x14ac:dyDescent="0.2">
      <c r="C3252"/>
      <c r="D3252" s="263"/>
      <c r="J3252"/>
      <c r="K3252"/>
      <c r="L3252"/>
    </row>
    <row r="3253" spans="3:12" x14ac:dyDescent="0.2">
      <c r="C3253"/>
      <c r="D3253" s="263"/>
      <c r="J3253"/>
      <c r="K3253"/>
      <c r="L3253"/>
    </row>
    <row r="3254" spans="3:12" x14ac:dyDescent="0.2">
      <c r="C3254"/>
      <c r="D3254" s="263"/>
      <c r="J3254"/>
      <c r="K3254"/>
      <c r="L3254"/>
    </row>
    <row r="3255" spans="3:12" x14ac:dyDescent="0.2">
      <c r="C3255"/>
      <c r="D3255" s="263"/>
      <c r="J3255"/>
      <c r="K3255"/>
      <c r="L3255"/>
    </row>
    <row r="3256" spans="3:12" x14ac:dyDescent="0.2">
      <c r="C3256"/>
      <c r="D3256" s="263"/>
      <c r="J3256"/>
      <c r="K3256"/>
      <c r="L3256"/>
    </row>
    <row r="3257" spans="3:12" x14ac:dyDescent="0.2">
      <c r="C3257"/>
      <c r="D3257" s="263"/>
      <c r="J3257"/>
      <c r="K3257"/>
      <c r="L3257"/>
    </row>
    <row r="3258" spans="3:12" x14ac:dyDescent="0.2">
      <c r="C3258"/>
      <c r="D3258" s="263"/>
      <c r="J3258"/>
      <c r="K3258"/>
      <c r="L3258"/>
    </row>
    <row r="3259" spans="3:12" x14ac:dyDescent="0.2">
      <c r="C3259"/>
      <c r="D3259" s="263"/>
      <c r="J3259"/>
      <c r="K3259"/>
      <c r="L3259"/>
    </row>
    <row r="3260" spans="3:12" x14ac:dyDescent="0.2">
      <c r="C3260"/>
      <c r="D3260" s="263"/>
      <c r="J3260"/>
      <c r="K3260"/>
      <c r="L3260"/>
    </row>
    <row r="3261" spans="3:12" x14ac:dyDescent="0.2">
      <c r="C3261"/>
      <c r="D3261" s="263"/>
      <c r="J3261"/>
      <c r="K3261"/>
      <c r="L3261"/>
    </row>
    <row r="3262" spans="3:12" x14ac:dyDescent="0.2">
      <c r="C3262"/>
      <c r="D3262" s="263"/>
      <c r="J3262"/>
      <c r="K3262"/>
      <c r="L3262"/>
    </row>
    <row r="3263" spans="3:12" x14ac:dyDescent="0.2">
      <c r="C3263"/>
      <c r="D3263" s="263"/>
      <c r="J3263"/>
      <c r="K3263"/>
      <c r="L3263"/>
    </row>
    <row r="3264" spans="3:12" x14ac:dyDescent="0.2">
      <c r="C3264"/>
      <c r="D3264" s="263"/>
      <c r="J3264"/>
      <c r="K3264"/>
      <c r="L3264"/>
    </row>
    <row r="3265" spans="3:12" x14ac:dyDescent="0.2">
      <c r="C3265"/>
      <c r="D3265" s="263"/>
      <c r="J3265"/>
      <c r="K3265"/>
      <c r="L3265"/>
    </row>
    <row r="3266" spans="3:12" x14ac:dyDescent="0.2">
      <c r="C3266"/>
      <c r="D3266" s="263"/>
      <c r="J3266"/>
      <c r="K3266"/>
      <c r="L3266"/>
    </row>
    <row r="3267" spans="3:12" x14ac:dyDescent="0.2">
      <c r="C3267"/>
      <c r="D3267" s="263"/>
      <c r="J3267"/>
      <c r="K3267"/>
      <c r="L3267"/>
    </row>
    <row r="3268" spans="3:12" x14ac:dyDescent="0.2">
      <c r="C3268"/>
      <c r="D3268" s="263"/>
      <c r="J3268"/>
      <c r="K3268"/>
      <c r="L3268"/>
    </row>
    <row r="3269" spans="3:12" x14ac:dyDescent="0.2">
      <c r="C3269"/>
      <c r="D3269" s="263"/>
      <c r="J3269"/>
      <c r="K3269"/>
      <c r="L3269"/>
    </row>
    <row r="3270" spans="3:12" x14ac:dyDescent="0.2">
      <c r="C3270"/>
      <c r="D3270" s="263"/>
      <c r="J3270"/>
      <c r="K3270"/>
      <c r="L3270"/>
    </row>
    <row r="3271" spans="3:12" x14ac:dyDescent="0.2">
      <c r="C3271"/>
      <c r="D3271" s="263"/>
      <c r="J3271"/>
      <c r="K3271"/>
      <c r="L3271"/>
    </row>
    <row r="3272" spans="3:12" x14ac:dyDescent="0.2">
      <c r="C3272"/>
      <c r="D3272" s="263"/>
      <c r="J3272"/>
      <c r="K3272"/>
      <c r="L3272"/>
    </row>
    <row r="3273" spans="3:12" x14ac:dyDescent="0.2">
      <c r="C3273"/>
      <c r="D3273" s="263"/>
      <c r="J3273"/>
      <c r="K3273"/>
      <c r="L3273"/>
    </row>
    <row r="3274" spans="3:12" x14ac:dyDescent="0.2">
      <c r="C3274"/>
      <c r="D3274" s="263"/>
      <c r="J3274"/>
      <c r="K3274"/>
      <c r="L3274"/>
    </row>
    <row r="3275" spans="3:12" x14ac:dyDescent="0.2">
      <c r="C3275"/>
      <c r="D3275" s="263"/>
      <c r="J3275"/>
      <c r="K3275"/>
      <c r="L3275"/>
    </row>
    <row r="3276" spans="3:12" x14ac:dyDescent="0.2">
      <c r="C3276"/>
      <c r="D3276" s="263"/>
      <c r="J3276"/>
      <c r="K3276"/>
      <c r="L3276"/>
    </row>
    <row r="3277" spans="3:12" x14ac:dyDescent="0.2">
      <c r="C3277"/>
      <c r="D3277" s="263"/>
      <c r="J3277"/>
      <c r="K3277"/>
      <c r="L3277"/>
    </row>
    <row r="3278" spans="3:12" x14ac:dyDescent="0.2">
      <c r="C3278"/>
      <c r="D3278" s="263"/>
      <c r="J3278"/>
      <c r="K3278"/>
      <c r="L3278"/>
    </row>
    <row r="3279" spans="3:12" x14ac:dyDescent="0.2">
      <c r="C3279"/>
      <c r="D3279" s="263"/>
      <c r="J3279"/>
      <c r="K3279"/>
      <c r="L3279"/>
    </row>
    <row r="3280" spans="3:12" x14ac:dyDescent="0.2">
      <c r="C3280"/>
      <c r="D3280" s="263"/>
      <c r="J3280"/>
      <c r="K3280"/>
      <c r="L3280"/>
    </row>
    <row r="3281" spans="3:12" x14ac:dyDescent="0.2">
      <c r="C3281"/>
      <c r="D3281" s="263"/>
      <c r="J3281"/>
      <c r="K3281"/>
      <c r="L3281"/>
    </row>
    <row r="3282" spans="3:12" x14ac:dyDescent="0.2">
      <c r="C3282"/>
      <c r="D3282" s="263"/>
      <c r="J3282"/>
      <c r="K3282"/>
      <c r="L3282"/>
    </row>
    <row r="3283" spans="3:12" x14ac:dyDescent="0.2">
      <c r="C3283"/>
      <c r="D3283" s="263"/>
      <c r="J3283"/>
      <c r="K3283"/>
      <c r="L3283"/>
    </row>
    <row r="3284" spans="3:12" x14ac:dyDescent="0.2">
      <c r="C3284"/>
      <c r="D3284" s="263"/>
      <c r="J3284"/>
      <c r="K3284"/>
      <c r="L3284"/>
    </row>
    <row r="3285" spans="3:12" x14ac:dyDescent="0.2">
      <c r="C3285"/>
      <c r="D3285" s="263"/>
      <c r="J3285"/>
      <c r="K3285"/>
      <c r="L3285"/>
    </row>
    <row r="3286" spans="3:12" x14ac:dyDescent="0.2">
      <c r="C3286"/>
      <c r="D3286" s="263"/>
      <c r="J3286"/>
      <c r="K3286"/>
      <c r="L3286"/>
    </row>
    <row r="3287" spans="3:12" x14ac:dyDescent="0.2">
      <c r="C3287"/>
      <c r="D3287" s="263"/>
      <c r="J3287"/>
      <c r="K3287"/>
      <c r="L3287"/>
    </row>
    <row r="3288" spans="3:12" x14ac:dyDescent="0.2">
      <c r="C3288"/>
      <c r="D3288" s="263"/>
      <c r="J3288"/>
      <c r="K3288"/>
      <c r="L3288"/>
    </row>
    <row r="3289" spans="3:12" x14ac:dyDescent="0.2">
      <c r="C3289"/>
      <c r="D3289" s="263"/>
      <c r="J3289"/>
      <c r="K3289"/>
      <c r="L3289"/>
    </row>
    <row r="3290" spans="3:12" x14ac:dyDescent="0.2">
      <c r="C3290"/>
      <c r="D3290" s="263"/>
      <c r="J3290"/>
      <c r="K3290"/>
      <c r="L3290"/>
    </row>
    <row r="3291" spans="3:12" x14ac:dyDescent="0.2">
      <c r="C3291"/>
      <c r="D3291" s="263"/>
      <c r="J3291"/>
      <c r="K3291"/>
      <c r="L3291"/>
    </row>
    <row r="3292" spans="3:12" x14ac:dyDescent="0.2">
      <c r="C3292"/>
      <c r="D3292" s="263"/>
      <c r="J3292"/>
      <c r="K3292"/>
      <c r="L3292"/>
    </row>
    <row r="3293" spans="3:12" x14ac:dyDescent="0.2">
      <c r="C3293"/>
      <c r="D3293" s="263"/>
      <c r="J3293"/>
      <c r="K3293"/>
      <c r="L3293"/>
    </row>
    <row r="3294" spans="3:12" x14ac:dyDescent="0.2">
      <c r="C3294"/>
      <c r="D3294" s="263"/>
      <c r="J3294"/>
      <c r="K3294"/>
      <c r="L3294"/>
    </row>
    <row r="3295" spans="3:12" x14ac:dyDescent="0.2">
      <c r="C3295"/>
      <c r="D3295" s="263"/>
      <c r="J3295"/>
      <c r="K3295"/>
      <c r="L3295"/>
    </row>
    <row r="3296" spans="3:12" x14ac:dyDescent="0.2">
      <c r="C3296"/>
      <c r="D3296" s="263"/>
      <c r="J3296"/>
      <c r="K3296"/>
      <c r="L3296"/>
    </row>
    <row r="3297" spans="3:12" x14ac:dyDescent="0.2">
      <c r="C3297"/>
      <c r="D3297" s="263"/>
      <c r="J3297"/>
      <c r="K3297"/>
      <c r="L3297"/>
    </row>
    <row r="3298" spans="3:12" x14ac:dyDescent="0.2">
      <c r="C3298"/>
      <c r="D3298" s="263"/>
      <c r="J3298"/>
      <c r="K3298"/>
      <c r="L3298"/>
    </row>
    <row r="3299" spans="3:12" x14ac:dyDescent="0.2">
      <c r="C3299"/>
      <c r="D3299" s="263"/>
      <c r="J3299"/>
      <c r="K3299"/>
      <c r="L3299"/>
    </row>
    <row r="3300" spans="3:12" x14ac:dyDescent="0.2">
      <c r="C3300"/>
      <c r="D3300" s="263"/>
      <c r="J3300"/>
      <c r="K3300"/>
      <c r="L3300"/>
    </row>
    <row r="3301" spans="3:12" x14ac:dyDescent="0.2">
      <c r="C3301"/>
      <c r="D3301" s="263"/>
      <c r="J3301"/>
      <c r="K3301"/>
      <c r="L3301"/>
    </row>
    <row r="3302" spans="3:12" x14ac:dyDescent="0.2">
      <c r="C3302"/>
      <c r="D3302" s="263"/>
      <c r="J3302"/>
      <c r="K3302"/>
      <c r="L3302"/>
    </row>
    <row r="3303" spans="3:12" x14ac:dyDescent="0.2">
      <c r="C3303"/>
      <c r="D3303" s="263"/>
      <c r="J3303"/>
      <c r="K3303"/>
      <c r="L3303"/>
    </row>
    <row r="3304" spans="3:12" x14ac:dyDescent="0.2">
      <c r="C3304"/>
      <c r="D3304" s="263"/>
      <c r="J3304"/>
      <c r="K3304"/>
      <c r="L3304"/>
    </row>
    <row r="3305" spans="3:12" x14ac:dyDescent="0.2">
      <c r="C3305"/>
      <c r="D3305" s="263"/>
      <c r="J3305"/>
      <c r="K3305"/>
      <c r="L3305"/>
    </row>
    <row r="3306" spans="3:12" x14ac:dyDescent="0.2">
      <c r="C3306"/>
      <c r="D3306" s="263"/>
      <c r="J3306"/>
      <c r="K3306"/>
      <c r="L3306"/>
    </row>
    <row r="3307" spans="3:12" x14ac:dyDescent="0.2">
      <c r="C3307"/>
      <c r="D3307" s="263"/>
      <c r="J3307"/>
      <c r="K3307"/>
      <c r="L3307"/>
    </row>
    <row r="3308" spans="3:12" x14ac:dyDescent="0.2">
      <c r="C3308"/>
      <c r="D3308" s="263"/>
      <c r="J3308"/>
      <c r="K3308"/>
      <c r="L3308"/>
    </row>
    <row r="3309" spans="3:12" x14ac:dyDescent="0.2">
      <c r="C3309"/>
      <c r="D3309" s="263"/>
      <c r="J3309"/>
      <c r="K3309"/>
      <c r="L3309"/>
    </row>
    <row r="3310" spans="3:12" x14ac:dyDescent="0.2">
      <c r="C3310"/>
      <c r="D3310" s="263"/>
      <c r="J3310"/>
      <c r="K3310"/>
      <c r="L3310"/>
    </row>
    <row r="3311" spans="3:12" x14ac:dyDescent="0.2">
      <c r="C3311"/>
      <c r="D3311" s="263"/>
      <c r="J3311"/>
      <c r="K3311"/>
      <c r="L3311"/>
    </row>
    <row r="3312" spans="3:12" x14ac:dyDescent="0.2">
      <c r="C3312"/>
      <c r="D3312" s="263"/>
      <c r="J3312"/>
      <c r="K3312"/>
      <c r="L3312"/>
    </row>
    <row r="3313" spans="3:12" x14ac:dyDescent="0.2">
      <c r="C3313"/>
      <c r="D3313" s="263"/>
      <c r="J3313"/>
      <c r="K3313"/>
      <c r="L3313"/>
    </row>
    <row r="3314" spans="3:12" x14ac:dyDescent="0.2">
      <c r="C3314"/>
      <c r="D3314" s="263"/>
      <c r="J3314"/>
      <c r="K3314"/>
      <c r="L3314"/>
    </row>
    <row r="3315" spans="3:12" x14ac:dyDescent="0.2">
      <c r="C3315"/>
      <c r="D3315" s="263"/>
      <c r="J3315"/>
      <c r="K3315"/>
      <c r="L3315"/>
    </row>
    <row r="3316" spans="3:12" x14ac:dyDescent="0.2">
      <c r="C3316"/>
      <c r="D3316" s="263"/>
      <c r="J3316"/>
      <c r="K3316"/>
      <c r="L3316"/>
    </row>
    <row r="3317" spans="3:12" x14ac:dyDescent="0.2">
      <c r="C3317"/>
      <c r="D3317" s="263"/>
      <c r="J3317"/>
      <c r="K3317"/>
      <c r="L3317"/>
    </row>
    <row r="3318" spans="3:12" x14ac:dyDescent="0.2">
      <c r="C3318"/>
      <c r="D3318" s="263"/>
      <c r="J3318"/>
      <c r="K3318"/>
      <c r="L3318"/>
    </row>
    <row r="3319" spans="3:12" x14ac:dyDescent="0.2">
      <c r="C3319"/>
      <c r="D3319" s="263"/>
      <c r="J3319"/>
      <c r="K3319"/>
      <c r="L3319"/>
    </row>
    <row r="3320" spans="3:12" x14ac:dyDescent="0.2">
      <c r="C3320"/>
      <c r="D3320" s="263"/>
      <c r="J3320"/>
      <c r="K3320"/>
      <c r="L3320"/>
    </row>
    <row r="3321" spans="3:12" x14ac:dyDescent="0.2">
      <c r="C3321"/>
      <c r="D3321" s="263"/>
      <c r="J3321"/>
      <c r="K3321"/>
      <c r="L3321"/>
    </row>
    <row r="3322" spans="3:12" x14ac:dyDescent="0.2">
      <c r="C3322"/>
      <c r="D3322" s="263"/>
      <c r="J3322"/>
      <c r="K3322"/>
      <c r="L3322"/>
    </row>
    <row r="3323" spans="3:12" x14ac:dyDescent="0.2">
      <c r="C3323"/>
      <c r="D3323" s="263"/>
      <c r="J3323"/>
      <c r="K3323"/>
      <c r="L3323"/>
    </row>
    <row r="3324" spans="3:12" x14ac:dyDescent="0.2">
      <c r="C3324"/>
      <c r="D3324" s="263"/>
      <c r="J3324"/>
      <c r="K3324"/>
      <c r="L3324"/>
    </row>
    <row r="3325" spans="3:12" x14ac:dyDescent="0.2">
      <c r="C3325"/>
      <c r="D3325" s="263"/>
      <c r="J3325"/>
      <c r="K3325"/>
      <c r="L3325"/>
    </row>
    <row r="3326" spans="3:12" x14ac:dyDescent="0.2">
      <c r="C3326"/>
      <c r="D3326" s="263"/>
      <c r="J3326"/>
      <c r="K3326"/>
      <c r="L3326"/>
    </row>
    <row r="3327" spans="3:12" x14ac:dyDescent="0.2">
      <c r="C3327"/>
      <c r="D3327" s="263"/>
      <c r="J3327"/>
      <c r="K3327"/>
      <c r="L3327"/>
    </row>
    <row r="3328" spans="3:12" x14ac:dyDescent="0.2">
      <c r="C3328"/>
      <c r="D3328" s="263"/>
      <c r="J3328"/>
      <c r="K3328"/>
      <c r="L3328"/>
    </row>
    <row r="3329" spans="3:12" x14ac:dyDescent="0.2">
      <c r="C3329"/>
      <c r="D3329" s="263"/>
      <c r="J3329"/>
      <c r="K3329"/>
      <c r="L3329"/>
    </row>
    <row r="3330" spans="3:12" x14ac:dyDescent="0.2">
      <c r="C3330"/>
      <c r="D3330" s="263"/>
      <c r="J3330"/>
      <c r="K3330"/>
      <c r="L3330"/>
    </row>
    <row r="3331" spans="3:12" x14ac:dyDescent="0.2">
      <c r="C3331"/>
      <c r="D3331" s="263"/>
      <c r="J3331"/>
      <c r="K3331"/>
      <c r="L3331"/>
    </row>
    <row r="3332" spans="3:12" x14ac:dyDescent="0.2">
      <c r="C3332"/>
      <c r="D3332" s="263"/>
      <c r="J3332"/>
      <c r="K3332"/>
      <c r="L3332"/>
    </row>
    <row r="3333" spans="3:12" x14ac:dyDescent="0.2">
      <c r="C3333"/>
      <c r="D3333" s="263"/>
      <c r="J3333"/>
      <c r="K3333"/>
      <c r="L3333"/>
    </row>
    <row r="3334" spans="3:12" x14ac:dyDescent="0.2">
      <c r="C3334"/>
      <c r="D3334" s="263"/>
      <c r="J3334"/>
      <c r="K3334"/>
      <c r="L3334"/>
    </row>
    <row r="3335" spans="3:12" x14ac:dyDescent="0.2">
      <c r="C3335"/>
      <c r="D3335" s="263"/>
      <c r="J3335"/>
      <c r="K3335"/>
      <c r="L3335"/>
    </row>
    <row r="3336" spans="3:12" x14ac:dyDescent="0.2">
      <c r="C3336"/>
      <c r="D3336" s="263"/>
      <c r="J3336"/>
      <c r="K3336"/>
      <c r="L3336"/>
    </row>
    <row r="3337" spans="3:12" x14ac:dyDescent="0.2">
      <c r="C3337"/>
      <c r="D3337" s="263"/>
      <c r="J3337"/>
      <c r="K3337"/>
      <c r="L3337"/>
    </row>
    <row r="3338" spans="3:12" x14ac:dyDescent="0.2">
      <c r="C3338"/>
      <c r="D3338" s="263"/>
      <c r="J3338"/>
      <c r="K3338"/>
      <c r="L3338"/>
    </row>
    <row r="3339" spans="3:12" x14ac:dyDescent="0.2">
      <c r="C3339"/>
      <c r="D3339" s="263"/>
      <c r="J3339"/>
      <c r="K3339"/>
      <c r="L3339"/>
    </row>
    <row r="3340" spans="3:12" x14ac:dyDescent="0.2">
      <c r="C3340"/>
      <c r="D3340" s="263"/>
      <c r="J3340"/>
      <c r="K3340"/>
      <c r="L3340"/>
    </row>
    <row r="3341" spans="3:12" x14ac:dyDescent="0.2">
      <c r="C3341"/>
      <c r="D3341" s="263"/>
      <c r="J3341"/>
      <c r="K3341"/>
      <c r="L3341"/>
    </row>
    <row r="3342" spans="3:12" x14ac:dyDescent="0.2">
      <c r="C3342"/>
      <c r="D3342" s="263"/>
      <c r="J3342"/>
      <c r="K3342"/>
      <c r="L3342"/>
    </row>
    <row r="3343" spans="3:12" x14ac:dyDescent="0.2">
      <c r="C3343"/>
      <c r="D3343" s="263"/>
      <c r="J3343"/>
      <c r="K3343"/>
      <c r="L3343"/>
    </row>
    <row r="3344" spans="3:12" x14ac:dyDescent="0.2">
      <c r="C3344"/>
      <c r="D3344" s="263"/>
      <c r="J3344"/>
      <c r="K3344"/>
      <c r="L3344"/>
    </row>
    <row r="3345" spans="3:12" x14ac:dyDescent="0.2">
      <c r="C3345"/>
      <c r="D3345" s="263"/>
      <c r="J3345"/>
      <c r="K3345"/>
      <c r="L3345"/>
    </row>
    <row r="3346" spans="3:12" x14ac:dyDescent="0.2">
      <c r="C3346"/>
      <c r="D3346" s="263"/>
      <c r="J3346"/>
      <c r="K3346"/>
      <c r="L3346"/>
    </row>
    <row r="3347" spans="3:12" x14ac:dyDescent="0.2">
      <c r="C3347"/>
      <c r="D3347" s="263"/>
      <c r="J3347"/>
      <c r="K3347"/>
      <c r="L3347"/>
    </row>
    <row r="3348" spans="3:12" x14ac:dyDescent="0.2">
      <c r="C3348"/>
      <c r="D3348" s="263"/>
      <c r="J3348"/>
      <c r="K3348"/>
      <c r="L3348"/>
    </row>
    <row r="3349" spans="3:12" x14ac:dyDescent="0.2">
      <c r="C3349"/>
      <c r="D3349" s="263"/>
      <c r="J3349"/>
      <c r="K3349"/>
      <c r="L3349"/>
    </row>
    <row r="3350" spans="3:12" x14ac:dyDescent="0.2">
      <c r="C3350"/>
      <c r="D3350" s="263"/>
      <c r="J3350"/>
      <c r="K3350"/>
      <c r="L3350"/>
    </row>
    <row r="3351" spans="3:12" x14ac:dyDescent="0.2">
      <c r="C3351"/>
      <c r="D3351" s="263"/>
      <c r="J3351"/>
      <c r="K3351"/>
      <c r="L3351"/>
    </row>
    <row r="3352" spans="3:12" x14ac:dyDescent="0.2">
      <c r="C3352"/>
      <c r="D3352" s="263"/>
      <c r="J3352"/>
      <c r="K3352"/>
      <c r="L3352"/>
    </row>
    <row r="3353" spans="3:12" x14ac:dyDescent="0.2">
      <c r="C3353"/>
      <c r="D3353" s="263"/>
      <c r="J3353"/>
      <c r="K3353"/>
      <c r="L3353"/>
    </row>
    <row r="3354" spans="3:12" x14ac:dyDescent="0.2">
      <c r="C3354"/>
      <c r="D3354" s="263"/>
      <c r="J3354"/>
      <c r="K3354"/>
      <c r="L3354"/>
    </row>
    <row r="3355" spans="3:12" x14ac:dyDescent="0.2">
      <c r="C3355"/>
      <c r="D3355" s="263"/>
      <c r="J3355"/>
      <c r="K3355"/>
      <c r="L3355"/>
    </row>
    <row r="3356" spans="3:12" x14ac:dyDescent="0.2">
      <c r="C3356"/>
      <c r="D3356" s="263"/>
      <c r="J3356"/>
      <c r="K3356"/>
      <c r="L3356"/>
    </row>
    <row r="3357" spans="3:12" x14ac:dyDescent="0.2">
      <c r="C3357"/>
      <c r="D3357" s="263"/>
      <c r="J3357"/>
      <c r="K3357"/>
      <c r="L3357"/>
    </row>
    <row r="3358" spans="3:12" x14ac:dyDescent="0.2">
      <c r="C3358"/>
      <c r="D3358" s="263"/>
      <c r="J3358"/>
      <c r="K3358"/>
      <c r="L3358"/>
    </row>
    <row r="3359" spans="3:12" x14ac:dyDescent="0.2">
      <c r="C3359"/>
      <c r="D3359" s="263"/>
      <c r="J3359"/>
      <c r="K3359"/>
      <c r="L3359"/>
    </row>
    <row r="3360" spans="3:12" x14ac:dyDescent="0.2">
      <c r="C3360"/>
      <c r="D3360" s="263"/>
      <c r="J3360"/>
      <c r="K3360"/>
      <c r="L3360"/>
    </row>
    <row r="3361" spans="3:12" x14ac:dyDescent="0.2">
      <c r="C3361"/>
      <c r="D3361" s="263"/>
      <c r="J3361"/>
      <c r="K3361"/>
      <c r="L3361"/>
    </row>
    <row r="3362" spans="3:12" x14ac:dyDescent="0.2">
      <c r="C3362"/>
      <c r="D3362" s="263"/>
      <c r="J3362"/>
      <c r="K3362"/>
      <c r="L3362"/>
    </row>
    <row r="3363" spans="3:12" x14ac:dyDescent="0.2">
      <c r="C3363"/>
      <c r="D3363" s="263"/>
      <c r="J3363"/>
      <c r="K3363"/>
      <c r="L3363"/>
    </row>
    <row r="3364" spans="3:12" x14ac:dyDescent="0.2">
      <c r="C3364"/>
      <c r="D3364" s="263"/>
      <c r="J3364"/>
      <c r="K3364"/>
      <c r="L3364"/>
    </row>
    <row r="3365" spans="3:12" x14ac:dyDescent="0.2">
      <c r="C3365"/>
      <c r="D3365" s="263"/>
      <c r="J3365"/>
      <c r="K3365"/>
      <c r="L3365"/>
    </row>
    <row r="3366" spans="3:12" x14ac:dyDescent="0.2">
      <c r="C3366"/>
      <c r="D3366" s="263"/>
      <c r="J3366"/>
      <c r="K3366"/>
      <c r="L3366"/>
    </row>
    <row r="3367" spans="3:12" x14ac:dyDescent="0.2">
      <c r="C3367"/>
      <c r="D3367" s="263"/>
      <c r="J3367"/>
      <c r="K3367"/>
      <c r="L3367"/>
    </row>
    <row r="3368" spans="3:12" x14ac:dyDescent="0.2">
      <c r="C3368"/>
      <c r="D3368" s="263"/>
      <c r="J3368"/>
      <c r="K3368"/>
      <c r="L3368"/>
    </row>
    <row r="3369" spans="3:12" x14ac:dyDescent="0.2">
      <c r="C3369"/>
      <c r="D3369" s="263"/>
      <c r="J3369"/>
      <c r="K3369"/>
      <c r="L3369"/>
    </row>
    <row r="3370" spans="3:12" x14ac:dyDescent="0.2">
      <c r="C3370"/>
      <c r="D3370" s="263"/>
      <c r="J3370"/>
      <c r="K3370"/>
      <c r="L3370"/>
    </row>
    <row r="3371" spans="3:12" x14ac:dyDescent="0.2">
      <c r="C3371"/>
      <c r="D3371" s="263"/>
      <c r="J3371"/>
      <c r="K3371"/>
      <c r="L3371"/>
    </row>
    <row r="3372" spans="3:12" x14ac:dyDescent="0.2">
      <c r="C3372"/>
      <c r="D3372" s="263"/>
      <c r="J3372"/>
      <c r="K3372"/>
      <c r="L3372"/>
    </row>
    <row r="3373" spans="3:12" x14ac:dyDescent="0.2">
      <c r="C3373"/>
      <c r="D3373" s="263"/>
      <c r="J3373"/>
      <c r="K3373"/>
      <c r="L3373"/>
    </row>
    <row r="3374" spans="3:12" x14ac:dyDescent="0.2">
      <c r="C3374"/>
      <c r="D3374" s="263"/>
      <c r="J3374"/>
      <c r="K3374"/>
      <c r="L3374"/>
    </row>
    <row r="3375" spans="3:12" x14ac:dyDescent="0.2">
      <c r="C3375"/>
      <c r="D3375" s="263"/>
      <c r="J3375"/>
      <c r="K3375"/>
      <c r="L3375"/>
    </row>
    <row r="3376" spans="3:12" x14ac:dyDescent="0.2">
      <c r="C3376"/>
      <c r="D3376" s="263"/>
      <c r="J3376"/>
      <c r="K3376"/>
      <c r="L3376"/>
    </row>
    <row r="3377" spans="3:12" x14ac:dyDescent="0.2">
      <c r="C3377"/>
      <c r="D3377" s="263"/>
      <c r="J3377"/>
      <c r="K3377"/>
      <c r="L3377"/>
    </row>
    <row r="3378" spans="3:12" x14ac:dyDescent="0.2">
      <c r="C3378"/>
      <c r="D3378" s="263"/>
      <c r="J3378"/>
      <c r="K3378"/>
      <c r="L3378"/>
    </row>
    <row r="3379" spans="3:12" x14ac:dyDescent="0.2">
      <c r="C3379"/>
      <c r="D3379" s="263"/>
      <c r="J3379"/>
      <c r="K3379"/>
      <c r="L3379"/>
    </row>
    <row r="3380" spans="3:12" x14ac:dyDescent="0.2">
      <c r="C3380"/>
      <c r="D3380" s="263"/>
      <c r="J3380"/>
      <c r="K3380"/>
      <c r="L3380"/>
    </row>
    <row r="3381" spans="3:12" x14ac:dyDescent="0.2">
      <c r="C3381"/>
      <c r="D3381" s="263"/>
      <c r="J3381"/>
      <c r="K3381"/>
      <c r="L3381"/>
    </row>
    <row r="3382" spans="3:12" x14ac:dyDescent="0.2">
      <c r="C3382"/>
      <c r="D3382" s="263"/>
      <c r="J3382"/>
      <c r="K3382"/>
      <c r="L3382"/>
    </row>
    <row r="3383" spans="3:12" x14ac:dyDescent="0.2">
      <c r="C3383"/>
      <c r="D3383" s="263"/>
      <c r="J3383"/>
      <c r="K3383"/>
      <c r="L3383"/>
    </row>
    <row r="3384" spans="3:12" x14ac:dyDescent="0.2">
      <c r="C3384"/>
      <c r="D3384" s="263"/>
      <c r="J3384"/>
      <c r="K3384"/>
      <c r="L3384"/>
    </row>
    <row r="3385" spans="3:12" x14ac:dyDescent="0.2">
      <c r="C3385"/>
      <c r="D3385" s="263"/>
      <c r="J3385"/>
      <c r="K3385"/>
      <c r="L3385"/>
    </row>
    <row r="3386" spans="3:12" x14ac:dyDescent="0.2">
      <c r="C3386"/>
      <c r="D3386" s="263"/>
      <c r="J3386"/>
      <c r="K3386"/>
      <c r="L3386"/>
    </row>
    <row r="3387" spans="3:12" x14ac:dyDescent="0.2">
      <c r="C3387"/>
      <c r="D3387" s="263"/>
      <c r="J3387"/>
      <c r="K3387"/>
      <c r="L3387"/>
    </row>
    <row r="3388" spans="3:12" x14ac:dyDescent="0.2">
      <c r="C3388"/>
      <c r="D3388" s="263"/>
      <c r="J3388"/>
      <c r="K3388"/>
      <c r="L3388"/>
    </row>
    <row r="3389" spans="3:12" x14ac:dyDescent="0.2">
      <c r="C3389"/>
      <c r="D3389" s="263"/>
      <c r="J3389"/>
      <c r="K3389"/>
      <c r="L3389"/>
    </row>
    <row r="3390" spans="3:12" x14ac:dyDescent="0.2">
      <c r="C3390"/>
      <c r="D3390" s="263"/>
      <c r="J3390"/>
      <c r="K3390"/>
      <c r="L3390"/>
    </row>
    <row r="3391" spans="3:12" x14ac:dyDescent="0.2">
      <c r="C3391"/>
      <c r="D3391" s="263"/>
      <c r="J3391"/>
      <c r="K3391"/>
      <c r="L3391"/>
    </row>
    <row r="3392" spans="3:12" x14ac:dyDescent="0.2">
      <c r="C3392"/>
      <c r="D3392" s="263"/>
      <c r="J3392"/>
      <c r="K3392"/>
      <c r="L3392"/>
    </row>
    <row r="3393" spans="3:12" x14ac:dyDescent="0.2">
      <c r="C3393"/>
      <c r="D3393" s="263"/>
      <c r="J3393"/>
      <c r="K3393"/>
      <c r="L3393"/>
    </row>
    <row r="3394" spans="3:12" x14ac:dyDescent="0.2">
      <c r="C3394"/>
      <c r="D3394" s="263"/>
      <c r="J3394"/>
      <c r="K3394"/>
      <c r="L3394"/>
    </row>
    <row r="3395" spans="3:12" x14ac:dyDescent="0.2">
      <c r="C3395"/>
      <c r="D3395" s="263"/>
      <c r="J3395"/>
      <c r="K3395"/>
      <c r="L3395"/>
    </row>
    <row r="3396" spans="3:12" x14ac:dyDescent="0.2">
      <c r="C3396"/>
      <c r="D3396" s="263"/>
      <c r="J3396"/>
      <c r="K3396"/>
      <c r="L3396"/>
    </row>
    <row r="3397" spans="3:12" x14ac:dyDescent="0.2">
      <c r="C3397"/>
      <c r="D3397" s="263"/>
      <c r="J3397"/>
      <c r="K3397"/>
      <c r="L3397"/>
    </row>
    <row r="3398" spans="3:12" x14ac:dyDescent="0.2">
      <c r="C3398"/>
      <c r="D3398" s="263"/>
      <c r="J3398"/>
      <c r="K3398"/>
      <c r="L3398"/>
    </row>
    <row r="3399" spans="3:12" x14ac:dyDescent="0.2">
      <c r="C3399"/>
      <c r="D3399" s="263"/>
      <c r="J3399"/>
      <c r="K3399"/>
      <c r="L3399"/>
    </row>
    <row r="3400" spans="3:12" x14ac:dyDescent="0.2">
      <c r="C3400"/>
      <c r="D3400" s="263"/>
      <c r="J3400"/>
      <c r="K3400"/>
      <c r="L3400"/>
    </row>
    <row r="3401" spans="3:12" x14ac:dyDescent="0.2">
      <c r="C3401"/>
      <c r="D3401" s="263"/>
      <c r="J3401"/>
      <c r="K3401"/>
      <c r="L3401"/>
    </row>
    <row r="3402" spans="3:12" x14ac:dyDescent="0.2">
      <c r="C3402"/>
      <c r="D3402" s="263"/>
      <c r="J3402"/>
      <c r="K3402"/>
      <c r="L3402"/>
    </row>
    <row r="3403" spans="3:12" x14ac:dyDescent="0.2">
      <c r="C3403"/>
      <c r="D3403" s="263"/>
      <c r="J3403"/>
      <c r="K3403"/>
      <c r="L3403"/>
    </row>
    <row r="3404" spans="3:12" x14ac:dyDescent="0.2">
      <c r="C3404"/>
      <c r="D3404" s="263"/>
      <c r="J3404"/>
      <c r="K3404"/>
      <c r="L3404"/>
    </row>
    <row r="3405" spans="3:12" x14ac:dyDescent="0.2">
      <c r="C3405"/>
      <c r="D3405" s="263"/>
      <c r="J3405"/>
      <c r="K3405"/>
      <c r="L3405"/>
    </row>
    <row r="3406" spans="3:12" x14ac:dyDescent="0.2">
      <c r="C3406"/>
      <c r="D3406" s="263"/>
      <c r="J3406"/>
      <c r="K3406"/>
      <c r="L3406"/>
    </row>
    <row r="3407" spans="3:12" x14ac:dyDescent="0.2">
      <c r="C3407"/>
      <c r="D3407" s="263"/>
      <c r="J3407"/>
      <c r="K3407"/>
      <c r="L3407"/>
    </row>
    <row r="3408" spans="3:12" x14ac:dyDescent="0.2">
      <c r="C3408"/>
      <c r="D3408" s="263"/>
      <c r="J3408"/>
      <c r="K3408"/>
      <c r="L3408"/>
    </row>
    <row r="3409" spans="3:12" x14ac:dyDescent="0.2">
      <c r="C3409"/>
      <c r="D3409" s="263"/>
      <c r="J3409"/>
      <c r="K3409"/>
      <c r="L3409"/>
    </row>
    <row r="3410" spans="3:12" x14ac:dyDescent="0.2">
      <c r="C3410"/>
      <c r="D3410" s="263"/>
      <c r="J3410"/>
      <c r="K3410"/>
      <c r="L3410"/>
    </row>
    <row r="3411" spans="3:12" x14ac:dyDescent="0.2">
      <c r="C3411"/>
      <c r="D3411" s="263"/>
      <c r="J3411"/>
      <c r="K3411"/>
      <c r="L3411"/>
    </row>
    <row r="3412" spans="3:12" x14ac:dyDescent="0.2">
      <c r="C3412"/>
      <c r="D3412" s="263"/>
      <c r="J3412"/>
      <c r="K3412"/>
      <c r="L3412"/>
    </row>
    <row r="3413" spans="3:12" x14ac:dyDescent="0.2">
      <c r="C3413"/>
      <c r="D3413" s="263"/>
      <c r="J3413"/>
      <c r="K3413"/>
      <c r="L3413"/>
    </row>
    <row r="3414" spans="3:12" x14ac:dyDescent="0.2">
      <c r="C3414"/>
      <c r="D3414" s="263"/>
      <c r="J3414"/>
      <c r="K3414"/>
      <c r="L3414"/>
    </row>
    <row r="3415" spans="3:12" x14ac:dyDescent="0.2">
      <c r="C3415"/>
      <c r="D3415" s="263"/>
      <c r="J3415"/>
      <c r="K3415"/>
      <c r="L3415"/>
    </row>
    <row r="3416" spans="3:12" x14ac:dyDescent="0.2">
      <c r="C3416"/>
      <c r="D3416" s="263"/>
      <c r="J3416"/>
      <c r="K3416"/>
      <c r="L3416"/>
    </row>
    <row r="3417" spans="3:12" x14ac:dyDescent="0.2">
      <c r="C3417"/>
      <c r="D3417" s="263"/>
      <c r="J3417"/>
      <c r="K3417"/>
      <c r="L3417"/>
    </row>
    <row r="3418" spans="3:12" x14ac:dyDescent="0.2">
      <c r="C3418"/>
      <c r="D3418" s="263"/>
      <c r="J3418"/>
      <c r="K3418"/>
      <c r="L3418"/>
    </row>
    <row r="3419" spans="3:12" x14ac:dyDescent="0.2">
      <c r="C3419"/>
      <c r="D3419" s="263"/>
      <c r="J3419"/>
      <c r="K3419"/>
      <c r="L3419"/>
    </row>
    <row r="3420" spans="3:12" x14ac:dyDescent="0.2">
      <c r="C3420"/>
      <c r="D3420" s="263"/>
      <c r="J3420"/>
      <c r="K3420"/>
      <c r="L3420"/>
    </row>
    <row r="3421" spans="3:12" x14ac:dyDescent="0.2">
      <c r="C3421"/>
      <c r="D3421" s="263"/>
      <c r="J3421"/>
      <c r="K3421"/>
      <c r="L3421"/>
    </row>
    <row r="3422" spans="3:12" x14ac:dyDescent="0.2">
      <c r="C3422"/>
      <c r="D3422" s="263"/>
      <c r="J3422"/>
      <c r="K3422"/>
      <c r="L3422"/>
    </row>
    <row r="3423" spans="3:12" x14ac:dyDescent="0.2">
      <c r="C3423"/>
      <c r="D3423" s="263"/>
      <c r="J3423"/>
      <c r="K3423"/>
      <c r="L3423"/>
    </row>
    <row r="3424" spans="3:12" x14ac:dyDescent="0.2">
      <c r="C3424"/>
      <c r="D3424" s="263"/>
      <c r="J3424"/>
      <c r="K3424"/>
      <c r="L3424"/>
    </row>
    <row r="3425" spans="3:12" x14ac:dyDescent="0.2">
      <c r="C3425"/>
      <c r="D3425" s="263"/>
      <c r="J3425"/>
      <c r="K3425"/>
      <c r="L3425"/>
    </row>
    <row r="3426" spans="3:12" x14ac:dyDescent="0.2">
      <c r="C3426"/>
      <c r="D3426" s="263"/>
      <c r="J3426"/>
      <c r="K3426"/>
      <c r="L3426"/>
    </row>
    <row r="3427" spans="3:12" x14ac:dyDescent="0.2">
      <c r="C3427"/>
      <c r="D3427" s="263"/>
      <c r="J3427"/>
      <c r="K3427"/>
      <c r="L3427"/>
    </row>
    <row r="3428" spans="3:12" x14ac:dyDescent="0.2">
      <c r="C3428"/>
      <c r="D3428" s="263"/>
      <c r="J3428"/>
      <c r="K3428"/>
      <c r="L3428"/>
    </row>
    <row r="3429" spans="3:12" x14ac:dyDescent="0.2">
      <c r="C3429"/>
      <c r="D3429" s="263"/>
      <c r="J3429"/>
      <c r="K3429"/>
      <c r="L3429"/>
    </row>
    <row r="3430" spans="3:12" x14ac:dyDescent="0.2">
      <c r="C3430"/>
      <c r="D3430" s="263"/>
      <c r="J3430"/>
      <c r="K3430"/>
      <c r="L3430"/>
    </row>
    <row r="3431" spans="3:12" x14ac:dyDescent="0.2">
      <c r="C3431"/>
      <c r="D3431" s="263"/>
      <c r="J3431"/>
      <c r="K3431"/>
      <c r="L3431"/>
    </row>
    <row r="3432" spans="3:12" x14ac:dyDescent="0.2">
      <c r="C3432"/>
      <c r="D3432" s="263"/>
      <c r="J3432"/>
      <c r="K3432"/>
      <c r="L3432"/>
    </row>
    <row r="3433" spans="3:12" x14ac:dyDescent="0.2">
      <c r="C3433"/>
      <c r="D3433" s="263"/>
      <c r="J3433"/>
      <c r="K3433"/>
      <c r="L3433"/>
    </row>
    <row r="3434" spans="3:12" x14ac:dyDescent="0.2">
      <c r="C3434"/>
      <c r="D3434" s="263"/>
      <c r="J3434"/>
      <c r="K3434"/>
      <c r="L3434"/>
    </row>
    <row r="3435" spans="3:12" x14ac:dyDescent="0.2">
      <c r="C3435"/>
      <c r="D3435" s="263"/>
      <c r="J3435"/>
      <c r="K3435"/>
      <c r="L3435"/>
    </row>
    <row r="3436" spans="3:12" x14ac:dyDescent="0.2">
      <c r="C3436"/>
      <c r="D3436" s="263"/>
      <c r="J3436"/>
      <c r="K3436"/>
      <c r="L3436"/>
    </row>
    <row r="3437" spans="3:12" x14ac:dyDescent="0.2">
      <c r="C3437"/>
      <c r="D3437" s="263"/>
      <c r="J3437"/>
      <c r="K3437"/>
      <c r="L3437"/>
    </row>
    <row r="3438" spans="3:12" x14ac:dyDescent="0.2">
      <c r="C3438"/>
      <c r="D3438" s="263"/>
      <c r="J3438"/>
      <c r="K3438"/>
      <c r="L3438"/>
    </row>
    <row r="3439" spans="3:12" x14ac:dyDescent="0.2">
      <c r="C3439"/>
      <c r="D3439" s="263"/>
      <c r="J3439"/>
      <c r="K3439"/>
      <c r="L3439"/>
    </row>
    <row r="3440" spans="3:12" x14ac:dyDescent="0.2">
      <c r="C3440"/>
      <c r="D3440" s="263"/>
      <c r="J3440"/>
      <c r="K3440"/>
      <c r="L3440"/>
    </row>
    <row r="3441" spans="3:12" x14ac:dyDescent="0.2">
      <c r="C3441"/>
      <c r="D3441" s="263"/>
      <c r="J3441"/>
      <c r="K3441"/>
      <c r="L3441"/>
    </row>
    <row r="3442" spans="3:12" x14ac:dyDescent="0.2">
      <c r="C3442"/>
      <c r="D3442" s="263"/>
      <c r="J3442"/>
      <c r="K3442"/>
      <c r="L3442"/>
    </row>
    <row r="3443" spans="3:12" x14ac:dyDescent="0.2">
      <c r="C3443"/>
      <c r="D3443" s="263"/>
      <c r="J3443"/>
      <c r="K3443"/>
      <c r="L3443"/>
    </row>
    <row r="3444" spans="3:12" x14ac:dyDescent="0.2">
      <c r="C3444"/>
      <c r="D3444" s="263"/>
      <c r="J3444"/>
      <c r="K3444"/>
      <c r="L3444"/>
    </row>
    <row r="3445" spans="3:12" x14ac:dyDescent="0.2">
      <c r="C3445"/>
      <c r="D3445" s="263"/>
      <c r="J3445"/>
      <c r="K3445"/>
      <c r="L3445"/>
    </row>
    <row r="3446" spans="3:12" x14ac:dyDescent="0.2">
      <c r="C3446"/>
      <c r="D3446" s="263"/>
      <c r="J3446"/>
      <c r="K3446"/>
      <c r="L3446"/>
    </row>
    <row r="3447" spans="3:12" x14ac:dyDescent="0.2">
      <c r="C3447"/>
      <c r="D3447" s="263"/>
      <c r="J3447"/>
      <c r="K3447"/>
      <c r="L3447"/>
    </row>
    <row r="3448" spans="3:12" x14ac:dyDescent="0.2">
      <c r="C3448"/>
      <c r="D3448" s="263"/>
      <c r="J3448"/>
      <c r="K3448"/>
      <c r="L3448"/>
    </row>
    <row r="3449" spans="3:12" x14ac:dyDescent="0.2">
      <c r="C3449"/>
      <c r="D3449" s="263"/>
      <c r="J3449"/>
      <c r="K3449"/>
      <c r="L3449"/>
    </row>
    <row r="3450" spans="3:12" x14ac:dyDescent="0.2">
      <c r="C3450"/>
      <c r="D3450" s="263"/>
      <c r="J3450"/>
      <c r="K3450"/>
      <c r="L3450"/>
    </row>
    <row r="3451" spans="3:12" x14ac:dyDescent="0.2">
      <c r="C3451"/>
      <c r="D3451" s="263"/>
      <c r="J3451"/>
      <c r="K3451"/>
      <c r="L3451"/>
    </row>
    <row r="3452" spans="3:12" x14ac:dyDescent="0.2">
      <c r="C3452"/>
      <c r="D3452" s="263"/>
      <c r="J3452"/>
      <c r="K3452"/>
      <c r="L3452"/>
    </row>
    <row r="3453" spans="3:12" x14ac:dyDescent="0.2">
      <c r="C3453"/>
      <c r="D3453" s="263"/>
      <c r="J3453"/>
      <c r="K3453"/>
      <c r="L3453"/>
    </row>
    <row r="3454" spans="3:12" x14ac:dyDescent="0.2">
      <c r="C3454"/>
      <c r="D3454" s="263"/>
      <c r="J3454"/>
      <c r="K3454"/>
      <c r="L3454"/>
    </row>
    <row r="3455" spans="3:12" x14ac:dyDescent="0.2">
      <c r="C3455"/>
      <c r="D3455" s="263"/>
      <c r="J3455"/>
      <c r="K3455"/>
      <c r="L3455"/>
    </row>
    <row r="3456" spans="3:12" x14ac:dyDescent="0.2">
      <c r="C3456"/>
      <c r="D3456" s="263"/>
      <c r="J3456"/>
      <c r="K3456"/>
      <c r="L3456"/>
    </row>
    <row r="3457" spans="3:12" x14ac:dyDescent="0.2">
      <c r="C3457"/>
      <c r="D3457" s="263"/>
      <c r="J3457"/>
      <c r="K3457"/>
      <c r="L3457"/>
    </row>
    <row r="3458" spans="3:12" x14ac:dyDescent="0.2">
      <c r="C3458"/>
      <c r="D3458" s="263"/>
      <c r="J3458"/>
      <c r="K3458"/>
      <c r="L3458"/>
    </row>
    <row r="3459" spans="3:12" x14ac:dyDescent="0.2">
      <c r="C3459"/>
      <c r="D3459" s="263"/>
      <c r="J3459"/>
      <c r="K3459"/>
      <c r="L3459"/>
    </row>
    <row r="3460" spans="3:12" x14ac:dyDescent="0.2">
      <c r="C3460"/>
      <c r="D3460" s="263"/>
      <c r="J3460"/>
      <c r="K3460"/>
      <c r="L3460"/>
    </row>
    <row r="3461" spans="3:12" x14ac:dyDescent="0.2">
      <c r="C3461"/>
      <c r="D3461" s="263"/>
      <c r="J3461"/>
      <c r="K3461"/>
      <c r="L3461"/>
    </row>
    <row r="3462" spans="3:12" x14ac:dyDescent="0.2">
      <c r="C3462"/>
      <c r="D3462" s="263"/>
      <c r="J3462"/>
      <c r="K3462"/>
      <c r="L3462"/>
    </row>
    <row r="3463" spans="3:12" x14ac:dyDescent="0.2">
      <c r="C3463"/>
      <c r="D3463" s="263"/>
      <c r="J3463"/>
      <c r="K3463"/>
      <c r="L3463"/>
    </row>
    <row r="3464" spans="3:12" x14ac:dyDescent="0.2">
      <c r="C3464"/>
      <c r="D3464" s="263"/>
      <c r="J3464"/>
      <c r="K3464"/>
      <c r="L3464"/>
    </row>
    <row r="3465" spans="3:12" x14ac:dyDescent="0.2">
      <c r="C3465"/>
      <c r="D3465" s="263"/>
      <c r="J3465"/>
      <c r="K3465"/>
      <c r="L3465"/>
    </row>
    <row r="3466" spans="3:12" x14ac:dyDescent="0.2">
      <c r="C3466"/>
      <c r="D3466" s="263"/>
      <c r="J3466"/>
      <c r="K3466"/>
      <c r="L3466"/>
    </row>
    <row r="3467" spans="3:12" x14ac:dyDescent="0.2">
      <c r="C3467"/>
      <c r="D3467" s="263"/>
      <c r="J3467"/>
      <c r="K3467"/>
      <c r="L3467"/>
    </row>
    <row r="3468" spans="3:12" x14ac:dyDescent="0.2">
      <c r="C3468"/>
      <c r="D3468" s="263"/>
      <c r="J3468"/>
      <c r="K3468"/>
      <c r="L3468"/>
    </row>
    <row r="3469" spans="3:12" x14ac:dyDescent="0.2">
      <c r="C3469"/>
      <c r="D3469" s="263"/>
      <c r="J3469"/>
      <c r="K3469"/>
      <c r="L3469"/>
    </row>
    <row r="3470" spans="3:12" x14ac:dyDescent="0.2">
      <c r="C3470"/>
      <c r="D3470" s="263"/>
      <c r="J3470"/>
      <c r="K3470"/>
      <c r="L3470"/>
    </row>
    <row r="3471" spans="3:12" x14ac:dyDescent="0.2">
      <c r="C3471"/>
      <c r="D3471" s="263"/>
      <c r="J3471"/>
      <c r="K3471"/>
      <c r="L3471"/>
    </row>
    <row r="3472" spans="3:12" x14ac:dyDescent="0.2">
      <c r="C3472"/>
      <c r="D3472" s="263"/>
      <c r="J3472"/>
      <c r="K3472"/>
      <c r="L3472"/>
    </row>
    <row r="3473" spans="3:12" x14ac:dyDescent="0.2">
      <c r="C3473"/>
      <c r="D3473" s="263"/>
      <c r="J3473"/>
      <c r="K3473"/>
      <c r="L3473"/>
    </row>
    <row r="3474" spans="3:12" x14ac:dyDescent="0.2">
      <c r="C3474"/>
      <c r="D3474" s="263"/>
      <c r="J3474"/>
      <c r="K3474"/>
      <c r="L3474"/>
    </row>
    <row r="3475" spans="3:12" x14ac:dyDescent="0.2">
      <c r="C3475"/>
      <c r="D3475" s="263"/>
      <c r="J3475"/>
      <c r="K3475"/>
      <c r="L3475"/>
    </row>
    <row r="3476" spans="3:12" x14ac:dyDescent="0.2">
      <c r="C3476"/>
      <c r="D3476" s="263"/>
      <c r="J3476"/>
      <c r="K3476"/>
      <c r="L3476"/>
    </row>
    <row r="3477" spans="3:12" x14ac:dyDescent="0.2">
      <c r="C3477"/>
      <c r="D3477" s="263"/>
      <c r="J3477"/>
      <c r="K3477"/>
      <c r="L3477"/>
    </row>
    <row r="3478" spans="3:12" x14ac:dyDescent="0.2">
      <c r="C3478"/>
      <c r="D3478" s="263"/>
      <c r="J3478"/>
      <c r="K3478"/>
      <c r="L3478"/>
    </row>
    <row r="3479" spans="3:12" x14ac:dyDescent="0.2">
      <c r="C3479"/>
      <c r="D3479" s="263"/>
      <c r="J3479"/>
      <c r="K3479"/>
      <c r="L3479"/>
    </row>
    <row r="3480" spans="3:12" x14ac:dyDescent="0.2">
      <c r="C3480"/>
      <c r="D3480" s="263"/>
      <c r="J3480"/>
      <c r="K3480"/>
      <c r="L3480"/>
    </row>
    <row r="3481" spans="3:12" x14ac:dyDescent="0.2">
      <c r="C3481"/>
      <c r="D3481" s="263"/>
      <c r="J3481"/>
      <c r="K3481"/>
      <c r="L3481"/>
    </row>
    <row r="3482" spans="3:12" x14ac:dyDescent="0.2">
      <c r="C3482"/>
      <c r="D3482" s="263"/>
      <c r="J3482"/>
      <c r="K3482"/>
      <c r="L3482"/>
    </row>
    <row r="3483" spans="3:12" x14ac:dyDescent="0.2">
      <c r="C3483"/>
      <c r="D3483" s="263"/>
      <c r="J3483"/>
      <c r="K3483"/>
      <c r="L3483"/>
    </row>
    <row r="3484" spans="3:12" x14ac:dyDescent="0.2">
      <c r="C3484"/>
      <c r="D3484" s="263"/>
      <c r="J3484"/>
      <c r="K3484"/>
      <c r="L3484"/>
    </row>
    <row r="3485" spans="3:12" x14ac:dyDescent="0.2">
      <c r="C3485"/>
      <c r="D3485" s="263"/>
      <c r="J3485"/>
      <c r="K3485"/>
      <c r="L3485"/>
    </row>
    <row r="3486" spans="3:12" x14ac:dyDescent="0.2">
      <c r="C3486"/>
      <c r="D3486" s="263"/>
      <c r="J3486"/>
      <c r="K3486"/>
      <c r="L3486"/>
    </row>
    <row r="3487" spans="3:12" x14ac:dyDescent="0.2">
      <c r="C3487"/>
      <c r="D3487" s="263"/>
      <c r="J3487"/>
      <c r="K3487"/>
      <c r="L3487"/>
    </row>
    <row r="3488" spans="3:12" x14ac:dyDescent="0.2">
      <c r="C3488"/>
      <c r="D3488" s="263"/>
      <c r="J3488"/>
      <c r="K3488"/>
      <c r="L3488"/>
    </row>
    <row r="3489" spans="3:12" x14ac:dyDescent="0.2">
      <c r="C3489"/>
      <c r="D3489" s="263"/>
      <c r="J3489"/>
      <c r="K3489"/>
      <c r="L3489"/>
    </row>
    <row r="3490" spans="3:12" x14ac:dyDescent="0.2">
      <c r="C3490"/>
      <c r="D3490" s="263"/>
      <c r="J3490"/>
      <c r="K3490"/>
      <c r="L3490"/>
    </row>
    <row r="3491" spans="3:12" x14ac:dyDescent="0.2">
      <c r="C3491"/>
      <c r="D3491" s="263"/>
      <c r="J3491"/>
      <c r="K3491"/>
      <c r="L3491"/>
    </row>
    <row r="3492" spans="3:12" x14ac:dyDescent="0.2">
      <c r="C3492"/>
      <c r="D3492" s="263"/>
      <c r="J3492"/>
      <c r="K3492"/>
      <c r="L3492"/>
    </row>
    <row r="3493" spans="3:12" x14ac:dyDescent="0.2">
      <c r="C3493"/>
      <c r="D3493" s="263"/>
      <c r="J3493"/>
      <c r="K3493"/>
      <c r="L3493"/>
    </row>
    <row r="3494" spans="3:12" x14ac:dyDescent="0.2">
      <c r="C3494"/>
      <c r="D3494" s="263"/>
      <c r="J3494"/>
      <c r="K3494"/>
      <c r="L3494"/>
    </row>
    <row r="3495" spans="3:12" x14ac:dyDescent="0.2">
      <c r="C3495"/>
      <c r="D3495" s="263"/>
      <c r="J3495"/>
      <c r="K3495"/>
      <c r="L3495"/>
    </row>
    <row r="3496" spans="3:12" x14ac:dyDescent="0.2">
      <c r="C3496"/>
      <c r="D3496" s="263"/>
      <c r="J3496"/>
      <c r="K3496"/>
      <c r="L3496"/>
    </row>
    <row r="3497" spans="3:12" x14ac:dyDescent="0.2">
      <c r="C3497"/>
      <c r="D3497" s="263"/>
      <c r="J3497"/>
      <c r="K3497"/>
      <c r="L3497"/>
    </row>
    <row r="3498" spans="3:12" x14ac:dyDescent="0.2">
      <c r="C3498"/>
      <c r="D3498" s="263"/>
      <c r="J3498"/>
      <c r="K3498"/>
      <c r="L3498"/>
    </row>
    <row r="3499" spans="3:12" x14ac:dyDescent="0.2">
      <c r="C3499"/>
      <c r="D3499" s="263"/>
      <c r="J3499"/>
      <c r="K3499"/>
      <c r="L3499"/>
    </row>
    <row r="3500" spans="3:12" x14ac:dyDescent="0.2">
      <c r="C3500"/>
      <c r="D3500" s="263"/>
      <c r="J3500"/>
      <c r="K3500"/>
      <c r="L3500"/>
    </row>
    <row r="3501" spans="3:12" x14ac:dyDescent="0.2">
      <c r="C3501"/>
      <c r="D3501" s="263"/>
      <c r="J3501"/>
      <c r="K3501"/>
      <c r="L3501"/>
    </row>
    <row r="3502" spans="3:12" x14ac:dyDescent="0.2">
      <c r="C3502"/>
      <c r="D3502" s="263"/>
      <c r="J3502"/>
      <c r="K3502"/>
      <c r="L3502"/>
    </row>
    <row r="3503" spans="3:12" x14ac:dyDescent="0.2">
      <c r="C3503"/>
      <c r="D3503" s="263"/>
      <c r="J3503"/>
      <c r="K3503"/>
      <c r="L3503"/>
    </row>
    <row r="3504" spans="3:12" x14ac:dyDescent="0.2">
      <c r="C3504"/>
      <c r="D3504" s="263"/>
      <c r="J3504"/>
      <c r="K3504"/>
      <c r="L3504"/>
    </row>
    <row r="3505" spans="3:12" x14ac:dyDescent="0.2">
      <c r="C3505"/>
      <c r="D3505" s="263"/>
      <c r="J3505"/>
      <c r="K3505"/>
      <c r="L3505"/>
    </row>
    <row r="3506" spans="3:12" x14ac:dyDescent="0.2">
      <c r="C3506"/>
      <c r="D3506" s="263"/>
      <c r="J3506"/>
      <c r="K3506"/>
      <c r="L3506"/>
    </row>
    <row r="3507" spans="3:12" x14ac:dyDescent="0.2">
      <c r="C3507"/>
      <c r="D3507" s="263"/>
      <c r="J3507"/>
      <c r="K3507"/>
      <c r="L3507"/>
    </row>
    <row r="3508" spans="3:12" x14ac:dyDescent="0.2">
      <c r="C3508"/>
      <c r="D3508" s="263"/>
      <c r="J3508"/>
      <c r="K3508"/>
      <c r="L3508"/>
    </row>
    <row r="3509" spans="3:12" x14ac:dyDescent="0.2">
      <c r="C3509"/>
      <c r="D3509" s="263"/>
      <c r="J3509"/>
      <c r="K3509"/>
      <c r="L3509"/>
    </row>
    <row r="3510" spans="3:12" x14ac:dyDescent="0.2">
      <c r="C3510"/>
      <c r="D3510" s="263"/>
      <c r="J3510"/>
      <c r="K3510"/>
      <c r="L3510"/>
    </row>
    <row r="3511" spans="3:12" x14ac:dyDescent="0.2">
      <c r="C3511"/>
      <c r="D3511" s="263"/>
      <c r="J3511"/>
      <c r="K3511"/>
      <c r="L3511"/>
    </row>
    <row r="3512" spans="3:12" x14ac:dyDescent="0.2">
      <c r="C3512"/>
      <c r="D3512" s="263"/>
      <c r="J3512"/>
      <c r="K3512"/>
      <c r="L3512"/>
    </row>
    <row r="3513" spans="3:12" x14ac:dyDescent="0.2">
      <c r="C3513"/>
      <c r="D3513" s="263"/>
      <c r="J3513"/>
      <c r="K3513"/>
      <c r="L3513"/>
    </row>
    <row r="3514" spans="3:12" x14ac:dyDescent="0.2">
      <c r="C3514"/>
      <c r="D3514" s="263"/>
      <c r="J3514"/>
      <c r="K3514"/>
      <c r="L3514"/>
    </row>
    <row r="3515" spans="3:12" x14ac:dyDescent="0.2">
      <c r="C3515"/>
      <c r="D3515" s="263"/>
      <c r="J3515"/>
      <c r="K3515"/>
      <c r="L3515"/>
    </row>
    <row r="3516" spans="3:12" x14ac:dyDescent="0.2">
      <c r="C3516"/>
      <c r="D3516" s="263"/>
      <c r="J3516"/>
      <c r="K3516"/>
      <c r="L3516"/>
    </row>
    <row r="3517" spans="3:12" x14ac:dyDescent="0.2">
      <c r="C3517"/>
      <c r="D3517" s="263"/>
      <c r="J3517"/>
      <c r="K3517"/>
      <c r="L3517"/>
    </row>
    <row r="3518" spans="3:12" x14ac:dyDescent="0.2">
      <c r="C3518"/>
      <c r="D3518" s="263"/>
      <c r="J3518"/>
      <c r="K3518"/>
      <c r="L3518"/>
    </row>
    <row r="3519" spans="3:12" x14ac:dyDescent="0.2">
      <c r="C3519"/>
      <c r="D3519" s="263"/>
      <c r="J3519"/>
      <c r="K3519"/>
      <c r="L3519"/>
    </row>
    <row r="3520" spans="3:12" x14ac:dyDescent="0.2">
      <c r="C3520"/>
      <c r="D3520" s="263"/>
      <c r="J3520"/>
      <c r="K3520"/>
      <c r="L3520"/>
    </row>
    <row r="3521" spans="3:12" x14ac:dyDescent="0.2">
      <c r="C3521"/>
      <c r="D3521" s="263"/>
      <c r="J3521"/>
      <c r="K3521"/>
      <c r="L3521"/>
    </row>
    <row r="3522" spans="3:12" x14ac:dyDescent="0.2">
      <c r="C3522"/>
      <c r="D3522" s="263"/>
      <c r="J3522"/>
      <c r="K3522"/>
      <c r="L3522"/>
    </row>
    <row r="3523" spans="3:12" x14ac:dyDescent="0.2">
      <c r="C3523"/>
      <c r="D3523" s="263"/>
      <c r="J3523"/>
      <c r="K3523"/>
      <c r="L3523"/>
    </row>
    <row r="3524" spans="3:12" x14ac:dyDescent="0.2">
      <c r="C3524"/>
      <c r="D3524" s="263"/>
      <c r="J3524"/>
      <c r="K3524"/>
      <c r="L3524"/>
    </row>
    <row r="3525" spans="3:12" x14ac:dyDescent="0.2">
      <c r="C3525"/>
      <c r="D3525" s="263"/>
      <c r="J3525"/>
      <c r="K3525"/>
      <c r="L3525"/>
    </row>
    <row r="3526" spans="3:12" x14ac:dyDescent="0.2">
      <c r="C3526"/>
      <c r="D3526" s="263"/>
      <c r="J3526"/>
      <c r="K3526"/>
      <c r="L3526"/>
    </row>
    <row r="3527" spans="3:12" x14ac:dyDescent="0.2">
      <c r="C3527"/>
      <c r="D3527" s="263"/>
      <c r="J3527"/>
      <c r="K3527"/>
      <c r="L3527"/>
    </row>
    <row r="3528" spans="3:12" x14ac:dyDescent="0.2">
      <c r="C3528"/>
      <c r="D3528" s="263"/>
      <c r="J3528"/>
      <c r="K3528"/>
      <c r="L3528"/>
    </row>
    <row r="3529" spans="3:12" x14ac:dyDescent="0.2">
      <c r="C3529"/>
      <c r="D3529" s="263"/>
      <c r="J3529"/>
      <c r="K3529"/>
      <c r="L3529"/>
    </row>
    <row r="3530" spans="3:12" x14ac:dyDescent="0.2">
      <c r="J3530"/>
      <c r="K3530"/>
      <c r="L3530"/>
    </row>
    <row r="3531" spans="3:12" x14ac:dyDescent="0.2">
      <c r="C3531"/>
      <c r="D3531"/>
      <c r="J3531"/>
      <c r="K3531"/>
      <c r="L3531"/>
    </row>
  </sheetData>
  <mergeCells count="577">
    <mergeCell ref="A282:B282"/>
    <mergeCell ref="A279:B280"/>
    <mergeCell ref="C279:C280"/>
    <mergeCell ref="D279:D280"/>
    <mergeCell ref="F279:F280"/>
    <mergeCell ref="G279:G280"/>
    <mergeCell ref="H279:H280"/>
    <mergeCell ref="I279:I280"/>
    <mergeCell ref="J279:J280"/>
    <mergeCell ref="K279:K280"/>
    <mergeCell ref="L279:L280"/>
    <mergeCell ref="A281:B281"/>
    <mergeCell ref="A6:B7"/>
    <mergeCell ref="C6:C7"/>
    <mergeCell ref="D6:D7"/>
    <mergeCell ref="F6:F7"/>
    <mergeCell ref="G6:G7"/>
    <mergeCell ref="H6:H7"/>
    <mergeCell ref="I6:I7"/>
    <mergeCell ref="J6:J7"/>
    <mergeCell ref="K6:K7"/>
    <mergeCell ref="A273:B273"/>
    <mergeCell ref="A274:B274"/>
    <mergeCell ref="A275:B275"/>
    <mergeCell ref="A276:B276"/>
    <mergeCell ref="A277:B277"/>
    <mergeCell ref="A267:B267"/>
    <mergeCell ref="A268:B268"/>
    <mergeCell ref="A269:B269"/>
    <mergeCell ref="A270:B270"/>
    <mergeCell ref="A271:B271"/>
    <mergeCell ref="A272:B272"/>
    <mergeCell ref="A261:B261"/>
    <mergeCell ref="D1:H1"/>
    <mergeCell ref="A3:L3"/>
    <mergeCell ref="A4:L4"/>
    <mergeCell ref="A563:B563"/>
    <mergeCell ref="A564:B564"/>
    <mergeCell ref="A541:B541"/>
    <mergeCell ref="A542:B542"/>
    <mergeCell ref="A543:B543"/>
    <mergeCell ref="A544:B544"/>
    <mergeCell ref="A533:B533"/>
    <mergeCell ref="A534:B534"/>
    <mergeCell ref="A535:B535"/>
    <mergeCell ref="A536:B536"/>
    <mergeCell ref="A537:B537"/>
    <mergeCell ref="A538:B538"/>
    <mergeCell ref="A527:B527"/>
    <mergeCell ref="A528:B528"/>
    <mergeCell ref="A529:B529"/>
    <mergeCell ref="A530:B530"/>
    <mergeCell ref="A531:B531"/>
    <mergeCell ref="A1:C1"/>
    <mergeCell ref="A557:B557"/>
    <mergeCell ref="A558:B558"/>
    <mergeCell ref="A559:B559"/>
    <mergeCell ref="A561:B561"/>
    <mergeCell ref="A562:B562"/>
    <mergeCell ref="A551:B551"/>
    <mergeCell ref="A552:B552"/>
    <mergeCell ref="A553:B553"/>
    <mergeCell ref="A554:B554"/>
    <mergeCell ref="A555:B555"/>
    <mergeCell ref="A556:B556"/>
    <mergeCell ref="A545:B545"/>
    <mergeCell ref="A546:B546"/>
    <mergeCell ref="A547:B547"/>
    <mergeCell ref="A548:B548"/>
    <mergeCell ref="A549:B549"/>
    <mergeCell ref="A550:B550"/>
    <mergeCell ref="A539:B539"/>
    <mergeCell ref="A540:B540"/>
    <mergeCell ref="A532:B532"/>
    <mergeCell ref="A521:B521"/>
    <mergeCell ref="A522:B522"/>
    <mergeCell ref="A523:B523"/>
    <mergeCell ref="A524:B524"/>
    <mergeCell ref="A525:B525"/>
    <mergeCell ref="A526:B526"/>
    <mergeCell ref="A515:B515"/>
    <mergeCell ref="A516:B516"/>
    <mergeCell ref="A517:B517"/>
    <mergeCell ref="A518:B518"/>
    <mergeCell ref="A519:B519"/>
    <mergeCell ref="A520:B520"/>
    <mergeCell ref="A509:B509"/>
    <mergeCell ref="A510:B510"/>
    <mergeCell ref="A511:B511"/>
    <mergeCell ref="A512:B512"/>
    <mergeCell ref="A513:B513"/>
    <mergeCell ref="A514:B514"/>
    <mergeCell ref="A503:B503"/>
    <mergeCell ref="A504:B504"/>
    <mergeCell ref="A505:B505"/>
    <mergeCell ref="A506:B506"/>
    <mergeCell ref="A507:B507"/>
    <mergeCell ref="A508:B508"/>
    <mergeCell ref="A497:B497"/>
    <mergeCell ref="A498:B498"/>
    <mergeCell ref="A499:B499"/>
    <mergeCell ref="A500:B500"/>
    <mergeCell ref="A501:B501"/>
    <mergeCell ref="A502:B502"/>
    <mergeCell ref="A491:B491"/>
    <mergeCell ref="A492:B492"/>
    <mergeCell ref="A493:B493"/>
    <mergeCell ref="A494:B494"/>
    <mergeCell ref="A495:B495"/>
    <mergeCell ref="A496:B496"/>
    <mergeCell ref="A485:B485"/>
    <mergeCell ref="A486:B486"/>
    <mergeCell ref="A487:B487"/>
    <mergeCell ref="A488:B488"/>
    <mergeCell ref="A489:B489"/>
    <mergeCell ref="A490:B490"/>
    <mergeCell ref="A479:B479"/>
    <mergeCell ref="A480:B480"/>
    <mergeCell ref="A481:B481"/>
    <mergeCell ref="A482:B482"/>
    <mergeCell ref="A483:B483"/>
    <mergeCell ref="A484:B484"/>
    <mergeCell ref="A473:B473"/>
    <mergeCell ref="A474:B474"/>
    <mergeCell ref="A475:B475"/>
    <mergeCell ref="A476:B476"/>
    <mergeCell ref="A477:B477"/>
    <mergeCell ref="A478:B478"/>
    <mergeCell ref="A467:B467"/>
    <mergeCell ref="A468:B468"/>
    <mergeCell ref="A469:B469"/>
    <mergeCell ref="A470:B470"/>
    <mergeCell ref="A471:B471"/>
    <mergeCell ref="A472:B472"/>
    <mergeCell ref="A461:B461"/>
    <mergeCell ref="A462:B462"/>
    <mergeCell ref="A463:B463"/>
    <mergeCell ref="A464:B464"/>
    <mergeCell ref="A465:B465"/>
    <mergeCell ref="A466:B466"/>
    <mergeCell ref="A455:B455"/>
    <mergeCell ref="A456:B456"/>
    <mergeCell ref="A457:B457"/>
    <mergeCell ref="A458:B458"/>
    <mergeCell ref="A459:B459"/>
    <mergeCell ref="A460:B460"/>
    <mergeCell ref="A449:B449"/>
    <mergeCell ref="A450:B450"/>
    <mergeCell ref="A451:B451"/>
    <mergeCell ref="A452:B452"/>
    <mergeCell ref="A453:B453"/>
    <mergeCell ref="A454:B454"/>
    <mergeCell ref="A443:B443"/>
    <mergeCell ref="A444:B444"/>
    <mergeCell ref="A445:B445"/>
    <mergeCell ref="A446:B446"/>
    <mergeCell ref="A447:B447"/>
    <mergeCell ref="A448:B448"/>
    <mergeCell ref="A437:B437"/>
    <mergeCell ref="A438:B438"/>
    <mergeCell ref="A439:B439"/>
    <mergeCell ref="A440:B440"/>
    <mergeCell ref="A441:B441"/>
    <mergeCell ref="A442:B442"/>
    <mergeCell ref="A431:B431"/>
    <mergeCell ref="A432:B432"/>
    <mergeCell ref="A433:B433"/>
    <mergeCell ref="A434:B434"/>
    <mergeCell ref="A435:B435"/>
    <mergeCell ref="A436:B436"/>
    <mergeCell ref="A425:B425"/>
    <mergeCell ref="A426:B426"/>
    <mergeCell ref="A427:B427"/>
    <mergeCell ref="A428:B428"/>
    <mergeCell ref="A429:B429"/>
    <mergeCell ref="A430:B430"/>
    <mergeCell ref="A419:B419"/>
    <mergeCell ref="A420:B420"/>
    <mergeCell ref="A421:B421"/>
    <mergeCell ref="A422:B422"/>
    <mergeCell ref="A423:B423"/>
    <mergeCell ref="A424:B424"/>
    <mergeCell ref="A413:B413"/>
    <mergeCell ref="A414:B414"/>
    <mergeCell ref="A415:B415"/>
    <mergeCell ref="A416:B416"/>
    <mergeCell ref="A417:B417"/>
    <mergeCell ref="A418:B418"/>
    <mergeCell ref="A407:B407"/>
    <mergeCell ref="A408:B408"/>
    <mergeCell ref="A409:B409"/>
    <mergeCell ref="A410:B410"/>
    <mergeCell ref="A411:B411"/>
    <mergeCell ref="A412:B412"/>
    <mergeCell ref="A401:B401"/>
    <mergeCell ref="A402:B402"/>
    <mergeCell ref="A403:B403"/>
    <mergeCell ref="A404:B404"/>
    <mergeCell ref="A405:B405"/>
    <mergeCell ref="A406:B406"/>
    <mergeCell ref="A395:B395"/>
    <mergeCell ref="A396:B396"/>
    <mergeCell ref="A397:B397"/>
    <mergeCell ref="A398:B398"/>
    <mergeCell ref="A399:B399"/>
    <mergeCell ref="A400:B400"/>
    <mergeCell ref="A389:B389"/>
    <mergeCell ref="A390:B390"/>
    <mergeCell ref="A391:B391"/>
    <mergeCell ref="A392:B392"/>
    <mergeCell ref="A393:B393"/>
    <mergeCell ref="A394:B394"/>
    <mergeCell ref="A383:B383"/>
    <mergeCell ref="A384:B384"/>
    <mergeCell ref="A385:B385"/>
    <mergeCell ref="A386:B386"/>
    <mergeCell ref="A387:B387"/>
    <mergeCell ref="A388:B388"/>
    <mergeCell ref="A377:B377"/>
    <mergeCell ref="A378:B378"/>
    <mergeCell ref="A379:B379"/>
    <mergeCell ref="A380:B380"/>
    <mergeCell ref="A381:B381"/>
    <mergeCell ref="A382:B382"/>
    <mergeCell ref="A371:B371"/>
    <mergeCell ref="A372:B372"/>
    <mergeCell ref="A373:B373"/>
    <mergeCell ref="A374:B374"/>
    <mergeCell ref="A375:B375"/>
    <mergeCell ref="A376:B376"/>
    <mergeCell ref="A365:B365"/>
    <mergeCell ref="A366:B366"/>
    <mergeCell ref="A367:B367"/>
    <mergeCell ref="A368:B368"/>
    <mergeCell ref="A369:B369"/>
    <mergeCell ref="A370:B370"/>
    <mergeCell ref="A359:B359"/>
    <mergeCell ref="A360:B360"/>
    <mergeCell ref="A361:B361"/>
    <mergeCell ref="A362:B362"/>
    <mergeCell ref="A363:B363"/>
    <mergeCell ref="A364:B364"/>
    <mergeCell ref="A353:B353"/>
    <mergeCell ref="A354:B354"/>
    <mergeCell ref="A355:B355"/>
    <mergeCell ref="A356:B356"/>
    <mergeCell ref="A357:B357"/>
    <mergeCell ref="A358:B358"/>
    <mergeCell ref="A347:B347"/>
    <mergeCell ref="A348:B348"/>
    <mergeCell ref="A349:B349"/>
    <mergeCell ref="A350:B350"/>
    <mergeCell ref="A351:B351"/>
    <mergeCell ref="A352:B352"/>
    <mergeCell ref="A341:B341"/>
    <mergeCell ref="A342:B342"/>
    <mergeCell ref="A343:B343"/>
    <mergeCell ref="A344:B344"/>
    <mergeCell ref="A345:B345"/>
    <mergeCell ref="A346:B346"/>
    <mergeCell ref="A335:B335"/>
    <mergeCell ref="A336:B336"/>
    <mergeCell ref="A337:B337"/>
    <mergeCell ref="A338:B338"/>
    <mergeCell ref="A339:B339"/>
    <mergeCell ref="A340:B340"/>
    <mergeCell ref="A329:B329"/>
    <mergeCell ref="A330:B330"/>
    <mergeCell ref="A331:B331"/>
    <mergeCell ref="A332:B332"/>
    <mergeCell ref="A333:B333"/>
    <mergeCell ref="A334:B334"/>
    <mergeCell ref="A323:B323"/>
    <mergeCell ref="A324:B324"/>
    <mergeCell ref="A325:B325"/>
    <mergeCell ref="A326:B326"/>
    <mergeCell ref="A327:B327"/>
    <mergeCell ref="A328:B328"/>
    <mergeCell ref="A317:B317"/>
    <mergeCell ref="A318:B318"/>
    <mergeCell ref="A319:B319"/>
    <mergeCell ref="A320:B320"/>
    <mergeCell ref="A321:B321"/>
    <mergeCell ref="A322:B322"/>
    <mergeCell ref="A311:B311"/>
    <mergeCell ref="A312:B312"/>
    <mergeCell ref="A313:B313"/>
    <mergeCell ref="A314:B314"/>
    <mergeCell ref="A315:B315"/>
    <mergeCell ref="A316:B316"/>
    <mergeCell ref="A305:B305"/>
    <mergeCell ref="A306:B306"/>
    <mergeCell ref="A307:B307"/>
    <mergeCell ref="A308:B308"/>
    <mergeCell ref="A309:B309"/>
    <mergeCell ref="A310:B310"/>
    <mergeCell ref="A299:B299"/>
    <mergeCell ref="A300:B300"/>
    <mergeCell ref="A301:B301"/>
    <mergeCell ref="A302:B302"/>
    <mergeCell ref="A303:B303"/>
    <mergeCell ref="A304:B304"/>
    <mergeCell ref="A293:B293"/>
    <mergeCell ref="A294:B294"/>
    <mergeCell ref="A295:B295"/>
    <mergeCell ref="A296:B296"/>
    <mergeCell ref="A297:B297"/>
    <mergeCell ref="A298:B298"/>
    <mergeCell ref="A287:B287"/>
    <mergeCell ref="A288:B288"/>
    <mergeCell ref="A289:B289"/>
    <mergeCell ref="A290:B290"/>
    <mergeCell ref="A291:B291"/>
    <mergeCell ref="A292:B292"/>
    <mergeCell ref="A283:B283"/>
    <mergeCell ref="A284:B284"/>
    <mergeCell ref="A285:B285"/>
    <mergeCell ref="A286:B286"/>
    <mergeCell ref="A262:B262"/>
    <mergeCell ref="A263:B263"/>
    <mergeCell ref="A264:B264"/>
    <mergeCell ref="A265:B265"/>
    <mergeCell ref="A266:B266"/>
    <mergeCell ref="A255:B255"/>
    <mergeCell ref="A256:B256"/>
    <mergeCell ref="A257:B257"/>
    <mergeCell ref="A258:B258"/>
    <mergeCell ref="A259:B259"/>
    <mergeCell ref="A260:B260"/>
    <mergeCell ref="A249:B249"/>
    <mergeCell ref="A250:B250"/>
    <mergeCell ref="A251:B251"/>
    <mergeCell ref="A252:B252"/>
    <mergeCell ref="A253:B253"/>
    <mergeCell ref="A254:B254"/>
    <mergeCell ref="A243:B243"/>
    <mergeCell ref="A244:B244"/>
    <mergeCell ref="A245:B245"/>
    <mergeCell ref="A246:B246"/>
    <mergeCell ref="A247:B247"/>
    <mergeCell ref="A248:B248"/>
    <mergeCell ref="A237:B237"/>
    <mergeCell ref="A238:B238"/>
    <mergeCell ref="A239:B239"/>
    <mergeCell ref="A240:B240"/>
    <mergeCell ref="A241:B241"/>
    <mergeCell ref="A242:B242"/>
    <mergeCell ref="A231:B231"/>
    <mergeCell ref="A232:B232"/>
    <mergeCell ref="A233:B233"/>
    <mergeCell ref="A234:B234"/>
    <mergeCell ref="A235:B235"/>
    <mergeCell ref="A236:B236"/>
    <mergeCell ref="A225:B225"/>
    <mergeCell ref="A226:B226"/>
    <mergeCell ref="A227:B227"/>
    <mergeCell ref="A228:B228"/>
    <mergeCell ref="A229:B229"/>
    <mergeCell ref="A230:B230"/>
    <mergeCell ref="A219:B219"/>
    <mergeCell ref="A220:B220"/>
    <mergeCell ref="A221:B221"/>
    <mergeCell ref="A222:B222"/>
    <mergeCell ref="A223:B223"/>
    <mergeCell ref="A224:B224"/>
    <mergeCell ref="A213:B213"/>
    <mergeCell ref="A214:B214"/>
    <mergeCell ref="A215:B215"/>
    <mergeCell ref="A216:B216"/>
    <mergeCell ref="A217:B217"/>
    <mergeCell ref="A218:B218"/>
    <mergeCell ref="A207:B207"/>
    <mergeCell ref="A208:B208"/>
    <mergeCell ref="A209:B209"/>
    <mergeCell ref="A210:B210"/>
    <mergeCell ref="A211:B211"/>
    <mergeCell ref="A212:B212"/>
    <mergeCell ref="A201:B201"/>
    <mergeCell ref="A202:B202"/>
    <mergeCell ref="A203:B203"/>
    <mergeCell ref="A204:B204"/>
    <mergeCell ref="A205:B205"/>
    <mergeCell ref="A206:B206"/>
    <mergeCell ref="A195:B195"/>
    <mergeCell ref="A196:B196"/>
    <mergeCell ref="A197:B197"/>
    <mergeCell ref="A198:B198"/>
    <mergeCell ref="A199:B199"/>
    <mergeCell ref="A200:B200"/>
    <mergeCell ref="A189:B189"/>
    <mergeCell ref="A190:B190"/>
    <mergeCell ref="A191:B191"/>
    <mergeCell ref="A192:B192"/>
    <mergeCell ref="A193:B193"/>
    <mergeCell ref="A194:B194"/>
    <mergeCell ref="A183:B183"/>
    <mergeCell ref="A184:B184"/>
    <mergeCell ref="A185:B185"/>
    <mergeCell ref="A186:B186"/>
    <mergeCell ref="A187:B187"/>
    <mergeCell ref="A188:B188"/>
    <mergeCell ref="A177:B177"/>
    <mergeCell ref="A178:B178"/>
    <mergeCell ref="A179:B179"/>
    <mergeCell ref="A180:B180"/>
    <mergeCell ref="A181:B181"/>
    <mergeCell ref="A182:B182"/>
    <mergeCell ref="A171:B171"/>
    <mergeCell ref="A172:B172"/>
    <mergeCell ref="A173:B173"/>
    <mergeCell ref="A174:B174"/>
    <mergeCell ref="A175:B175"/>
    <mergeCell ref="A176:B176"/>
    <mergeCell ref="A165:B165"/>
    <mergeCell ref="A166:B166"/>
    <mergeCell ref="A167:B167"/>
    <mergeCell ref="A168:B168"/>
    <mergeCell ref="A169:B169"/>
    <mergeCell ref="A170:B170"/>
    <mergeCell ref="A159:B159"/>
    <mergeCell ref="A160:B160"/>
    <mergeCell ref="A161:B161"/>
    <mergeCell ref="A162:B162"/>
    <mergeCell ref="A163:B163"/>
    <mergeCell ref="A164:B164"/>
    <mergeCell ref="A153:B153"/>
    <mergeCell ref="A154:B154"/>
    <mergeCell ref="A155:B155"/>
    <mergeCell ref="A156:B156"/>
    <mergeCell ref="A157:B157"/>
    <mergeCell ref="A158:B158"/>
    <mergeCell ref="A147:B147"/>
    <mergeCell ref="A148:B148"/>
    <mergeCell ref="A149:B149"/>
    <mergeCell ref="A150:B150"/>
    <mergeCell ref="A151:B151"/>
    <mergeCell ref="A152:B152"/>
    <mergeCell ref="A141:B141"/>
    <mergeCell ref="A142:B142"/>
    <mergeCell ref="A143:B143"/>
    <mergeCell ref="A144:B144"/>
    <mergeCell ref="A145:B145"/>
    <mergeCell ref="A146:B146"/>
    <mergeCell ref="A135:B135"/>
    <mergeCell ref="A136:B136"/>
    <mergeCell ref="A137:B137"/>
    <mergeCell ref="A138:B138"/>
    <mergeCell ref="A139:B139"/>
    <mergeCell ref="A140:B140"/>
    <mergeCell ref="A129:B129"/>
    <mergeCell ref="A130:B130"/>
    <mergeCell ref="A131:B131"/>
    <mergeCell ref="A132:B132"/>
    <mergeCell ref="A133:B133"/>
    <mergeCell ref="A134:B134"/>
    <mergeCell ref="A123:B123"/>
    <mergeCell ref="A124:B124"/>
    <mergeCell ref="A125:B125"/>
    <mergeCell ref="A126:B126"/>
    <mergeCell ref="A127:B127"/>
    <mergeCell ref="A128:B128"/>
    <mergeCell ref="A117:B117"/>
    <mergeCell ref="A118:B118"/>
    <mergeCell ref="A119:B119"/>
    <mergeCell ref="A120:B120"/>
    <mergeCell ref="A121:B121"/>
    <mergeCell ref="A122:B122"/>
    <mergeCell ref="A111:B111"/>
    <mergeCell ref="A112:B112"/>
    <mergeCell ref="A113:B113"/>
    <mergeCell ref="A114:B114"/>
    <mergeCell ref="A115:B115"/>
    <mergeCell ref="A116:B116"/>
    <mergeCell ref="A105:B105"/>
    <mergeCell ref="A106:B106"/>
    <mergeCell ref="A107:B107"/>
    <mergeCell ref="A108:B108"/>
    <mergeCell ref="A109:B109"/>
    <mergeCell ref="A110:B110"/>
    <mergeCell ref="A99:B99"/>
    <mergeCell ref="A100:B100"/>
    <mergeCell ref="A101:B101"/>
    <mergeCell ref="A102:B102"/>
    <mergeCell ref="A103:B103"/>
    <mergeCell ref="A104:B104"/>
    <mergeCell ref="A93:B93"/>
    <mergeCell ref="A94:B94"/>
    <mergeCell ref="A95:B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57:B57"/>
    <mergeCell ref="A58:B58"/>
    <mergeCell ref="A59:B59"/>
    <mergeCell ref="A60:B60"/>
    <mergeCell ref="A61:B61"/>
    <mergeCell ref="A62:B62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A39:B39"/>
    <mergeCell ref="A40:B40"/>
    <mergeCell ref="A41:B41"/>
    <mergeCell ref="A42:B42"/>
    <mergeCell ref="A43:B43"/>
    <mergeCell ref="A44:B44"/>
    <mergeCell ref="A33:B33"/>
    <mergeCell ref="A34:B34"/>
    <mergeCell ref="A35:B35"/>
    <mergeCell ref="A36:B36"/>
    <mergeCell ref="A37:B37"/>
    <mergeCell ref="A38:B38"/>
    <mergeCell ref="A27:B27"/>
    <mergeCell ref="A28:B28"/>
    <mergeCell ref="A29:B29"/>
    <mergeCell ref="A30:B30"/>
    <mergeCell ref="A31:B31"/>
    <mergeCell ref="A32:B32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L6:L7"/>
    <mergeCell ref="A8:B8"/>
    <mergeCell ref="A21:B21"/>
  </mergeCells>
  <pageMargins left="0.25" right="0.25" top="0.75" bottom="0.75" header="0.3" footer="0.3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3">
    <tabColor rgb="FF92D050"/>
  </sheetPr>
  <dimension ref="A1:E9"/>
  <sheetViews>
    <sheetView zoomScaleNormal="100" workbookViewId="0">
      <selection activeCell="A4" sqref="A4"/>
    </sheetView>
  </sheetViews>
  <sheetFormatPr defaultRowHeight="12.75" x14ac:dyDescent="0.2"/>
  <cols>
    <col min="1" max="1" width="9.33203125" style="24"/>
    <col min="2" max="2" width="58.33203125" style="24" customWidth="1"/>
    <col min="3" max="4" width="25" style="24" customWidth="1"/>
    <col min="5" max="5" width="5.5" style="24" customWidth="1"/>
    <col min="6" max="16384" width="9.33203125" style="24"/>
  </cols>
  <sheetData>
    <row r="1" spans="1:5" x14ac:dyDescent="0.2">
      <c r="A1" s="298" t="s">
        <v>1332</v>
      </c>
    </row>
    <row r="2" spans="1:5" x14ac:dyDescent="0.2">
      <c r="A2" s="25"/>
      <c r="E2" s="447"/>
    </row>
    <row r="3" spans="1:5" ht="33" customHeight="1" x14ac:dyDescent="0.2">
      <c r="A3" s="444" t="s">
        <v>1366</v>
      </c>
      <c r="B3" s="444"/>
      <c r="C3" s="444"/>
      <c r="D3" s="444"/>
      <c r="E3" s="447"/>
    </row>
    <row r="4" spans="1:5" ht="16.5" thickBot="1" x14ac:dyDescent="0.3">
      <c r="A4" s="26"/>
      <c r="E4" s="447"/>
    </row>
    <row r="5" spans="1:5" ht="79.5" thickBot="1" x14ac:dyDescent="0.25">
      <c r="A5" s="27" t="s">
        <v>105</v>
      </c>
      <c r="B5" s="28" t="s">
        <v>106</v>
      </c>
      <c r="C5" s="28" t="s">
        <v>1333</v>
      </c>
      <c r="D5" s="29" t="s">
        <v>1334</v>
      </c>
      <c r="E5" s="447"/>
    </row>
    <row r="6" spans="1:5" ht="15.75" x14ac:dyDescent="0.2">
      <c r="A6" s="30" t="s">
        <v>4</v>
      </c>
      <c r="B6" s="32" t="s">
        <v>1335</v>
      </c>
      <c r="C6" s="34">
        <v>670</v>
      </c>
      <c r="D6" s="37"/>
      <c r="E6" s="447"/>
    </row>
    <row r="7" spans="1:5" ht="16.5" thickBot="1" x14ac:dyDescent="0.25">
      <c r="A7" s="31" t="s">
        <v>5</v>
      </c>
      <c r="B7" s="33" t="s">
        <v>1336</v>
      </c>
      <c r="C7" s="35">
        <v>250</v>
      </c>
      <c r="D7" s="38"/>
      <c r="E7" s="447"/>
    </row>
    <row r="8" spans="1:5" ht="16.5" thickBot="1" x14ac:dyDescent="0.3">
      <c r="A8" s="445" t="s">
        <v>107</v>
      </c>
      <c r="B8" s="446"/>
      <c r="C8" s="36">
        <f>IF(SUM(C6:C7)=0,"",SUM(C6:C7))</f>
        <v>920</v>
      </c>
      <c r="D8" s="39" t="str">
        <f>IF(SUM(D6:D7)=0,"",SUM(D6:D7))</f>
        <v/>
      </c>
      <c r="E8" s="447"/>
    </row>
    <row r="9" spans="1:5" ht="15.75" x14ac:dyDescent="0.25">
      <c r="A9" s="26"/>
    </row>
  </sheetData>
  <mergeCells count="3">
    <mergeCell ref="A3:D3"/>
    <mergeCell ref="A8:B8"/>
    <mergeCell ref="E2:E8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5"/>
  <dimension ref="A1"/>
  <sheetViews>
    <sheetView workbookViewId="0">
      <selection activeCell="N56" sqref="N56"/>
    </sheetView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67"/>
  <sheetViews>
    <sheetView view="pageBreakPreview" topLeftCell="A73" zoomScaleNormal="130" zoomScaleSheetLayoutView="100" workbookViewId="0">
      <selection activeCell="A94" sqref="A94"/>
    </sheetView>
  </sheetViews>
  <sheetFormatPr defaultRowHeight="15.75" x14ac:dyDescent="0.25"/>
  <cols>
    <col min="1" max="1" width="9.5" style="90" customWidth="1"/>
    <col min="2" max="2" width="60.83203125" style="90" customWidth="1"/>
    <col min="3" max="5" width="15.83203125" style="91" customWidth="1"/>
    <col min="6" max="16384" width="9.33203125" style="101"/>
  </cols>
  <sheetData>
    <row r="1" spans="1:5" x14ac:dyDescent="0.25">
      <c r="A1" s="132" t="s">
        <v>312</v>
      </c>
    </row>
    <row r="2" spans="1:5" x14ac:dyDescent="0.25">
      <c r="A2" s="347" t="s">
        <v>1337</v>
      </c>
      <c r="B2" s="347"/>
      <c r="C2" s="347"/>
      <c r="D2" s="347"/>
      <c r="E2" s="347"/>
    </row>
    <row r="3" spans="1:5" x14ac:dyDescent="0.25">
      <c r="A3" s="347" t="s">
        <v>310</v>
      </c>
      <c r="B3" s="347"/>
      <c r="C3" s="347"/>
      <c r="D3" s="347"/>
      <c r="E3" s="347"/>
    </row>
    <row r="4" spans="1:5" x14ac:dyDescent="0.25">
      <c r="A4" s="125"/>
      <c r="B4" s="125"/>
      <c r="C4" s="125"/>
      <c r="D4" s="125"/>
      <c r="E4" s="125"/>
    </row>
    <row r="5" spans="1:5" ht="15.95" customHeight="1" x14ac:dyDescent="0.25">
      <c r="A5" s="347" t="s">
        <v>1</v>
      </c>
      <c r="B5" s="347"/>
      <c r="C5" s="347"/>
      <c r="D5" s="347"/>
      <c r="E5" s="347"/>
    </row>
    <row r="6" spans="1:5" ht="15.95" customHeight="1" thickBot="1" x14ac:dyDescent="0.3">
      <c r="A6" s="12"/>
      <c r="B6" s="12"/>
      <c r="C6" s="88"/>
      <c r="D6" s="88"/>
      <c r="E6" s="88" t="s">
        <v>311</v>
      </c>
    </row>
    <row r="7" spans="1:5" ht="15.95" customHeight="1" x14ac:dyDescent="0.25">
      <c r="A7" s="349" t="s">
        <v>32</v>
      </c>
      <c r="B7" s="351" t="s">
        <v>3</v>
      </c>
      <c r="C7" s="353"/>
      <c r="D7" s="353"/>
      <c r="E7" s="354"/>
    </row>
    <row r="8" spans="1:5" ht="38.1" customHeight="1" thickBot="1" x14ac:dyDescent="0.3">
      <c r="A8" s="350"/>
      <c r="B8" s="352"/>
      <c r="C8" s="14" t="s">
        <v>102</v>
      </c>
      <c r="D8" s="14" t="s">
        <v>103</v>
      </c>
      <c r="E8" s="15" t="s">
        <v>104</v>
      </c>
    </row>
    <row r="9" spans="1:5" s="102" customFormat="1" ht="12" customHeight="1" thickBot="1" x14ac:dyDescent="0.25">
      <c r="A9" s="69" t="s">
        <v>214</v>
      </c>
      <c r="B9" s="70" t="s">
        <v>215</v>
      </c>
      <c r="C9" s="70" t="s">
        <v>216</v>
      </c>
      <c r="D9" s="70" t="s">
        <v>217</v>
      </c>
      <c r="E9" s="113" t="s">
        <v>218</v>
      </c>
    </row>
    <row r="10" spans="1:5" s="103" customFormat="1" ht="12" customHeight="1" thickBot="1" x14ac:dyDescent="0.25">
      <c r="A10" s="64" t="s">
        <v>4</v>
      </c>
      <c r="B10" s="65" t="s">
        <v>108</v>
      </c>
      <c r="C10" s="93">
        <f>SUM(C11:C16)</f>
        <v>13742</v>
      </c>
      <c r="D10" s="93">
        <f>SUM(D11:D16)</f>
        <v>14120</v>
      </c>
      <c r="E10" s="93">
        <f>SUM(E11:E16)</f>
        <v>14120</v>
      </c>
    </row>
    <row r="11" spans="1:5" s="103" customFormat="1" ht="12" customHeight="1" x14ac:dyDescent="0.2">
      <c r="A11" s="59" t="s">
        <v>44</v>
      </c>
      <c r="B11" s="104" t="s">
        <v>109</v>
      </c>
      <c r="C11" s="95">
        <f>8852</f>
        <v>8852</v>
      </c>
      <c r="D11" s="95">
        <f>9328</f>
        <v>9328</v>
      </c>
      <c r="E11" s="95">
        <f>9328</f>
        <v>9328</v>
      </c>
    </row>
    <row r="12" spans="1:5" s="103" customFormat="1" ht="12" customHeight="1" x14ac:dyDescent="0.2">
      <c r="A12" s="58" t="s">
        <v>45</v>
      </c>
      <c r="B12" s="105" t="s">
        <v>110</v>
      </c>
      <c r="C12" s="94">
        <v>0</v>
      </c>
      <c r="D12" s="94">
        <v>0</v>
      </c>
      <c r="E12" s="94">
        <v>0</v>
      </c>
    </row>
    <row r="13" spans="1:5" s="103" customFormat="1" ht="12" customHeight="1" x14ac:dyDescent="0.2">
      <c r="A13" s="58" t="s">
        <v>46</v>
      </c>
      <c r="B13" s="105" t="s">
        <v>111</v>
      </c>
      <c r="C13" s="94">
        <v>3690</v>
      </c>
      <c r="D13" s="94">
        <v>3094</v>
      </c>
      <c r="E13" s="94">
        <v>3094</v>
      </c>
    </row>
    <row r="14" spans="1:5" s="103" customFormat="1" ht="12" customHeight="1" x14ac:dyDescent="0.2">
      <c r="A14" s="58" t="s">
        <v>47</v>
      </c>
      <c r="B14" s="105" t="s">
        <v>112</v>
      </c>
      <c r="C14" s="94">
        <v>1200</v>
      </c>
      <c r="D14" s="94">
        <v>1200</v>
      </c>
      <c r="E14" s="94">
        <v>1200</v>
      </c>
    </row>
    <row r="15" spans="1:5" s="103" customFormat="1" ht="12" customHeight="1" x14ac:dyDescent="0.2">
      <c r="A15" s="58" t="s">
        <v>64</v>
      </c>
      <c r="B15" s="105" t="s">
        <v>113</v>
      </c>
      <c r="C15" s="94"/>
      <c r="D15" s="94">
        <v>498</v>
      </c>
      <c r="E15" s="94">
        <v>498</v>
      </c>
    </row>
    <row r="16" spans="1:5" s="103" customFormat="1" ht="12" customHeight="1" thickBot="1" x14ac:dyDescent="0.25">
      <c r="A16" s="60" t="s">
        <v>48</v>
      </c>
      <c r="B16" s="106" t="s">
        <v>114</v>
      </c>
      <c r="C16" s="96"/>
      <c r="D16" s="96"/>
      <c r="E16" s="96"/>
    </row>
    <row r="17" spans="1:5" s="103" customFormat="1" ht="12" customHeight="1" thickBot="1" x14ac:dyDescent="0.25">
      <c r="A17" s="64" t="s">
        <v>5</v>
      </c>
      <c r="B17" s="83" t="s">
        <v>115</v>
      </c>
      <c r="C17" s="93">
        <f>SUM(C18:C22)</f>
        <v>898</v>
      </c>
      <c r="D17" s="93">
        <f>SUM(D18:D22)</f>
        <v>7209</v>
      </c>
      <c r="E17" s="93">
        <f>SUM(E18:E22)</f>
        <v>7209</v>
      </c>
    </row>
    <row r="18" spans="1:5" s="103" customFormat="1" ht="12" customHeight="1" x14ac:dyDescent="0.2">
      <c r="A18" s="59" t="s">
        <v>50</v>
      </c>
      <c r="B18" s="104" t="s">
        <v>116</v>
      </c>
      <c r="C18" s="95"/>
      <c r="D18" s="95"/>
      <c r="E18" s="95"/>
    </row>
    <row r="19" spans="1:5" s="103" customFormat="1" ht="12" customHeight="1" x14ac:dyDescent="0.2">
      <c r="A19" s="58" t="s">
        <v>51</v>
      </c>
      <c r="B19" s="105" t="s">
        <v>117</v>
      </c>
      <c r="C19" s="94"/>
      <c r="D19" s="94"/>
      <c r="E19" s="94"/>
    </row>
    <row r="20" spans="1:5" s="103" customFormat="1" ht="12" customHeight="1" x14ac:dyDescent="0.2">
      <c r="A20" s="58" t="s">
        <v>52</v>
      </c>
      <c r="B20" s="105" t="s">
        <v>118</v>
      </c>
      <c r="C20" s="94"/>
      <c r="D20" s="94"/>
      <c r="E20" s="94"/>
    </row>
    <row r="21" spans="1:5" s="103" customFormat="1" ht="12" customHeight="1" x14ac:dyDescent="0.2">
      <c r="A21" s="58" t="s">
        <v>53</v>
      </c>
      <c r="B21" s="105" t="s">
        <v>119</v>
      </c>
      <c r="C21" s="94"/>
      <c r="D21" s="94"/>
      <c r="E21" s="94"/>
    </row>
    <row r="22" spans="1:5" s="103" customFormat="1" ht="12" customHeight="1" x14ac:dyDescent="0.2">
      <c r="A22" s="58" t="s">
        <v>54</v>
      </c>
      <c r="B22" s="105" t="s">
        <v>120</v>
      </c>
      <c r="C22" s="94">
        <v>898</v>
      </c>
      <c r="D22" s="94">
        <v>7209</v>
      </c>
      <c r="E22" s="94">
        <v>7209</v>
      </c>
    </row>
    <row r="23" spans="1:5" s="103" customFormat="1" ht="12" customHeight="1" thickBot="1" x14ac:dyDescent="0.25">
      <c r="A23" s="60" t="s">
        <v>60</v>
      </c>
      <c r="B23" s="106" t="s">
        <v>121</v>
      </c>
      <c r="C23" s="96"/>
      <c r="D23" s="96"/>
      <c r="E23" s="96"/>
    </row>
    <row r="24" spans="1:5" s="103" customFormat="1" ht="12" customHeight="1" thickBot="1" x14ac:dyDescent="0.25">
      <c r="A24" s="64" t="s">
        <v>6</v>
      </c>
      <c r="B24" s="65" t="s">
        <v>122</v>
      </c>
      <c r="C24" s="93">
        <f>SUM(C25:C29)</f>
        <v>0</v>
      </c>
      <c r="D24" s="93">
        <f>SUM(D25:D29)</f>
        <v>6499</v>
      </c>
      <c r="E24" s="93">
        <f>SUM(E25:E29)</f>
        <v>6499</v>
      </c>
    </row>
    <row r="25" spans="1:5" s="103" customFormat="1" ht="12" customHeight="1" x14ac:dyDescent="0.2">
      <c r="A25" s="59" t="s">
        <v>33</v>
      </c>
      <c r="B25" s="104" t="s">
        <v>123</v>
      </c>
      <c r="C25" s="95"/>
      <c r="D25" s="95">
        <v>6499</v>
      </c>
      <c r="E25" s="95">
        <v>6499</v>
      </c>
    </row>
    <row r="26" spans="1:5" s="103" customFormat="1" ht="12" customHeight="1" x14ac:dyDescent="0.2">
      <c r="A26" s="58" t="s">
        <v>34</v>
      </c>
      <c r="B26" s="105" t="s">
        <v>124</v>
      </c>
      <c r="C26" s="94"/>
      <c r="D26" s="94"/>
      <c r="E26" s="94"/>
    </row>
    <row r="27" spans="1:5" s="103" customFormat="1" ht="12" customHeight="1" x14ac:dyDescent="0.2">
      <c r="A27" s="58" t="s">
        <v>35</v>
      </c>
      <c r="B27" s="105" t="s">
        <v>125</v>
      </c>
      <c r="C27" s="94"/>
      <c r="D27" s="94"/>
      <c r="E27" s="94"/>
    </row>
    <row r="28" spans="1:5" s="103" customFormat="1" ht="12" customHeight="1" x14ac:dyDescent="0.2">
      <c r="A28" s="58" t="s">
        <v>36</v>
      </c>
      <c r="B28" s="105" t="s">
        <v>126</v>
      </c>
      <c r="C28" s="94"/>
      <c r="D28" s="94"/>
      <c r="E28" s="94"/>
    </row>
    <row r="29" spans="1:5" s="103" customFormat="1" ht="12" customHeight="1" x14ac:dyDescent="0.2">
      <c r="A29" s="58" t="s">
        <v>69</v>
      </c>
      <c r="B29" s="105" t="s">
        <v>127</v>
      </c>
      <c r="C29" s="94"/>
      <c r="D29" s="94"/>
      <c r="E29" s="94"/>
    </row>
    <row r="30" spans="1:5" s="103" customFormat="1" ht="12" customHeight="1" thickBot="1" x14ac:dyDescent="0.25">
      <c r="A30" s="60" t="s">
        <v>70</v>
      </c>
      <c r="B30" s="85" t="s">
        <v>128</v>
      </c>
      <c r="C30" s="96"/>
      <c r="D30" s="96"/>
      <c r="E30" s="96"/>
    </row>
    <row r="31" spans="1:5" s="103" customFormat="1" ht="12" customHeight="1" thickBot="1" x14ac:dyDescent="0.25">
      <c r="A31" s="64" t="s">
        <v>71</v>
      </c>
      <c r="B31" s="65" t="s">
        <v>279</v>
      </c>
      <c r="C31" s="99">
        <f>SUM(C32:C38)</f>
        <v>4557</v>
      </c>
      <c r="D31" s="99">
        <f>SUM(D32:D38)</f>
        <v>8116</v>
      </c>
      <c r="E31" s="99">
        <f>SUM(E32:E38)</f>
        <v>8116</v>
      </c>
    </row>
    <row r="32" spans="1:5" s="103" customFormat="1" ht="12" customHeight="1" x14ac:dyDescent="0.2">
      <c r="A32" s="59" t="s">
        <v>129</v>
      </c>
      <c r="B32" s="104" t="s">
        <v>1338</v>
      </c>
      <c r="C32" s="95">
        <v>400</v>
      </c>
      <c r="D32" s="95">
        <v>1229</v>
      </c>
      <c r="E32" s="95">
        <v>1229</v>
      </c>
    </row>
    <row r="33" spans="1:5" s="103" customFormat="1" ht="12" customHeight="1" x14ac:dyDescent="0.2">
      <c r="A33" s="59" t="s">
        <v>129</v>
      </c>
      <c r="B33" s="104" t="s">
        <v>313</v>
      </c>
      <c r="C33" s="95">
        <v>1000</v>
      </c>
      <c r="D33" s="95">
        <v>2492</v>
      </c>
      <c r="E33" s="95">
        <v>2492</v>
      </c>
    </row>
    <row r="34" spans="1:5" s="103" customFormat="1" ht="12" customHeight="1" x14ac:dyDescent="0.2">
      <c r="A34" s="58" t="s">
        <v>130</v>
      </c>
      <c r="B34" s="105" t="s">
        <v>314</v>
      </c>
      <c r="C34" s="94">
        <v>1400</v>
      </c>
      <c r="D34" s="94">
        <v>1557</v>
      </c>
      <c r="E34" s="94">
        <v>1557</v>
      </c>
    </row>
    <row r="35" spans="1:5" s="103" customFormat="1" ht="12" customHeight="1" x14ac:dyDescent="0.2">
      <c r="A35" s="58" t="s">
        <v>131</v>
      </c>
      <c r="B35" s="105" t="s">
        <v>283</v>
      </c>
      <c r="C35" s="94">
        <v>1500</v>
      </c>
      <c r="D35" s="94">
        <v>2613</v>
      </c>
      <c r="E35" s="94">
        <v>2613</v>
      </c>
    </row>
    <row r="36" spans="1:5" s="103" customFormat="1" ht="12" customHeight="1" x14ac:dyDescent="0.2">
      <c r="A36" s="58" t="s">
        <v>280</v>
      </c>
      <c r="B36" s="105" t="s">
        <v>284</v>
      </c>
      <c r="C36" s="94">
        <v>7</v>
      </c>
      <c r="D36" s="94">
        <v>0</v>
      </c>
      <c r="E36" s="94">
        <v>0</v>
      </c>
    </row>
    <row r="37" spans="1:5" s="103" customFormat="1" ht="12" customHeight="1" x14ac:dyDescent="0.2">
      <c r="A37" s="58" t="s">
        <v>281</v>
      </c>
      <c r="B37" s="105" t="s">
        <v>1339</v>
      </c>
      <c r="C37" s="94"/>
      <c r="D37" s="94">
        <v>1</v>
      </c>
      <c r="E37" s="94">
        <v>1</v>
      </c>
    </row>
    <row r="38" spans="1:5" s="103" customFormat="1" ht="12" customHeight="1" thickBot="1" x14ac:dyDescent="0.25">
      <c r="A38" s="60" t="s">
        <v>282</v>
      </c>
      <c r="B38" s="85" t="s">
        <v>132</v>
      </c>
      <c r="C38" s="96">
        <v>250</v>
      </c>
      <c r="D38" s="96">
        <v>224</v>
      </c>
      <c r="E38" s="96">
        <v>224</v>
      </c>
    </row>
    <row r="39" spans="1:5" s="103" customFormat="1" ht="12" customHeight="1" thickBot="1" x14ac:dyDescent="0.25">
      <c r="A39" s="64" t="s">
        <v>8</v>
      </c>
      <c r="B39" s="65" t="s">
        <v>133</v>
      </c>
      <c r="C39" s="93">
        <f>SUM(C40:C49)</f>
        <v>510</v>
      </c>
      <c r="D39" s="93">
        <f>SUM(D40:D49)</f>
        <v>405</v>
      </c>
      <c r="E39" s="93">
        <f>SUM(E40:E49)</f>
        <v>405</v>
      </c>
    </row>
    <row r="40" spans="1:5" s="103" customFormat="1" ht="12" customHeight="1" x14ac:dyDescent="0.2">
      <c r="A40" s="59" t="s">
        <v>37</v>
      </c>
      <c r="B40" s="104" t="s">
        <v>134</v>
      </c>
      <c r="C40" s="95">
        <v>200</v>
      </c>
      <c r="D40" s="95">
        <v>0</v>
      </c>
      <c r="E40" s="95">
        <v>0</v>
      </c>
    </row>
    <row r="41" spans="1:5" s="103" customFormat="1" ht="12" customHeight="1" x14ac:dyDescent="0.2">
      <c r="A41" s="58" t="s">
        <v>38</v>
      </c>
      <c r="B41" s="105" t="s">
        <v>135</v>
      </c>
      <c r="C41" s="94">
        <v>150</v>
      </c>
      <c r="D41" s="94">
        <v>96</v>
      </c>
      <c r="E41" s="94">
        <v>96</v>
      </c>
    </row>
    <row r="42" spans="1:5" s="103" customFormat="1" ht="12" customHeight="1" x14ac:dyDescent="0.2">
      <c r="A42" s="58" t="s">
        <v>39</v>
      </c>
      <c r="B42" s="105" t="s">
        <v>136</v>
      </c>
      <c r="C42" s="94">
        <v>0</v>
      </c>
      <c r="D42" s="94">
        <v>0</v>
      </c>
      <c r="E42" s="94">
        <v>0</v>
      </c>
    </row>
    <row r="43" spans="1:5" s="103" customFormat="1" ht="12" customHeight="1" x14ac:dyDescent="0.2">
      <c r="A43" s="58" t="s">
        <v>73</v>
      </c>
      <c r="B43" s="105" t="s">
        <v>137</v>
      </c>
      <c r="C43" s="94">
        <v>150</v>
      </c>
      <c r="D43" s="94">
        <v>308</v>
      </c>
      <c r="E43" s="94">
        <v>308</v>
      </c>
    </row>
    <row r="44" spans="1:5" s="103" customFormat="1" ht="12" customHeight="1" x14ac:dyDescent="0.2">
      <c r="A44" s="58" t="s">
        <v>74</v>
      </c>
      <c r="B44" s="105" t="s">
        <v>138</v>
      </c>
      <c r="C44" s="94">
        <v>0</v>
      </c>
      <c r="D44" s="94">
        <v>0</v>
      </c>
      <c r="E44" s="94">
        <v>0</v>
      </c>
    </row>
    <row r="45" spans="1:5" s="103" customFormat="1" ht="12" customHeight="1" x14ac:dyDescent="0.2">
      <c r="A45" s="58" t="s">
        <v>75</v>
      </c>
      <c r="B45" s="105" t="s">
        <v>139</v>
      </c>
      <c r="C45" s="94">
        <v>0</v>
      </c>
      <c r="D45" s="94">
        <v>0</v>
      </c>
      <c r="E45" s="94">
        <v>0</v>
      </c>
    </row>
    <row r="46" spans="1:5" s="103" customFormat="1" ht="12" customHeight="1" x14ac:dyDescent="0.2">
      <c r="A46" s="58" t="s">
        <v>76</v>
      </c>
      <c r="B46" s="105" t="s">
        <v>140</v>
      </c>
      <c r="C46" s="94"/>
      <c r="D46" s="94"/>
      <c r="E46" s="94"/>
    </row>
    <row r="47" spans="1:5" s="103" customFormat="1" ht="12" customHeight="1" x14ac:dyDescent="0.2">
      <c r="A47" s="58" t="s">
        <v>77</v>
      </c>
      <c r="B47" s="105" t="s">
        <v>141</v>
      </c>
      <c r="C47" s="94">
        <v>10</v>
      </c>
      <c r="D47" s="94">
        <v>1</v>
      </c>
      <c r="E47" s="94">
        <v>1</v>
      </c>
    </row>
    <row r="48" spans="1:5" s="103" customFormat="1" ht="12" customHeight="1" x14ac:dyDescent="0.2">
      <c r="A48" s="58" t="s">
        <v>142</v>
      </c>
      <c r="B48" s="105" t="s">
        <v>143</v>
      </c>
      <c r="C48" s="97"/>
      <c r="D48" s="97"/>
      <c r="E48" s="97"/>
    </row>
    <row r="49" spans="1:5" s="103" customFormat="1" ht="12" customHeight="1" thickBot="1" x14ac:dyDescent="0.25">
      <c r="A49" s="60" t="s">
        <v>144</v>
      </c>
      <c r="B49" s="106" t="s">
        <v>145</v>
      </c>
      <c r="C49" s="98"/>
      <c r="D49" s="98"/>
      <c r="E49" s="98"/>
    </row>
    <row r="50" spans="1:5" s="103" customFormat="1" ht="12" customHeight="1" thickBot="1" x14ac:dyDescent="0.25">
      <c r="A50" s="64" t="s">
        <v>9</v>
      </c>
      <c r="B50" s="65" t="s">
        <v>146</v>
      </c>
      <c r="C50" s="93">
        <f>SUM(C51:C55)</f>
        <v>0</v>
      </c>
      <c r="D50" s="93">
        <f>SUM(D51:D55)</f>
        <v>0</v>
      </c>
      <c r="E50" s="93">
        <f>SUM(E51:E55)</f>
        <v>0</v>
      </c>
    </row>
    <row r="51" spans="1:5" s="103" customFormat="1" ht="12" customHeight="1" x14ac:dyDescent="0.2">
      <c r="A51" s="59" t="s">
        <v>40</v>
      </c>
      <c r="B51" s="104" t="s">
        <v>147</v>
      </c>
      <c r="C51" s="114"/>
      <c r="D51" s="114"/>
      <c r="E51" s="114"/>
    </row>
    <row r="52" spans="1:5" s="103" customFormat="1" ht="12" customHeight="1" x14ac:dyDescent="0.2">
      <c r="A52" s="58" t="s">
        <v>41</v>
      </c>
      <c r="B52" s="105" t="s">
        <v>148</v>
      </c>
      <c r="C52" s="97"/>
      <c r="D52" s="97"/>
      <c r="E52" s="97"/>
    </row>
    <row r="53" spans="1:5" s="103" customFormat="1" ht="12" customHeight="1" x14ac:dyDescent="0.2">
      <c r="A53" s="58" t="s">
        <v>149</v>
      </c>
      <c r="B53" s="105" t="s">
        <v>150</v>
      </c>
      <c r="C53" s="97"/>
      <c r="D53" s="97"/>
      <c r="E53" s="97"/>
    </row>
    <row r="54" spans="1:5" s="103" customFormat="1" ht="12" customHeight="1" x14ac:dyDescent="0.2">
      <c r="A54" s="58" t="s">
        <v>151</v>
      </c>
      <c r="B54" s="105" t="s">
        <v>152</v>
      </c>
      <c r="C54" s="97"/>
      <c r="D54" s="97"/>
      <c r="E54" s="97"/>
    </row>
    <row r="55" spans="1:5" s="103" customFormat="1" ht="12" customHeight="1" thickBot="1" x14ac:dyDescent="0.25">
      <c r="A55" s="60" t="s">
        <v>153</v>
      </c>
      <c r="B55" s="106" t="s">
        <v>154</v>
      </c>
      <c r="C55" s="98"/>
      <c r="D55" s="98"/>
      <c r="E55" s="98"/>
    </row>
    <row r="56" spans="1:5" s="103" customFormat="1" ht="17.25" customHeight="1" thickBot="1" x14ac:dyDescent="0.25">
      <c r="A56" s="64" t="s">
        <v>78</v>
      </c>
      <c r="B56" s="65" t="s">
        <v>155</v>
      </c>
      <c r="C56" s="93">
        <f>SUM(C57:C59)</f>
        <v>0</v>
      </c>
      <c r="D56" s="93">
        <f>SUM(D57:D59)</f>
        <v>165</v>
      </c>
      <c r="E56" s="93">
        <f>SUM(E57:E59)</f>
        <v>165</v>
      </c>
    </row>
    <row r="57" spans="1:5" s="103" customFormat="1" ht="12" customHeight="1" x14ac:dyDescent="0.2">
      <c r="A57" s="59" t="s">
        <v>42</v>
      </c>
      <c r="B57" s="104" t="s">
        <v>156</v>
      </c>
      <c r="C57" s="95"/>
      <c r="D57" s="95"/>
      <c r="E57" s="95"/>
    </row>
    <row r="58" spans="1:5" s="103" customFormat="1" ht="12" customHeight="1" x14ac:dyDescent="0.2">
      <c r="A58" s="58" t="s">
        <v>43</v>
      </c>
      <c r="B58" s="105" t="s">
        <v>157</v>
      </c>
      <c r="C58" s="94"/>
      <c r="D58" s="94"/>
      <c r="E58" s="94"/>
    </row>
    <row r="59" spans="1:5" s="103" customFormat="1" ht="12" customHeight="1" x14ac:dyDescent="0.2">
      <c r="A59" s="58" t="s">
        <v>158</v>
      </c>
      <c r="B59" s="105" t="s">
        <v>159</v>
      </c>
      <c r="C59" s="94">
        <v>0</v>
      </c>
      <c r="D59" s="94">
        <v>165</v>
      </c>
      <c r="E59" s="94">
        <v>165</v>
      </c>
    </row>
    <row r="60" spans="1:5" s="103" customFormat="1" ht="12" customHeight="1" thickBot="1" x14ac:dyDescent="0.25">
      <c r="A60" s="60" t="s">
        <v>160</v>
      </c>
      <c r="B60" s="106" t="s">
        <v>161</v>
      </c>
      <c r="C60" s="96"/>
      <c r="D60" s="96"/>
      <c r="E60" s="96"/>
    </row>
    <row r="61" spans="1:5" s="103" customFormat="1" ht="12" customHeight="1" thickBot="1" x14ac:dyDescent="0.25">
      <c r="A61" s="64" t="s">
        <v>11</v>
      </c>
      <c r="B61" s="83" t="s">
        <v>162</v>
      </c>
      <c r="C61" s="93">
        <f>SUM(C62:C64)</f>
        <v>0</v>
      </c>
      <c r="D61" s="93">
        <f>SUM(D62:D64)</f>
        <v>0</v>
      </c>
      <c r="E61" s="93">
        <f>SUM(E62:E64)</f>
        <v>0</v>
      </c>
    </row>
    <row r="62" spans="1:5" s="103" customFormat="1" ht="12" customHeight="1" x14ac:dyDescent="0.2">
      <c r="A62" s="59" t="s">
        <v>79</v>
      </c>
      <c r="B62" s="104" t="s">
        <v>163</v>
      </c>
      <c r="C62" s="97"/>
      <c r="D62" s="97"/>
      <c r="E62" s="97"/>
    </row>
    <row r="63" spans="1:5" s="103" customFormat="1" ht="12" customHeight="1" x14ac:dyDescent="0.2">
      <c r="A63" s="58" t="s">
        <v>80</v>
      </c>
      <c r="B63" s="105" t="s">
        <v>164</v>
      </c>
      <c r="C63" s="97"/>
      <c r="D63" s="97"/>
      <c r="E63" s="97"/>
    </row>
    <row r="64" spans="1:5" s="103" customFormat="1" ht="12" customHeight="1" x14ac:dyDescent="0.2">
      <c r="A64" s="58" t="s">
        <v>94</v>
      </c>
      <c r="B64" s="105" t="s">
        <v>165</v>
      </c>
      <c r="C64" s="97"/>
      <c r="D64" s="97"/>
      <c r="E64" s="97"/>
    </row>
    <row r="65" spans="1:5" s="103" customFormat="1" ht="12" customHeight="1" thickBot="1" x14ac:dyDescent="0.25">
      <c r="A65" s="60" t="s">
        <v>166</v>
      </c>
      <c r="B65" s="106" t="s">
        <v>167</v>
      </c>
      <c r="C65" s="97"/>
      <c r="D65" s="97"/>
      <c r="E65" s="97"/>
    </row>
    <row r="66" spans="1:5" s="103" customFormat="1" ht="12" customHeight="1" thickBot="1" x14ac:dyDescent="0.25">
      <c r="A66" s="64" t="s">
        <v>12</v>
      </c>
      <c r="B66" s="65" t="s">
        <v>168</v>
      </c>
      <c r="C66" s="99">
        <f>+C10+C17+C24+C31+C39+C50+C56+C61</f>
        <v>19707</v>
      </c>
      <c r="D66" s="99">
        <f>+D10+D17+D24+D31+D39+D50+D56+D61</f>
        <v>36514</v>
      </c>
      <c r="E66" s="99">
        <f>+E10+E17+E24+E31+E39+E50+E56+E61</f>
        <v>36514</v>
      </c>
    </row>
    <row r="67" spans="1:5" s="103" customFormat="1" ht="12" customHeight="1" thickBot="1" x14ac:dyDescent="0.25">
      <c r="A67" s="115" t="s">
        <v>169</v>
      </c>
      <c r="B67" s="83" t="s">
        <v>170</v>
      </c>
      <c r="C67" s="93">
        <f>+C68+C69+C70</f>
        <v>0</v>
      </c>
      <c r="D67" s="93">
        <f>+D68+D69+D70</f>
        <v>0</v>
      </c>
      <c r="E67" s="93">
        <f>+E68+E69+E70</f>
        <v>0</v>
      </c>
    </row>
    <row r="68" spans="1:5" s="103" customFormat="1" ht="12" customHeight="1" x14ac:dyDescent="0.2">
      <c r="A68" s="59" t="s">
        <v>171</v>
      </c>
      <c r="B68" s="104" t="s">
        <v>172</v>
      </c>
      <c r="C68" s="97"/>
      <c r="D68" s="97"/>
      <c r="E68" s="97"/>
    </row>
    <row r="69" spans="1:5" s="103" customFormat="1" ht="12" customHeight="1" x14ac:dyDescent="0.2">
      <c r="A69" s="58" t="s">
        <v>173</v>
      </c>
      <c r="B69" s="105" t="s">
        <v>174</v>
      </c>
      <c r="C69" s="97"/>
      <c r="D69" s="97"/>
      <c r="E69" s="97"/>
    </row>
    <row r="70" spans="1:5" s="103" customFormat="1" ht="12" customHeight="1" thickBot="1" x14ac:dyDescent="0.25">
      <c r="A70" s="60" t="s">
        <v>175</v>
      </c>
      <c r="B70" s="44" t="s">
        <v>219</v>
      </c>
      <c r="C70" s="97"/>
      <c r="D70" s="97"/>
      <c r="E70" s="97"/>
    </row>
    <row r="71" spans="1:5" s="103" customFormat="1" ht="12" customHeight="1" thickBot="1" x14ac:dyDescent="0.25">
      <c r="A71" s="115" t="s">
        <v>176</v>
      </c>
      <c r="B71" s="83" t="s">
        <v>177</v>
      </c>
      <c r="C71" s="93">
        <f>+C72+C73+C74+C75</f>
        <v>0</v>
      </c>
      <c r="D71" s="93">
        <f>+D72+D73+D74+D75</f>
        <v>0</v>
      </c>
      <c r="E71" s="93">
        <f>+E72+E73+E74+E75</f>
        <v>0</v>
      </c>
    </row>
    <row r="72" spans="1:5" s="103" customFormat="1" ht="13.5" customHeight="1" x14ac:dyDescent="0.2">
      <c r="A72" s="59" t="s">
        <v>65</v>
      </c>
      <c r="B72" s="104" t="s">
        <v>178</v>
      </c>
      <c r="C72" s="97"/>
      <c r="D72" s="97"/>
      <c r="E72" s="97"/>
    </row>
    <row r="73" spans="1:5" s="103" customFormat="1" ht="12" customHeight="1" x14ac:dyDescent="0.2">
      <c r="A73" s="58" t="s">
        <v>66</v>
      </c>
      <c r="B73" s="105" t="s">
        <v>179</v>
      </c>
      <c r="C73" s="97"/>
      <c r="D73" s="97"/>
      <c r="E73" s="97"/>
    </row>
    <row r="74" spans="1:5" s="103" customFormat="1" ht="12" customHeight="1" x14ac:dyDescent="0.2">
      <c r="A74" s="58" t="s">
        <v>180</v>
      </c>
      <c r="B74" s="105" t="s">
        <v>181</v>
      </c>
      <c r="C74" s="97"/>
      <c r="D74" s="97"/>
      <c r="E74" s="97"/>
    </row>
    <row r="75" spans="1:5" s="103" customFormat="1" ht="12" customHeight="1" thickBot="1" x14ac:dyDescent="0.25">
      <c r="A75" s="60" t="s">
        <v>182</v>
      </c>
      <c r="B75" s="106" t="s">
        <v>183</v>
      </c>
      <c r="C75" s="97"/>
      <c r="D75" s="97"/>
      <c r="E75" s="97"/>
    </row>
    <row r="76" spans="1:5" s="103" customFormat="1" ht="12" customHeight="1" thickBot="1" x14ac:dyDescent="0.25">
      <c r="A76" s="115" t="s">
        <v>184</v>
      </c>
      <c r="B76" s="83" t="s">
        <v>185</v>
      </c>
      <c r="C76" s="93">
        <f>+C77+C78+C79</f>
        <v>10140</v>
      </c>
      <c r="D76" s="93">
        <f>+D77+D78+D79</f>
        <v>7551</v>
      </c>
      <c r="E76" s="93">
        <f>+E77+E78+E79</f>
        <v>7551</v>
      </c>
    </row>
    <row r="77" spans="1:5" s="103" customFormat="1" ht="12" customHeight="1" x14ac:dyDescent="0.2">
      <c r="A77" s="59" t="s">
        <v>186</v>
      </c>
      <c r="B77" s="104" t="s">
        <v>187</v>
      </c>
      <c r="C77" s="97">
        <v>10140</v>
      </c>
      <c r="D77" s="97">
        <v>7551</v>
      </c>
      <c r="E77" s="97">
        <v>7551</v>
      </c>
    </row>
    <row r="78" spans="1:5" s="103" customFormat="1" ht="12" customHeight="1" x14ac:dyDescent="0.2">
      <c r="A78" s="60" t="s">
        <v>188</v>
      </c>
      <c r="B78" s="106" t="s">
        <v>189</v>
      </c>
      <c r="C78" s="97"/>
      <c r="D78" s="97"/>
      <c r="E78" s="97"/>
    </row>
    <row r="79" spans="1:5" s="103" customFormat="1" ht="12" customHeight="1" thickBot="1" x14ac:dyDescent="0.25">
      <c r="A79" s="57" t="s">
        <v>357</v>
      </c>
      <c r="B79" s="106" t="s">
        <v>356</v>
      </c>
      <c r="C79" s="138"/>
      <c r="D79" s="138"/>
      <c r="E79" s="138"/>
    </row>
    <row r="80" spans="1:5" s="103" customFormat="1" ht="12" customHeight="1" thickBot="1" x14ac:dyDescent="0.25">
      <c r="A80" s="115" t="s">
        <v>190</v>
      </c>
      <c r="B80" s="83" t="s">
        <v>191</v>
      </c>
      <c r="C80" s="93">
        <f>+C81+C82+C83</f>
        <v>0</v>
      </c>
      <c r="D80" s="93">
        <f>+D81+D82+D83</f>
        <v>2921</v>
      </c>
      <c r="E80" s="93">
        <f>+E81+E82+E83</f>
        <v>2921</v>
      </c>
    </row>
    <row r="81" spans="1:5" s="103" customFormat="1" ht="12" customHeight="1" x14ac:dyDescent="0.2">
      <c r="A81" s="59" t="s">
        <v>192</v>
      </c>
      <c r="B81" s="104" t="s">
        <v>193</v>
      </c>
      <c r="C81" s="97">
        <v>0</v>
      </c>
      <c r="D81" s="97">
        <v>2921</v>
      </c>
      <c r="E81" s="97">
        <v>2921</v>
      </c>
    </row>
    <row r="82" spans="1:5" s="103" customFormat="1" ht="12" customHeight="1" x14ac:dyDescent="0.2">
      <c r="A82" s="58" t="s">
        <v>194</v>
      </c>
      <c r="B82" s="105" t="s">
        <v>195</v>
      </c>
      <c r="C82" s="97"/>
      <c r="D82" s="97"/>
      <c r="E82" s="97"/>
    </row>
    <row r="83" spans="1:5" s="103" customFormat="1" ht="12" customHeight="1" thickBot="1" x14ac:dyDescent="0.25">
      <c r="A83" s="60" t="s">
        <v>196</v>
      </c>
      <c r="B83" s="85" t="s">
        <v>197</v>
      </c>
      <c r="C83" s="97"/>
      <c r="D83" s="97"/>
      <c r="E83" s="97"/>
    </row>
    <row r="84" spans="1:5" s="103" customFormat="1" ht="12" customHeight="1" thickBot="1" x14ac:dyDescent="0.25">
      <c r="A84" s="115" t="s">
        <v>198</v>
      </c>
      <c r="B84" s="83" t="s">
        <v>199</v>
      </c>
      <c r="C84" s="93">
        <f>+C85+C86+C87+C88</f>
        <v>0</v>
      </c>
      <c r="D84" s="93">
        <f>+D85+D86+D87+D88</f>
        <v>0</v>
      </c>
      <c r="E84" s="93">
        <f>+E85+E86+E87+E88</f>
        <v>0</v>
      </c>
    </row>
    <row r="85" spans="1:5" s="103" customFormat="1" ht="12" customHeight="1" x14ac:dyDescent="0.2">
      <c r="A85" s="107" t="s">
        <v>200</v>
      </c>
      <c r="B85" s="104" t="s">
        <v>201</v>
      </c>
      <c r="C85" s="97"/>
      <c r="D85" s="97"/>
      <c r="E85" s="97"/>
    </row>
    <row r="86" spans="1:5" s="103" customFormat="1" ht="12" customHeight="1" x14ac:dyDescent="0.2">
      <c r="A86" s="108" t="s">
        <v>202</v>
      </c>
      <c r="B86" s="105" t="s">
        <v>203</v>
      </c>
      <c r="C86" s="97"/>
      <c r="D86" s="97"/>
      <c r="E86" s="97"/>
    </row>
    <row r="87" spans="1:5" s="103" customFormat="1" ht="12" customHeight="1" x14ac:dyDescent="0.2">
      <c r="A87" s="108" t="s">
        <v>204</v>
      </c>
      <c r="B87" s="105" t="s">
        <v>205</v>
      </c>
      <c r="C87" s="97"/>
      <c r="D87" s="97"/>
      <c r="E87" s="97"/>
    </row>
    <row r="88" spans="1:5" s="103" customFormat="1" ht="12" customHeight="1" thickBot="1" x14ac:dyDescent="0.25">
      <c r="A88" s="116" t="s">
        <v>206</v>
      </c>
      <c r="B88" s="85" t="s">
        <v>207</v>
      </c>
      <c r="C88" s="97"/>
      <c r="D88" s="97"/>
      <c r="E88" s="97"/>
    </row>
    <row r="89" spans="1:5" s="103" customFormat="1" ht="12" customHeight="1" thickBot="1" x14ac:dyDescent="0.25">
      <c r="A89" s="115" t="s">
        <v>208</v>
      </c>
      <c r="B89" s="83" t="s">
        <v>209</v>
      </c>
      <c r="C89" s="118"/>
      <c r="D89" s="118"/>
      <c r="E89" s="118"/>
    </row>
    <row r="90" spans="1:5" s="103" customFormat="1" ht="12" customHeight="1" thickBot="1" x14ac:dyDescent="0.25">
      <c r="A90" s="115" t="s">
        <v>210</v>
      </c>
      <c r="B90" s="42" t="s">
        <v>211</v>
      </c>
      <c r="C90" s="99">
        <f>+C67+C71+C76+C80+C84+C89</f>
        <v>10140</v>
      </c>
      <c r="D90" s="99">
        <f>+D67+D71+D76+D80+D84+D89</f>
        <v>10472</v>
      </c>
      <c r="E90" s="99">
        <f>+E67+E71+E76+E80+E84+E89</f>
        <v>10472</v>
      </c>
    </row>
    <row r="91" spans="1:5" s="103" customFormat="1" ht="12" customHeight="1" thickBot="1" x14ac:dyDescent="0.25">
      <c r="A91" s="117" t="s">
        <v>212</v>
      </c>
      <c r="B91" s="45" t="s">
        <v>213</v>
      </c>
      <c r="C91" s="99">
        <f>+C66+C90</f>
        <v>29847</v>
      </c>
      <c r="D91" s="99">
        <f>+D66+D90</f>
        <v>46986</v>
      </c>
      <c r="E91" s="99">
        <f>+E66+E90</f>
        <v>46986</v>
      </c>
    </row>
    <row r="92" spans="1:5" s="103" customFormat="1" ht="12" customHeight="1" x14ac:dyDescent="0.2">
      <c r="A92" s="40"/>
      <c r="B92" s="40"/>
      <c r="C92" s="41"/>
      <c r="D92" s="41"/>
      <c r="E92" s="41"/>
    </row>
    <row r="93" spans="1:5" ht="16.5" customHeight="1" x14ac:dyDescent="0.25">
      <c r="A93" s="347" t="s">
        <v>15</v>
      </c>
      <c r="B93" s="347"/>
      <c r="C93" s="347"/>
      <c r="D93" s="347"/>
      <c r="E93" s="347"/>
    </row>
    <row r="94" spans="1:5" s="109" customFormat="1" ht="16.5" customHeight="1" thickBot="1" x14ac:dyDescent="0.3">
      <c r="A94" s="13"/>
      <c r="B94" s="13"/>
      <c r="C94" s="73"/>
      <c r="D94" s="73"/>
      <c r="E94" s="73" t="str">
        <f>E6</f>
        <v>ezer Forintban</v>
      </c>
    </row>
    <row r="95" spans="1:5" s="109" customFormat="1" ht="16.5" customHeight="1" x14ac:dyDescent="0.25">
      <c r="A95" s="349" t="s">
        <v>32</v>
      </c>
      <c r="B95" s="351" t="s">
        <v>101</v>
      </c>
      <c r="C95" s="353">
        <f>+C7</f>
        <v>0</v>
      </c>
      <c r="D95" s="353"/>
      <c r="E95" s="354"/>
    </row>
    <row r="96" spans="1:5" ht="38.1" customHeight="1" thickBot="1" x14ac:dyDescent="0.3">
      <c r="A96" s="350"/>
      <c r="B96" s="352"/>
      <c r="C96" s="14" t="s">
        <v>102</v>
      </c>
      <c r="D96" s="14" t="s">
        <v>103</v>
      </c>
      <c r="E96" s="15" t="s">
        <v>104</v>
      </c>
    </row>
    <row r="97" spans="1:5" s="102" customFormat="1" ht="12" customHeight="1" thickBot="1" x14ac:dyDescent="0.25">
      <c r="A97" s="69" t="s">
        <v>214</v>
      </c>
      <c r="B97" s="70" t="s">
        <v>215</v>
      </c>
      <c r="C97" s="70" t="s">
        <v>216</v>
      </c>
      <c r="D97" s="70" t="s">
        <v>217</v>
      </c>
      <c r="E97" s="71" t="s">
        <v>218</v>
      </c>
    </row>
    <row r="98" spans="1:5" ht="12" customHeight="1" thickBot="1" x14ac:dyDescent="0.3">
      <c r="A98" s="66" t="s">
        <v>4</v>
      </c>
      <c r="B98" s="68" t="s">
        <v>220</v>
      </c>
      <c r="C98" s="92">
        <f>SUM(C99:C103)</f>
        <v>21689</v>
      </c>
      <c r="D98" s="92">
        <f>SUM(D99:D103)</f>
        <v>28020</v>
      </c>
      <c r="E98" s="50">
        <f>SUM(E99:E103)</f>
        <v>26014</v>
      </c>
    </row>
    <row r="99" spans="1:5" ht="12" customHeight="1" x14ac:dyDescent="0.25">
      <c r="A99" s="61" t="s">
        <v>44</v>
      </c>
      <c r="B99" s="54" t="s">
        <v>16</v>
      </c>
      <c r="C99" s="19">
        <v>5243</v>
      </c>
      <c r="D99" s="19">
        <v>9292</v>
      </c>
      <c r="E99" s="49">
        <v>9292</v>
      </c>
    </row>
    <row r="100" spans="1:5" ht="12" customHeight="1" x14ac:dyDescent="0.25">
      <c r="A100" s="58" t="s">
        <v>45</v>
      </c>
      <c r="B100" s="52" t="s">
        <v>81</v>
      </c>
      <c r="C100" s="94">
        <v>1284</v>
      </c>
      <c r="D100" s="94">
        <v>2428</v>
      </c>
      <c r="E100" s="80">
        <v>2428</v>
      </c>
    </row>
    <row r="101" spans="1:5" ht="12" customHeight="1" x14ac:dyDescent="0.25">
      <c r="A101" s="58" t="s">
        <v>46</v>
      </c>
      <c r="B101" s="52" t="s">
        <v>63</v>
      </c>
      <c r="C101" s="96">
        <v>12734</v>
      </c>
      <c r="D101" s="96">
        <v>12465</v>
      </c>
      <c r="E101" s="82">
        <v>10459</v>
      </c>
    </row>
    <row r="102" spans="1:5" ht="12" customHeight="1" x14ac:dyDescent="0.25">
      <c r="A102" s="58" t="s">
        <v>47</v>
      </c>
      <c r="B102" s="55" t="s">
        <v>82</v>
      </c>
      <c r="C102" s="96">
        <v>912</v>
      </c>
      <c r="D102" s="96">
        <v>1969</v>
      </c>
      <c r="E102" s="82">
        <v>1969</v>
      </c>
    </row>
    <row r="103" spans="1:5" ht="12" customHeight="1" x14ac:dyDescent="0.25">
      <c r="A103" s="58" t="s">
        <v>55</v>
      </c>
      <c r="B103" s="63" t="s">
        <v>83</v>
      </c>
      <c r="C103" s="96">
        <v>1516</v>
      </c>
      <c r="D103" s="96">
        <v>1866</v>
      </c>
      <c r="E103" s="82">
        <v>1866</v>
      </c>
    </row>
    <row r="104" spans="1:5" ht="12" customHeight="1" x14ac:dyDescent="0.25">
      <c r="A104" s="58" t="s">
        <v>48</v>
      </c>
      <c r="B104" s="52" t="s">
        <v>221</v>
      </c>
      <c r="C104" s="96"/>
      <c r="D104" s="96">
        <v>9</v>
      </c>
      <c r="E104" s="82">
        <v>9</v>
      </c>
    </row>
    <row r="105" spans="1:5" ht="12" customHeight="1" x14ac:dyDescent="0.25">
      <c r="A105" s="58" t="s">
        <v>49</v>
      </c>
      <c r="B105" s="75" t="s">
        <v>222</v>
      </c>
      <c r="C105" s="96"/>
      <c r="D105" s="96"/>
      <c r="E105" s="82"/>
    </row>
    <row r="106" spans="1:5" ht="12" customHeight="1" x14ac:dyDescent="0.25">
      <c r="A106" s="58" t="s">
        <v>56</v>
      </c>
      <c r="B106" s="76" t="s">
        <v>223</v>
      </c>
      <c r="C106" s="96"/>
      <c r="D106" s="96"/>
      <c r="E106" s="82"/>
    </row>
    <row r="107" spans="1:5" ht="12" customHeight="1" x14ac:dyDescent="0.25">
      <c r="A107" s="58" t="s">
        <v>57</v>
      </c>
      <c r="B107" s="76" t="s">
        <v>224</v>
      </c>
      <c r="C107" s="96"/>
      <c r="D107" s="96"/>
      <c r="E107" s="82"/>
    </row>
    <row r="108" spans="1:5" ht="12" customHeight="1" x14ac:dyDescent="0.25">
      <c r="A108" s="58" t="s">
        <v>58</v>
      </c>
      <c r="B108" s="75" t="s">
        <v>225</v>
      </c>
      <c r="C108" s="96">
        <v>1092</v>
      </c>
      <c r="D108" s="96">
        <v>1504</v>
      </c>
      <c r="E108" s="82">
        <v>1504</v>
      </c>
    </row>
    <row r="109" spans="1:5" ht="12" customHeight="1" x14ac:dyDescent="0.25">
      <c r="A109" s="58" t="s">
        <v>59</v>
      </c>
      <c r="B109" s="75" t="s">
        <v>226</v>
      </c>
      <c r="C109" s="96"/>
      <c r="D109" s="96"/>
      <c r="E109" s="82"/>
    </row>
    <row r="110" spans="1:5" ht="12" customHeight="1" x14ac:dyDescent="0.25">
      <c r="A110" s="58" t="s">
        <v>61</v>
      </c>
      <c r="B110" s="76" t="s">
        <v>227</v>
      </c>
      <c r="C110" s="96"/>
      <c r="D110" s="96"/>
      <c r="E110" s="82"/>
    </row>
    <row r="111" spans="1:5" ht="12" customHeight="1" x14ac:dyDescent="0.25">
      <c r="A111" s="57" t="s">
        <v>84</v>
      </c>
      <c r="B111" s="77" t="s">
        <v>228</v>
      </c>
      <c r="C111" s="96"/>
      <c r="D111" s="96"/>
      <c r="E111" s="82"/>
    </row>
    <row r="112" spans="1:5" ht="12" customHeight="1" x14ac:dyDescent="0.25">
      <c r="A112" s="58" t="s">
        <v>229</v>
      </c>
      <c r="B112" s="77" t="s">
        <v>230</v>
      </c>
      <c r="C112" s="96"/>
      <c r="D112" s="96"/>
      <c r="E112" s="82"/>
    </row>
    <row r="113" spans="1:5" ht="12" customHeight="1" thickBot="1" x14ac:dyDescent="0.3">
      <c r="A113" s="62" t="s">
        <v>231</v>
      </c>
      <c r="B113" s="78" t="s">
        <v>232</v>
      </c>
      <c r="C113" s="20">
        <v>424</v>
      </c>
      <c r="D113" s="20">
        <v>353</v>
      </c>
      <c r="E113" s="43">
        <v>353</v>
      </c>
    </row>
    <row r="114" spans="1:5" ht="12" customHeight="1" thickBot="1" x14ac:dyDescent="0.3">
      <c r="A114" s="64" t="s">
        <v>5</v>
      </c>
      <c r="B114" s="67" t="s">
        <v>233</v>
      </c>
      <c r="C114" s="93">
        <f>+C115+C117+C119</f>
        <v>1524</v>
      </c>
      <c r="D114" s="93">
        <f>+D115+D117+D119</f>
        <v>1084</v>
      </c>
      <c r="E114" s="79">
        <f>+E115+E117+E119</f>
        <v>1084</v>
      </c>
    </row>
    <row r="115" spans="1:5" ht="12" customHeight="1" x14ac:dyDescent="0.25">
      <c r="A115" s="59" t="s">
        <v>50</v>
      </c>
      <c r="B115" s="52" t="s">
        <v>93</v>
      </c>
      <c r="C115" s="95">
        <v>254</v>
      </c>
      <c r="D115" s="95">
        <v>784</v>
      </c>
      <c r="E115" s="81">
        <v>784</v>
      </c>
    </row>
    <row r="116" spans="1:5" ht="12" customHeight="1" x14ac:dyDescent="0.25">
      <c r="A116" s="59" t="s">
        <v>51</v>
      </c>
      <c r="B116" s="56" t="s">
        <v>234</v>
      </c>
      <c r="C116" s="95"/>
      <c r="D116" s="95"/>
      <c r="E116" s="81"/>
    </row>
    <row r="117" spans="1:5" x14ac:dyDescent="0.25">
      <c r="A117" s="59" t="s">
        <v>52</v>
      </c>
      <c r="B117" s="56" t="s">
        <v>85</v>
      </c>
      <c r="C117" s="94">
        <v>1270</v>
      </c>
      <c r="D117" s="94">
        <v>0</v>
      </c>
      <c r="E117" s="80">
        <v>0</v>
      </c>
    </row>
    <row r="118" spans="1:5" ht="12" customHeight="1" x14ac:dyDescent="0.25">
      <c r="A118" s="59" t="s">
        <v>53</v>
      </c>
      <c r="B118" s="56" t="s">
        <v>235</v>
      </c>
      <c r="C118" s="94"/>
      <c r="D118" s="94"/>
      <c r="E118" s="80"/>
    </row>
    <row r="119" spans="1:5" ht="12" customHeight="1" x14ac:dyDescent="0.25">
      <c r="A119" s="59" t="s">
        <v>54</v>
      </c>
      <c r="B119" s="85" t="s">
        <v>95</v>
      </c>
      <c r="C119" s="94"/>
      <c r="D119" s="94">
        <v>300</v>
      </c>
      <c r="E119" s="80">
        <v>300</v>
      </c>
    </row>
    <row r="120" spans="1:5" ht="21.75" customHeight="1" x14ac:dyDescent="0.25">
      <c r="A120" s="59" t="s">
        <v>60</v>
      </c>
      <c r="B120" s="84" t="s">
        <v>236</v>
      </c>
      <c r="C120" s="94"/>
      <c r="D120" s="94"/>
      <c r="E120" s="80"/>
    </row>
    <row r="121" spans="1:5" ht="24" customHeight="1" x14ac:dyDescent="0.25">
      <c r="A121" s="59" t="s">
        <v>62</v>
      </c>
      <c r="B121" s="100" t="s">
        <v>237</v>
      </c>
      <c r="C121" s="94"/>
      <c r="D121" s="94"/>
      <c r="E121" s="80"/>
    </row>
    <row r="122" spans="1:5" ht="12" customHeight="1" x14ac:dyDescent="0.25">
      <c r="A122" s="59" t="s">
        <v>86</v>
      </c>
      <c r="B122" s="76" t="s">
        <v>224</v>
      </c>
      <c r="C122" s="94"/>
      <c r="D122" s="94"/>
      <c r="E122" s="80"/>
    </row>
    <row r="123" spans="1:5" ht="12" customHeight="1" x14ac:dyDescent="0.25">
      <c r="A123" s="59" t="s">
        <v>87</v>
      </c>
      <c r="B123" s="76" t="s">
        <v>238</v>
      </c>
      <c r="C123" s="94"/>
      <c r="D123" s="94"/>
      <c r="E123" s="80"/>
    </row>
    <row r="124" spans="1:5" ht="12" customHeight="1" x14ac:dyDescent="0.25">
      <c r="A124" s="59" t="s">
        <v>88</v>
      </c>
      <c r="B124" s="76" t="s">
        <v>239</v>
      </c>
      <c r="C124" s="94"/>
      <c r="D124" s="94"/>
      <c r="E124" s="80"/>
    </row>
    <row r="125" spans="1:5" s="119" customFormat="1" ht="12" customHeight="1" x14ac:dyDescent="0.2">
      <c r="A125" s="59" t="s">
        <v>240</v>
      </c>
      <c r="B125" s="76" t="s">
        <v>227</v>
      </c>
      <c r="C125" s="94"/>
      <c r="D125" s="94"/>
      <c r="E125" s="80"/>
    </row>
    <row r="126" spans="1:5" ht="12" customHeight="1" x14ac:dyDescent="0.25">
      <c r="A126" s="59" t="s">
        <v>241</v>
      </c>
      <c r="B126" s="76" t="s">
        <v>242</v>
      </c>
      <c r="C126" s="94"/>
      <c r="D126" s="94"/>
      <c r="E126" s="80"/>
    </row>
    <row r="127" spans="1:5" ht="12" customHeight="1" thickBot="1" x14ac:dyDescent="0.3">
      <c r="A127" s="57" t="s">
        <v>243</v>
      </c>
      <c r="B127" s="76" t="s">
        <v>244</v>
      </c>
      <c r="C127" s="96"/>
      <c r="D127" s="96"/>
      <c r="E127" s="82"/>
    </row>
    <row r="128" spans="1:5" ht="12" customHeight="1" thickBot="1" x14ac:dyDescent="0.3">
      <c r="A128" s="64" t="s">
        <v>6</v>
      </c>
      <c r="B128" s="72" t="s">
        <v>245</v>
      </c>
      <c r="C128" s="93">
        <f>+C129+C130</f>
        <v>6634</v>
      </c>
      <c r="D128" s="93">
        <f>+D129+D130</f>
        <v>14999</v>
      </c>
      <c r="E128" s="79">
        <f>+E129+E130</f>
        <v>0</v>
      </c>
    </row>
    <row r="129" spans="1:5" ht="12" customHeight="1" x14ac:dyDescent="0.25">
      <c r="A129" s="59" t="s">
        <v>33</v>
      </c>
      <c r="B129" s="53" t="s">
        <v>21</v>
      </c>
      <c r="C129" s="95">
        <v>6634</v>
      </c>
      <c r="D129" s="95">
        <v>14999</v>
      </c>
      <c r="E129" s="81"/>
    </row>
    <row r="130" spans="1:5" ht="12" customHeight="1" thickBot="1" x14ac:dyDescent="0.3">
      <c r="A130" s="60" t="s">
        <v>34</v>
      </c>
      <c r="B130" s="56" t="s">
        <v>22</v>
      </c>
      <c r="C130" s="96"/>
      <c r="D130" s="96"/>
      <c r="E130" s="82"/>
    </row>
    <row r="131" spans="1:5" ht="12" customHeight="1" thickBot="1" x14ac:dyDescent="0.3">
      <c r="A131" s="64" t="s">
        <v>7</v>
      </c>
      <c r="B131" s="72" t="s">
        <v>246</v>
      </c>
      <c r="C131" s="93">
        <f>+C98+C114+C128</f>
        <v>29847</v>
      </c>
      <c r="D131" s="93">
        <f>+D98+D114+D128</f>
        <v>44103</v>
      </c>
      <c r="E131" s="79">
        <f>+E98+E114+E128</f>
        <v>27098</v>
      </c>
    </row>
    <row r="132" spans="1:5" ht="12" customHeight="1" thickBot="1" x14ac:dyDescent="0.3">
      <c r="A132" s="64" t="s">
        <v>8</v>
      </c>
      <c r="B132" s="72" t="s">
        <v>247</v>
      </c>
      <c r="C132" s="93">
        <f>+C133+C134+C135</f>
        <v>0</v>
      </c>
      <c r="D132" s="93">
        <f>+D133+D134+D135</f>
        <v>0</v>
      </c>
      <c r="E132" s="79">
        <f>+E133+E134+E135</f>
        <v>0</v>
      </c>
    </row>
    <row r="133" spans="1:5" ht="12" customHeight="1" x14ac:dyDescent="0.25">
      <c r="A133" s="59" t="s">
        <v>37</v>
      </c>
      <c r="B133" s="53" t="s">
        <v>248</v>
      </c>
      <c r="C133" s="94"/>
      <c r="D133" s="94"/>
      <c r="E133" s="80"/>
    </row>
    <row r="134" spans="1:5" ht="12" customHeight="1" x14ac:dyDescent="0.25">
      <c r="A134" s="59" t="s">
        <v>38</v>
      </c>
      <c r="B134" s="53" t="s">
        <v>249</v>
      </c>
      <c r="C134" s="94"/>
      <c r="D134" s="94"/>
      <c r="E134" s="80"/>
    </row>
    <row r="135" spans="1:5" ht="12" customHeight="1" thickBot="1" x14ac:dyDescent="0.3">
      <c r="A135" s="57" t="s">
        <v>39</v>
      </c>
      <c r="B135" s="51" t="s">
        <v>250</v>
      </c>
      <c r="C135" s="94"/>
      <c r="D135" s="94"/>
      <c r="E135" s="80"/>
    </row>
    <row r="136" spans="1:5" ht="12" customHeight="1" thickBot="1" x14ac:dyDescent="0.3">
      <c r="A136" s="64" t="s">
        <v>9</v>
      </c>
      <c r="B136" s="72" t="s">
        <v>251</v>
      </c>
      <c r="C136" s="93">
        <f>+C137+C138+C140+C139</f>
        <v>0</v>
      </c>
      <c r="D136" s="93">
        <f>+D137+D138+D140+D139</f>
        <v>0</v>
      </c>
      <c r="E136" s="79">
        <f>+E137+E138+E140+E139</f>
        <v>0</v>
      </c>
    </row>
    <row r="137" spans="1:5" ht="12" customHeight="1" x14ac:dyDescent="0.25">
      <c r="A137" s="59" t="s">
        <v>40</v>
      </c>
      <c r="B137" s="53" t="s">
        <v>252</v>
      </c>
      <c r="C137" s="94"/>
      <c r="D137" s="94"/>
      <c r="E137" s="80"/>
    </row>
    <row r="138" spans="1:5" ht="12" customHeight="1" x14ac:dyDescent="0.25">
      <c r="A138" s="59" t="s">
        <v>41</v>
      </c>
      <c r="B138" s="53" t="s">
        <v>253</v>
      </c>
      <c r="C138" s="94"/>
      <c r="D138" s="94"/>
      <c r="E138" s="80"/>
    </row>
    <row r="139" spans="1:5" ht="12" customHeight="1" x14ac:dyDescent="0.25">
      <c r="A139" s="59" t="s">
        <v>149</v>
      </c>
      <c r="B139" s="53" t="s">
        <v>254</v>
      </c>
      <c r="C139" s="94"/>
      <c r="D139" s="94"/>
      <c r="E139" s="80"/>
    </row>
    <row r="140" spans="1:5" ht="12" customHeight="1" thickBot="1" x14ac:dyDescent="0.3">
      <c r="A140" s="57" t="s">
        <v>151</v>
      </c>
      <c r="B140" s="51" t="s">
        <v>255</v>
      </c>
      <c r="C140" s="94"/>
      <c r="D140" s="94"/>
      <c r="E140" s="80"/>
    </row>
    <row r="141" spans="1:5" ht="12" customHeight="1" thickBot="1" x14ac:dyDescent="0.3">
      <c r="A141" s="64" t="s">
        <v>10</v>
      </c>
      <c r="B141" s="72" t="s">
        <v>256</v>
      </c>
      <c r="C141" s="99">
        <f>+C142+C143+C144+C145</f>
        <v>0</v>
      </c>
      <c r="D141" s="99">
        <f>+D142+D143+D144+D145</f>
        <v>2883</v>
      </c>
      <c r="E141" s="112">
        <f>+E142+E143+E144+E145</f>
        <v>2883</v>
      </c>
    </row>
    <row r="142" spans="1:5" ht="12" customHeight="1" x14ac:dyDescent="0.25">
      <c r="A142" s="59" t="s">
        <v>42</v>
      </c>
      <c r="B142" s="53" t="s">
        <v>257</v>
      </c>
      <c r="C142" s="94">
        <v>0</v>
      </c>
      <c r="D142" s="94">
        <v>2883</v>
      </c>
      <c r="E142" s="80">
        <v>2883</v>
      </c>
    </row>
    <row r="143" spans="1:5" ht="12" customHeight="1" x14ac:dyDescent="0.25">
      <c r="A143" s="59" t="s">
        <v>43</v>
      </c>
      <c r="B143" s="53" t="s">
        <v>258</v>
      </c>
      <c r="C143" s="94"/>
      <c r="D143" s="94"/>
      <c r="E143" s="80"/>
    </row>
    <row r="144" spans="1:5" ht="12" customHeight="1" x14ac:dyDescent="0.25">
      <c r="A144" s="59" t="s">
        <v>158</v>
      </c>
      <c r="B144" s="53" t="s">
        <v>259</v>
      </c>
      <c r="C144" s="94"/>
      <c r="D144" s="94"/>
      <c r="E144" s="80"/>
    </row>
    <row r="145" spans="1:9" ht="12" customHeight="1" thickBot="1" x14ac:dyDescent="0.3">
      <c r="A145" s="57" t="s">
        <v>160</v>
      </c>
      <c r="B145" s="51" t="s">
        <v>315</v>
      </c>
      <c r="C145" s="94"/>
      <c r="D145" s="94"/>
      <c r="E145" s="80"/>
    </row>
    <row r="146" spans="1:9" ht="15" customHeight="1" thickBot="1" x14ac:dyDescent="0.3">
      <c r="A146" s="64" t="s">
        <v>11</v>
      </c>
      <c r="B146" s="72" t="s">
        <v>260</v>
      </c>
      <c r="C146" s="21">
        <f>+C147+C148+C149+C150</f>
        <v>0</v>
      </c>
      <c r="D146" s="21">
        <f>+D147+D148+D149+D150</f>
        <v>0</v>
      </c>
      <c r="E146" s="48">
        <f>+E147+E148+E149+E150</f>
        <v>0</v>
      </c>
      <c r="F146" s="110"/>
      <c r="G146" s="111"/>
      <c r="H146" s="111"/>
      <c r="I146" s="111"/>
    </row>
    <row r="147" spans="1:9" s="103" customFormat="1" ht="12.95" customHeight="1" x14ac:dyDescent="0.2">
      <c r="A147" s="59" t="s">
        <v>79</v>
      </c>
      <c r="B147" s="53" t="s">
        <v>261</v>
      </c>
      <c r="C147" s="94"/>
      <c r="D147" s="94"/>
      <c r="E147" s="80"/>
    </row>
    <row r="148" spans="1:9" ht="12.75" customHeight="1" x14ac:dyDescent="0.25">
      <c r="A148" s="59" t="s">
        <v>80</v>
      </c>
      <c r="B148" s="53" t="s">
        <v>262</v>
      </c>
      <c r="C148" s="94"/>
      <c r="D148" s="94"/>
      <c r="E148" s="80"/>
    </row>
    <row r="149" spans="1:9" ht="12.75" customHeight="1" x14ac:dyDescent="0.25">
      <c r="A149" s="59" t="s">
        <v>94</v>
      </c>
      <c r="B149" s="53" t="s">
        <v>263</v>
      </c>
      <c r="C149" s="94"/>
      <c r="D149" s="94"/>
      <c r="E149" s="80"/>
    </row>
    <row r="150" spans="1:9" ht="12.75" customHeight="1" thickBot="1" x14ac:dyDescent="0.3">
      <c r="A150" s="59" t="s">
        <v>166</v>
      </c>
      <c r="B150" s="53" t="s">
        <v>264</v>
      </c>
      <c r="C150" s="94"/>
      <c r="D150" s="94"/>
      <c r="E150" s="80"/>
    </row>
    <row r="151" spans="1:9" ht="16.5" thickBot="1" x14ac:dyDescent="0.3">
      <c r="A151" s="64" t="s">
        <v>12</v>
      </c>
      <c r="B151" s="72" t="s">
        <v>265</v>
      </c>
      <c r="C151" s="46">
        <f>+C132+C136+C141+C146</f>
        <v>0</v>
      </c>
      <c r="D151" s="46">
        <f>+D132+D136+D141+D146</f>
        <v>2883</v>
      </c>
      <c r="E151" s="47">
        <f>+E132+E136+E141+E146</f>
        <v>2883</v>
      </c>
    </row>
    <row r="152" spans="1:9" ht="16.5" thickBot="1" x14ac:dyDescent="0.3">
      <c r="A152" s="86" t="s">
        <v>13</v>
      </c>
      <c r="B152" s="89" t="s">
        <v>266</v>
      </c>
      <c r="C152" s="46">
        <f>+C131+C151</f>
        <v>29847</v>
      </c>
      <c r="D152" s="46">
        <f>+D131+D151</f>
        <v>46986</v>
      </c>
      <c r="E152" s="47">
        <f>+E131+E151</f>
        <v>29981</v>
      </c>
    </row>
    <row r="154" spans="1:9" ht="18.75" customHeight="1" x14ac:dyDescent="0.25">
      <c r="A154" s="348" t="s">
        <v>267</v>
      </c>
      <c r="B154" s="348"/>
      <c r="C154" s="348"/>
      <c r="D154" s="348"/>
      <c r="E154" s="348"/>
    </row>
    <row r="155" spans="1:9" ht="13.5" customHeight="1" thickBot="1" x14ac:dyDescent="0.3">
      <c r="A155" s="74"/>
      <c r="B155" s="74"/>
      <c r="C155" s="101"/>
      <c r="E155" s="88" t="str">
        <f>E94</f>
        <v>ezer Forintban</v>
      </c>
    </row>
    <row r="156" spans="1:9" ht="21.75" thickBot="1" x14ac:dyDescent="0.3">
      <c r="A156" s="64">
        <v>1</v>
      </c>
      <c r="B156" s="67" t="s">
        <v>268</v>
      </c>
      <c r="C156" s="87">
        <f>+C66-C131</f>
        <v>-10140</v>
      </c>
      <c r="D156" s="87">
        <f>+D66-D131</f>
        <v>-7589</v>
      </c>
      <c r="E156" s="87">
        <f>+E66-E131</f>
        <v>9416</v>
      </c>
    </row>
    <row r="157" spans="1:9" ht="21.75" thickBot="1" x14ac:dyDescent="0.3">
      <c r="A157" s="64" t="s">
        <v>5</v>
      </c>
      <c r="B157" s="67" t="s">
        <v>269</v>
      </c>
      <c r="C157" s="87">
        <f>+C90-C151</f>
        <v>10140</v>
      </c>
      <c r="D157" s="87">
        <f>+D90-D151</f>
        <v>7589</v>
      </c>
      <c r="E157" s="87">
        <f>+E90-E151</f>
        <v>7589</v>
      </c>
    </row>
    <row r="158" spans="1:9" ht="7.5" customHeight="1" x14ac:dyDescent="0.25"/>
    <row r="160" spans="1:9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</sheetData>
  <sheetProtection selectLockedCells="1" selectUnlockedCells="1"/>
  <mergeCells count="11">
    <mergeCell ref="A3:E3"/>
    <mergeCell ref="A2:E2"/>
    <mergeCell ref="A154:E154"/>
    <mergeCell ref="A5:E5"/>
    <mergeCell ref="A93:E93"/>
    <mergeCell ref="A95:A96"/>
    <mergeCell ref="B95:B96"/>
    <mergeCell ref="C95:E95"/>
    <mergeCell ref="A7:A8"/>
    <mergeCell ref="B7:B8"/>
    <mergeCell ref="C7:E7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fitToHeight="2" orientation="portrait" r:id="rId1"/>
  <headerFooter alignWithMargins="0"/>
  <rowBreaks count="1" manualBreakCount="1">
    <brk id="92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37"/>
  <sheetViews>
    <sheetView view="pageBreakPreview" zoomScale="60" zoomScaleNormal="100" workbookViewId="0">
      <selection activeCell="E12" sqref="E12"/>
    </sheetView>
  </sheetViews>
  <sheetFormatPr defaultRowHeight="12.75" x14ac:dyDescent="0.2"/>
  <cols>
    <col min="1" max="1" width="9.33203125" style="143"/>
    <col min="2" max="2" width="47" style="126" customWidth="1"/>
    <col min="3" max="3" width="14.33203125" style="126" customWidth="1"/>
    <col min="4" max="8" width="9.33203125" style="126"/>
    <col min="9" max="10" width="9.33203125" style="337"/>
    <col min="11" max="16" width="9.33203125" style="126" hidden="1" customWidth="1"/>
    <col min="17" max="16384" width="9.33203125" style="126"/>
  </cols>
  <sheetData>
    <row r="1" spans="1:24" ht="22.5" customHeight="1" x14ac:dyDescent="0.25">
      <c r="A1" s="132" t="s">
        <v>316</v>
      </c>
      <c r="B1" s="132"/>
    </row>
    <row r="3" spans="1:24" ht="15.75" x14ac:dyDescent="0.25">
      <c r="A3" s="361" t="s">
        <v>1350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1"/>
    </row>
    <row r="5" spans="1:24" s="206" customFormat="1" ht="38.25" customHeight="1" x14ac:dyDescent="0.2">
      <c r="A5" s="355"/>
      <c r="B5" s="355"/>
      <c r="C5" s="205"/>
      <c r="D5" s="205"/>
      <c r="E5" s="355" t="s">
        <v>342</v>
      </c>
      <c r="F5" s="355"/>
      <c r="G5" s="355"/>
      <c r="H5" s="355"/>
      <c r="I5" s="355"/>
      <c r="J5" s="355"/>
      <c r="K5" s="355"/>
      <c r="L5" s="355"/>
      <c r="M5" s="355"/>
      <c r="N5" s="355"/>
      <c r="O5" s="355"/>
      <c r="P5" s="355"/>
      <c r="Q5" s="359"/>
      <c r="R5" s="360"/>
      <c r="S5" s="355" t="s">
        <v>348</v>
      </c>
      <c r="T5" s="355"/>
      <c r="U5" s="355"/>
      <c r="V5" s="355"/>
      <c r="W5" s="355"/>
      <c r="X5" s="355"/>
    </row>
    <row r="6" spans="1:24" ht="12.75" customHeight="1" x14ac:dyDescent="0.2">
      <c r="A6" s="362" t="s">
        <v>317</v>
      </c>
      <c r="B6" s="363"/>
      <c r="C6" s="358" t="s">
        <v>343</v>
      </c>
      <c r="D6" s="358" t="s">
        <v>344</v>
      </c>
      <c r="E6" s="358" t="s">
        <v>28</v>
      </c>
      <c r="F6" s="358"/>
      <c r="G6" s="358" t="s">
        <v>345</v>
      </c>
      <c r="H6" s="358"/>
      <c r="I6" s="366" t="s">
        <v>355</v>
      </c>
      <c r="J6" s="366"/>
      <c r="K6" s="358" t="s">
        <v>304</v>
      </c>
      <c r="L6" s="358"/>
      <c r="M6" s="358" t="s">
        <v>346</v>
      </c>
      <c r="N6" s="358"/>
      <c r="O6" s="358" t="s">
        <v>347</v>
      </c>
      <c r="P6" s="358"/>
      <c r="Q6" s="358" t="s">
        <v>354</v>
      </c>
      <c r="R6" s="358"/>
      <c r="S6" s="358" t="s">
        <v>93</v>
      </c>
      <c r="T6" s="358"/>
      <c r="U6" s="358" t="s">
        <v>85</v>
      </c>
      <c r="V6" s="358"/>
      <c r="W6" s="356" t="s">
        <v>1343</v>
      </c>
      <c r="X6" s="357"/>
    </row>
    <row r="7" spans="1:24" ht="25.5" customHeight="1" x14ac:dyDescent="0.2">
      <c r="A7" s="364"/>
      <c r="B7" s="365"/>
      <c r="C7" s="358"/>
      <c r="D7" s="358"/>
      <c r="E7" s="128" t="s">
        <v>278</v>
      </c>
      <c r="F7" s="128" t="s">
        <v>104</v>
      </c>
      <c r="G7" s="128" t="s">
        <v>278</v>
      </c>
      <c r="H7" s="128" t="s">
        <v>104</v>
      </c>
      <c r="I7" s="338" t="s">
        <v>278</v>
      </c>
      <c r="J7" s="338" t="s">
        <v>104</v>
      </c>
      <c r="K7" s="128" t="s">
        <v>278</v>
      </c>
      <c r="L7" s="128" t="s">
        <v>104</v>
      </c>
      <c r="M7" s="128" t="s">
        <v>278</v>
      </c>
      <c r="N7" s="128" t="s">
        <v>104</v>
      </c>
      <c r="O7" s="128" t="s">
        <v>278</v>
      </c>
      <c r="P7" s="128" t="s">
        <v>104</v>
      </c>
      <c r="Q7" s="128" t="s">
        <v>278</v>
      </c>
      <c r="R7" s="128" t="s">
        <v>104</v>
      </c>
      <c r="S7" s="128" t="s">
        <v>278</v>
      </c>
      <c r="T7" s="128" t="s">
        <v>104</v>
      </c>
      <c r="U7" s="128" t="s">
        <v>278</v>
      </c>
      <c r="V7" s="128" t="s">
        <v>104</v>
      </c>
      <c r="W7" s="128" t="s">
        <v>278</v>
      </c>
      <c r="X7" s="128" t="s">
        <v>104</v>
      </c>
    </row>
    <row r="8" spans="1:24" ht="22.5" x14ac:dyDescent="0.2">
      <c r="A8" s="145" t="s">
        <v>318</v>
      </c>
      <c r="B8" s="139" t="s">
        <v>319</v>
      </c>
      <c r="C8" s="141">
        <f>E8+G8+K8+M8+O8+S8+U8+Q8+W8</f>
        <v>9530</v>
      </c>
      <c r="D8" s="141">
        <f>F8+H8+L8+N8+P8+T8+V8+R8+X8</f>
        <v>7594</v>
      </c>
      <c r="E8" s="141">
        <v>1806</v>
      </c>
      <c r="F8" s="141">
        <v>1806</v>
      </c>
      <c r="G8" s="141">
        <v>508</v>
      </c>
      <c r="H8" s="141">
        <v>508</v>
      </c>
      <c r="I8" s="152">
        <f>K8+M8+O8</f>
        <v>6729</v>
      </c>
      <c r="J8" s="152">
        <f>L8+N8+P8</f>
        <v>4793</v>
      </c>
      <c r="K8" s="141">
        <v>6556</v>
      </c>
      <c r="L8" s="141">
        <v>4620</v>
      </c>
      <c r="M8" s="141">
        <v>0</v>
      </c>
      <c r="N8" s="141">
        <v>0</v>
      </c>
      <c r="O8" s="141">
        <v>173</v>
      </c>
      <c r="P8" s="141">
        <v>173</v>
      </c>
      <c r="Q8" s="141"/>
      <c r="R8" s="141"/>
      <c r="S8" s="141">
        <v>187</v>
      </c>
      <c r="T8" s="141">
        <v>187</v>
      </c>
      <c r="U8" s="141">
        <v>0</v>
      </c>
      <c r="V8" s="141">
        <v>0</v>
      </c>
      <c r="W8" s="128">
        <v>300</v>
      </c>
      <c r="X8" s="128">
        <v>300</v>
      </c>
    </row>
    <row r="9" spans="1:24" x14ac:dyDescent="0.2">
      <c r="A9" s="145" t="s">
        <v>320</v>
      </c>
      <c r="B9" s="139" t="s">
        <v>321</v>
      </c>
      <c r="C9" s="141">
        <f t="shared" ref="C9:C24" si="0">E9+G9+K9+M9+O9+S9+U9+Q9+W9</f>
        <v>8116</v>
      </c>
      <c r="D9" s="141">
        <f t="shared" ref="D9:D24" si="1">F9+H9+L9+N9+P9+T9+V9+R9+X9</f>
        <v>0</v>
      </c>
      <c r="E9" s="141"/>
      <c r="F9" s="141"/>
      <c r="G9" s="141"/>
      <c r="H9" s="141"/>
      <c r="I9" s="152">
        <f t="shared" ref="I9:I23" si="2">K9+M9+O9</f>
        <v>8116</v>
      </c>
      <c r="J9" s="152">
        <f t="shared" ref="J9:J23" si="3">L9+N9+P9</f>
        <v>0</v>
      </c>
      <c r="K9" s="141"/>
      <c r="L9" s="141"/>
      <c r="M9" s="141"/>
      <c r="N9" s="141"/>
      <c r="O9" s="152">
        <v>8116</v>
      </c>
      <c r="P9" s="141"/>
      <c r="Q9" s="141"/>
      <c r="R9" s="141"/>
      <c r="S9" s="141"/>
      <c r="T9" s="141"/>
      <c r="U9" s="141"/>
      <c r="V9" s="141"/>
      <c r="W9" s="128"/>
      <c r="X9" s="128"/>
    </row>
    <row r="10" spans="1:24" x14ac:dyDescent="0.2">
      <c r="A10" s="145" t="s">
        <v>322</v>
      </c>
      <c r="B10" s="139" t="s">
        <v>323</v>
      </c>
      <c r="C10" s="141">
        <f t="shared" si="0"/>
        <v>594</v>
      </c>
      <c r="D10" s="141">
        <f t="shared" si="1"/>
        <v>283</v>
      </c>
      <c r="E10" s="141"/>
      <c r="F10" s="141"/>
      <c r="G10" s="141"/>
      <c r="H10" s="141"/>
      <c r="I10" s="152">
        <f t="shared" si="2"/>
        <v>594</v>
      </c>
      <c r="J10" s="152">
        <f t="shared" si="3"/>
        <v>283</v>
      </c>
      <c r="K10" s="141">
        <v>283</v>
      </c>
      <c r="L10" s="141">
        <v>283</v>
      </c>
      <c r="M10" s="141"/>
      <c r="N10" s="141"/>
      <c r="O10" s="152">
        <v>311</v>
      </c>
      <c r="P10" s="141"/>
      <c r="Q10" s="141"/>
      <c r="R10" s="141"/>
      <c r="S10" s="141"/>
      <c r="T10" s="141"/>
      <c r="U10" s="141"/>
      <c r="V10" s="141"/>
      <c r="W10" s="128"/>
      <c r="X10" s="128"/>
    </row>
    <row r="11" spans="1:24" x14ac:dyDescent="0.2">
      <c r="A11" s="147" t="s">
        <v>324</v>
      </c>
      <c r="B11" s="140" t="s">
        <v>325</v>
      </c>
      <c r="C11" s="141">
        <f t="shared" si="0"/>
        <v>947</v>
      </c>
      <c r="D11" s="141">
        <f t="shared" si="1"/>
        <v>947</v>
      </c>
      <c r="E11" s="141">
        <v>110</v>
      </c>
      <c r="F11" s="141">
        <v>110</v>
      </c>
      <c r="G11" s="141">
        <v>55</v>
      </c>
      <c r="H11" s="141">
        <v>55</v>
      </c>
      <c r="I11" s="152">
        <f t="shared" si="2"/>
        <v>782</v>
      </c>
      <c r="J11" s="152">
        <f t="shared" si="3"/>
        <v>782</v>
      </c>
      <c r="K11" s="141">
        <v>782</v>
      </c>
      <c r="L11" s="141">
        <v>782</v>
      </c>
      <c r="M11" s="141"/>
      <c r="N11" s="141"/>
      <c r="O11" s="152"/>
      <c r="P11" s="141"/>
      <c r="Q11" s="141"/>
      <c r="R11" s="141"/>
      <c r="S11" s="141"/>
      <c r="T11" s="141"/>
      <c r="U11" s="141"/>
      <c r="V11" s="141"/>
      <c r="W11" s="128"/>
      <c r="X11" s="128"/>
    </row>
    <row r="12" spans="1:24" x14ac:dyDescent="0.2">
      <c r="A12" s="147" t="s">
        <v>326</v>
      </c>
      <c r="B12" s="140" t="s">
        <v>327</v>
      </c>
      <c r="C12" s="141">
        <f t="shared" si="0"/>
        <v>6969</v>
      </c>
      <c r="D12" s="141">
        <f t="shared" si="1"/>
        <v>6969</v>
      </c>
      <c r="E12" s="141">
        <v>5040</v>
      </c>
      <c r="F12" s="141">
        <v>5040</v>
      </c>
      <c r="G12" s="141">
        <v>1253</v>
      </c>
      <c r="H12" s="141">
        <v>1253</v>
      </c>
      <c r="I12" s="152">
        <f t="shared" si="2"/>
        <v>573</v>
      </c>
      <c r="J12" s="152">
        <f t="shared" si="3"/>
        <v>573</v>
      </c>
      <c r="K12" s="141">
        <v>573</v>
      </c>
      <c r="L12" s="141">
        <v>573</v>
      </c>
      <c r="M12" s="141"/>
      <c r="N12" s="141"/>
      <c r="O12" s="152"/>
      <c r="P12" s="141"/>
      <c r="Q12" s="141"/>
      <c r="R12" s="141"/>
      <c r="S12" s="141">
        <v>103</v>
      </c>
      <c r="T12" s="141">
        <v>103</v>
      </c>
      <c r="U12" s="141"/>
      <c r="V12" s="141"/>
      <c r="W12" s="128"/>
      <c r="X12" s="128"/>
    </row>
    <row r="13" spans="1:24" x14ac:dyDescent="0.2">
      <c r="A13" s="147" t="s">
        <v>328</v>
      </c>
      <c r="B13" s="140" t="s">
        <v>329</v>
      </c>
      <c r="C13" s="141">
        <f t="shared" si="0"/>
        <v>532</v>
      </c>
      <c r="D13" s="141">
        <f t="shared" si="1"/>
        <v>532</v>
      </c>
      <c r="E13" s="141"/>
      <c r="F13" s="141"/>
      <c r="G13" s="141"/>
      <c r="H13" s="141"/>
      <c r="I13" s="152">
        <f t="shared" si="2"/>
        <v>532</v>
      </c>
      <c r="J13" s="152">
        <f t="shared" si="3"/>
        <v>532</v>
      </c>
      <c r="K13" s="141">
        <v>532</v>
      </c>
      <c r="L13" s="141">
        <v>532</v>
      </c>
      <c r="M13" s="141"/>
      <c r="N13" s="141"/>
      <c r="O13" s="152"/>
      <c r="P13" s="141"/>
      <c r="Q13" s="141"/>
      <c r="R13" s="141"/>
      <c r="S13" s="141"/>
      <c r="T13" s="141"/>
      <c r="U13" s="141"/>
      <c r="V13" s="141"/>
      <c r="W13" s="128"/>
      <c r="X13" s="128"/>
    </row>
    <row r="14" spans="1:24" x14ac:dyDescent="0.2">
      <c r="A14" s="145" t="s">
        <v>330</v>
      </c>
      <c r="B14" s="139" t="s">
        <v>331</v>
      </c>
      <c r="C14" s="141">
        <f t="shared" si="0"/>
        <v>2880</v>
      </c>
      <c r="D14" s="141">
        <f t="shared" si="1"/>
        <v>1374</v>
      </c>
      <c r="E14" s="141"/>
      <c r="F14" s="141"/>
      <c r="G14" s="141"/>
      <c r="H14" s="141"/>
      <c r="I14" s="152">
        <f t="shared" si="2"/>
        <v>2675</v>
      </c>
      <c r="J14" s="152">
        <f t="shared" si="3"/>
        <v>1169</v>
      </c>
      <c r="K14" s="141">
        <v>1239</v>
      </c>
      <c r="L14" s="141">
        <v>1169</v>
      </c>
      <c r="M14" s="141"/>
      <c r="N14" s="141"/>
      <c r="O14" s="152">
        <v>1436</v>
      </c>
      <c r="P14" s="141"/>
      <c r="Q14" s="141"/>
      <c r="R14" s="141"/>
      <c r="S14" s="141">
        <v>205</v>
      </c>
      <c r="T14" s="141">
        <v>205</v>
      </c>
      <c r="U14" s="141"/>
      <c r="V14" s="141"/>
      <c r="W14" s="128"/>
      <c r="X14" s="128"/>
    </row>
    <row r="15" spans="1:24" x14ac:dyDescent="0.2">
      <c r="A15" s="145" t="s">
        <v>332</v>
      </c>
      <c r="B15" s="139" t="s">
        <v>333</v>
      </c>
      <c r="C15" s="141">
        <f t="shared" si="0"/>
        <v>572</v>
      </c>
      <c r="D15" s="141">
        <f t="shared" si="1"/>
        <v>458</v>
      </c>
      <c r="E15" s="141"/>
      <c r="F15" s="141"/>
      <c r="G15" s="141"/>
      <c r="H15" s="141"/>
      <c r="I15" s="152">
        <f t="shared" si="2"/>
        <v>283</v>
      </c>
      <c r="J15" s="152">
        <f t="shared" si="3"/>
        <v>169</v>
      </c>
      <c r="K15" s="141">
        <v>169</v>
      </c>
      <c r="L15" s="141">
        <v>169</v>
      </c>
      <c r="M15" s="141"/>
      <c r="N15" s="141"/>
      <c r="O15" s="152">
        <v>114</v>
      </c>
      <c r="P15" s="141"/>
      <c r="Q15" s="141"/>
      <c r="R15" s="141"/>
      <c r="S15" s="141">
        <v>289</v>
      </c>
      <c r="T15" s="141">
        <v>289</v>
      </c>
      <c r="U15" s="141"/>
      <c r="V15" s="141"/>
      <c r="W15" s="128"/>
      <c r="X15" s="128"/>
    </row>
    <row r="16" spans="1:24" x14ac:dyDescent="0.2">
      <c r="A16" s="145" t="s">
        <v>334</v>
      </c>
      <c r="B16" s="139" t="s">
        <v>335</v>
      </c>
      <c r="C16" s="141">
        <f t="shared" si="0"/>
        <v>6499</v>
      </c>
      <c r="D16" s="141">
        <f t="shared" si="1"/>
        <v>1477</v>
      </c>
      <c r="E16" s="141"/>
      <c r="F16" s="141"/>
      <c r="G16" s="141"/>
      <c r="H16" s="141"/>
      <c r="I16" s="152">
        <f t="shared" si="2"/>
        <v>6499</v>
      </c>
      <c r="J16" s="152">
        <f t="shared" si="3"/>
        <v>1477</v>
      </c>
      <c r="K16" s="141">
        <v>84</v>
      </c>
      <c r="L16" s="141">
        <v>84</v>
      </c>
      <c r="M16" s="141"/>
      <c r="N16" s="141"/>
      <c r="O16" s="152">
        <v>6415</v>
      </c>
      <c r="P16" s="141">
        <v>1393</v>
      </c>
      <c r="Q16" s="141"/>
      <c r="R16" s="141"/>
      <c r="S16" s="141"/>
      <c r="T16" s="141"/>
      <c r="U16" s="141"/>
      <c r="V16" s="141"/>
      <c r="W16" s="128"/>
      <c r="X16" s="128"/>
    </row>
    <row r="17" spans="1:24" x14ac:dyDescent="0.2">
      <c r="A17" s="147" t="s">
        <v>336</v>
      </c>
      <c r="B17" s="140" t="s">
        <v>337</v>
      </c>
      <c r="C17" s="141">
        <f t="shared" si="0"/>
        <v>636</v>
      </c>
      <c r="D17" s="141">
        <f t="shared" si="1"/>
        <v>636</v>
      </c>
      <c r="E17" s="141">
        <v>501</v>
      </c>
      <c r="F17" s="141">
        <v>501</v>
      </c>
      <c r="G17" s="141">
        <v>135</v>
      </c>
      <c r="H17" s="141">
        <v>135</v>
      </c>
      <c r="I17" s="152">
        <f t="shared" si="2"/>
        <v>0</v>
      </c>
      <c r="J17" s="152">
        <f t="shared" si="3"/>
        <v>0</v>
      </c>
      <c r="K17" s="141"/>
      <c r="L17" s="141"/>
      <c r="M17" s="141"/>
      <c r="N17" s="141"/>
      <c r="O17" s="152"/>
      <c r="P17" s="141"/>
      <c r="Q17" s="141"/>
      <c r="R17" s="141"/>
      <c r="S17" s="141"/>
      <c r="T17" s="141"/>
      <c r="U17" s="141"/>
      <c r="V17" s="141"/>
      <c r="W17" s="128"/>
      <c r="X17" s="128"/>
    </row>
    <row r="18" spans="1:24" ht="22.5" x14ac:dyDescent="0.2">
      <c r="A18" s="147" t="s">
        <v>338</v>
      </c>
      <c r="B18" s="140" t="s">
        <v>339</v>
      </c>
      <c r="C18" s="141">
        <f t="shared" si="0"/>
        <v>4284</v>
      </c>
      <c r="D18" s="141">
        <f t="shared" si="1"/>
        <v>4284</v>
      </c>
      <c r="E18" s="141">
        <v>1835</v>
      </c>
      <c r="F18" s="141">
        <v>1835</v>
      </c>
      <c r="G18" s="141">
        <v>477</v>
      </c>
      <c r="H18" s="141">
        <v>477</v>
      </c>
      <c r="I18" s="152">
        <f t="shared" si="2"/>
        <v>1972</v>
      </c>
      <c r="J18" s="152">
        <f t="shared" si="3"/>
        <v>1972</v>
      </c>
      <c r="K18" s="141">
        <v>1972</v>
      </c>
      <c r="L18" s="141">
        <v>1972</v>
      </c>
      <c r="M18" s="141"/>
      <c r="N18" s="141"/>
      <c r="O18" s="152"/>
      <c r="P18" s="141"/>
      <c r="Q18" s="141"/>
      <c r="R18" s="141"/>
      <c r="S18" s="141"/>
      <c r="T18" s="141"/>
      <c r="U18" s="141"/>
      <c r="V18" s="141"/>
      <c r="W18" s="128"/>
      <c r="X18" s="128"/>
    </row>
    <row r="19" spans="1:24" x14ac:dyDescent="0.2">
      <c r="A19" s="146" t="s">
        <v>1340</v>
      </c>
      <c r="B19" s="139" t="s">
        <v>1341</v>
      </c>
      <c r="C19" s="141">
        <f t="shared" si="0"/>
        <v>300</v>
      </c>
      <c r="D19" s="141">
        <f t="shared" si="1"/>
        <v>300</v>
      </c>
      <c r="E19" s="141"/>
      <c r="F19" s="141"/>
      <c r="G19" s="141"/>
      <c r="H19" s="141"/>
      <c r="I19" s="152">
        <f t="shared" si="2"/>
        <v>300</v>
      </c>
      <c r="J19" s="152">
        <f t="shared" si="3"/>
        <v>300</v>
      </c>
      <c r="K19" s="141"/>
      <c r="L19" s="141"/>
      <c r="M19" s="141"/>
      <c r="N19" s="141"/>
      <c r="O19" s="152">
        <v>300</v>
      </c>
      <c r="P19" s="141">
        <v>300</v>
      </c>
      <c r="Q19" s="141"/>
      <c r="R19" s="141"/>
      <c r="S19" s="141"/>
      <c r="T19" s="141"/>
      <c r="U19" s="141"/>
      <c r="V19" s="141"/>
      <c r="W19" s="128"/>
      <c r="X19" s="128"/>
    </row>
    <row r="20" spans="1:24" x14ac:dyDescent="0.2">
      <c r="A20" s="144">
        <v>104042</v>
      </c>
      <c r="B20" s="140" t="s">
        <v>340</v>
      </c>
      <c r="C20" s="141">
        <f t="shared" si="0"/>
        <v>275</v>
      </c>
      <c r="D20" s="141">
        <f t="shared" si="1"/>
        <v>275</v>
      </c>
      <c r="E20" s="141"/>
      <c r="F20" s="141"/>
      <c r="G20" s="141"/>
      <c r="H20" s="141"/>
      <c r="I20" s="152">
        <f t="shared" si="2"/>
        <v>275</v>
      </c>
      <c r="J20" s="152">
        <f t="shared" si="3"/>
        <v>275</v>
      </c>
      <c r="K20" s="141">
        <v>275</v>
      </c>
      <c r="L20" s="141">
        <v>275</v>
      </c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28"/>
      <c r="X20" s="128"/>
    </row>
    <row r="21" spans="1:24" x14ac:dyDescent="0.2">
      <c r="A21" s="144">
        <v>104051</v>
      </c>
      <c r="B21" s="140" t="s">
        <v>1342</v>
      </c>
      <c r="C21" s="141">
        <f t="shared" si="0"/>
        <v>261</v>
      </c>
      <c r="D21" s="141">
        <f t="shared" si="1"/>
        <v>261</v>
      </c>
      <c r="E21" s="141"/>
      <c r="F21" s="141"/>
      <c r="G21" s="141"/>
      <c r="H21" s="141"/>
      <c r="I21" s="152"/>
      <c r="J21" s="152"/>
      <c r="K21" s="141"/>
      <c r="L21" s="141"/>
      <c r="M21" s="141">
        <v>261</v>
      </c>
      <c r="N21" s="141">
        <v>261</v>
      </c>
      <c r="O21" s="141"/>
      <c r="P21" s="141"/>
      <c r="Q21" s="141"/>
      <c r="R21" s="141"/>
      <c r="S21" s="141"/>
      <c r="T21" s="141"/>
      <c r="U21" s="141"/>
      <c r="V21" s="141"/>
      <c r="W21" s="128"/>
      <c r="X21" s="128"/>
    </row>
    <row r="22" spans="1:24" x14ac:dyDescent="0.2">
      <c r="A22" s="144">
        <v>104052</v>
      </c>
      <c r="B22" s="140" t="s">
        <v>341</v>
      </c>
      <c r="C22" s="141">
        <f t="shared" si="0"/>
        <v>1708</v>
      </c>
      <c r="D22" s="141">
        <f t="shared" si="1"/>
        <v>1708</v>
      </c>
      <c r="E22" s="141"/>
      <c r="F22" s="141"/>
      <c r="G22" s="141"/>
      <c r="H22" s="141"/>
      <c r="I22" s="152">
        <f t="shared" si="2"/>
        <v>1708</v>
      </c>
      <c r="J22" s="152">
        <f t="shared" si="3"/>
        <v>1708</v>
      </c>
      <c r="K22" s="141"/>
      <c r="L22" s="141"/>
      <c r="M22" s="141">
        <v>1708</v>
      </c>
      <c r="N22" s="141">
        <v>1708</v>
      </c>
      <c r="O22" s="141"/>
      <c r="P22" s="141"/>
      <c r="Q22" s="141"/>
      <c r="R22" s="141"/>
      <c r="S22" s="141"/>
      <c r="T22" s="141"/>
      <c r="U22" s="141"/>
      <c r="V22" s="141"/>
      <c r="W22" s="128"/>
      <c r="X22" s="128"/>
    </row>
    <row r="23" spans="1:24" s="151" customFormat="1" x14ac:dyDescent="0.2">
      <c r="A23" s="148"/>
      <c r="B23" s="149" t="s">
        <v>349</v>
      </c>
      <c r="C23" s="150">
        <f t="shared" si="0"/>
        <v>44103</v>
      </c>
      <c r="D23" s="150">
        <f t="shared" si="1"/>
        <v>27098</v>
      </c>
      <c r="E23" s="150">
        <f>SUM(E8:E22)</f>
        <v>9292</v>
      </c>
      <c r="F23" s="150">
        <f>SUM(F8:F22)</f>
        <v>9292</v>
      </c>
      <c r="G23" s="150">
        <f>SUM(G8:G22)</f>
        <v>2428</v>
      </c>
      <c r="H23" s="150">
        <f>SUM(H8:H22)</f>
        <v>2428</v>
      </c>
      <c r="I23" s="339">
        <f t="shared" si="2"/>
        <v>31299</v>
      </c>
      <c r="J23" s="339">
        <f t="shared" si="3"/>
        <v>14294</v>
      </c>
      <c r="K23" s="150">
        <f>SUM(K8:K22)</f>
        <v>12465</v>
      </c>
      <c r="L23" s="150">
        <f>SUM(L8:L22)</f>
        <v>10459</v>
      </c>
      <c r="M23" s="150">
        <f>SUM(M8:M22)</f>
        <v>1969</v>
      </c>
      <c r="N23" s="150">
        <f>SUM(N8:N22)</f>
        <v>1969</v>
      </c>
      <c r="O23" s="150">
        <f>SUM(O8:O22)</f>
        <v>16865</v>
      </c>
      <c r="P23" s="150">
        <f t="shared" ref="P23:X23" si="4">SUM(P8:P22)</f>
        <v>1866</v>
      </c>
      <c r="Q23" s="150">
        <f t="shared" si="4"/>
        <v>0</v>
      </c>
      <c r="R23" s="150">
        <f t="shared" si="4"/>
        <v>0</v>
      </c>
      <c r="S23" s="150">
        <f t="shared" si="4"/>
        <v>784</v>
      </c>
      <c r="T23" s="150">
        <f t="shared" si="4"/>
        <v>784</v>
      </c>
      <c r="U23" s="150">
        <f t="shared" si="4"/>
        <v>0</v>
      </c>
      <c r="V23" s="150">
        <f t="shared" si="4"/>
        <v>0</v>
      </c>
      <c r="W23" s="150">
        <f t="shared" si="4"/>
        <v>300</v>
      </c>
      <c r="X23" s="150">
        <f t="shared" si="4"/>
        <v>300</v>
      </c>
    </row>
    <row r="24" spans="1:24" x14ac:dyDescent="0.2">
      <c r="A24" s="144"/>
      <c r="B24" s="140" t="s">
        <v>350</v>
      </c>
      <c r="C24" s="141">
        <f t="shared" si="0"/>
        <v>2883</v>
      </c>
      <c r="D24" s="141">
        <f t="shared" si="1"/>
        <v>2883</v>
      </c>
      <c r="E24" s="141"/>
      <c r="F24" s="141"/>
      <c r="G24" s="141"/>
      <c r="H24" s="141"/>
      <c r="I24" s="152">
        <f t="shared" ref="I24:J24" si="5">K24+M24+O24</f>
        <v>0</v>
      </c>
      <c r="J24" s="152">
        <f t="shared" si="5"/>
        <v>0</v>
      </c>
      <c r="K24" s="141"/>
      <c r="L24" s="141"/>
      <c r="M24" s="141"/>
      <c r="N24" s="141"/>
      <c r="O24" s="141"/>
      <c r="P24" s="141"/>
      <c r="Q24" s="141">
        <v>2883</v>
      </c>
      <c r="R24" s="141">
        <v>2883</v>
      </c>
      <c r="S24" s="141"/>
      <c r="T24" s="141"/>
      <c r="U24" s="141"/>
      <c r="V24" s="141"/>
      <c r="W24" s="128"/>
      <c r="X24" s="128"/>
    </row>
    <row r="25" spans="1:24" s="151" customFormat="1" x14ac:dyDescent="0.2">
      <c r="A25" s="148"/>
      <c r="B25" s="149" t="s">
        <v>353</v>
      </c>
      <c r="C25" s="150">
        <f>SUM(C23:C24)</f>
        <v>46986</v>
      </c>
      <c r="D25" s="150">
        <f t="shared" ref="D25:X25" si="6">SUM(D23:D24)</f>
        <v>29981</v>
      </c>
      <c r="E25" s="150">
        <f t="shared" si="6"/>
        <v>9292</v>
      </c>
      <c r="F25" s="150">
        <f t="shared" si="6"/>
        <v>9292</v>
      </c>
      <c r="G25" s="150">
        <f t="shared" si="6"/>
        <v>2428</v>
      </c>
      <c r="H25" s="150">
        <f t="shared" si="6"/>
        <v>2428</v>
      </c>
      <c r="I25" s="339">
        <f t="shared" si="6"/>
        <v>31299</v>
      </c>
      <c r="J25" s="339">
        <f t="shared" si="6"/>
        <v>14294</v>
      </c>
      <c r="K25" s="150">
        <f t="shared" si="6"/>
        <v>12465</v>
      </c>
      <c r="L25" s="150">
        <f t="shared" si="6"/>
        <v>10459</v>
      </c>
      <c r="M25" s="150">
        <f t="shared" si="6"/>
        <v>1969</v>
      </c>
      <c r="N25" s="150">
        <f t="shared" si="6"/>
        <v>1969</v>
      </c>
      <c r="O25" s="150">
        <f t="shared" si="6"/>
        <v>16865</v>
      </c>
      <c r="P25" s="150">
        <f t="shared" si="6"/>
        <v>1866</v>
      </c>
      <c r="Q25" s="150">
        <f t="shared" si="6"/>
        <v>2883</v>
      </c>
      <c r="R25" s="150">
        <f t="shared" si="6"/>
        <v>2883</v>
      </c>
      <c r="S25" s="150">
        <f t="shared" si="6"/>
        <v>784</v>
      </c>
      <c r="T25" s="150">
        <f t="shared" si="6"/>
        <v>784</v>
      </c>
      <c r="U25" s="150">
        <f t="shared" si="6"/>
        <v>0</v>
      </c>
      <c r="V25" s="150">
        <f t="shared" si="6"/>
        <v>0</v>
      </c>
      <c r="W25" s="150">
        <f t="shared" si="6"/>
        <v>300</v>
      </c>
      <c r="X25" s="150">
        <f t="shared" si="6"/>
        <v>300</v>
      </c>
    </row>
    <row r="26" spans="1:24" x14ac:dyDescent="0.2">
      <c r="C26" s="142"/>
      <c r="D26" s="142"/>
      <c r="E26" s="142"/>
      <c r="F26" s="142"/>
      <c r="G26" s="142"/>
      <c r="H26" s="142"/>
      <c r="I26" s="340"/>
      <c r="J26" s="340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</row>
    <row r="27" spans="1:24" x14ac:dyDescent="0.2">
      <c r="C27" s="142"/>
      <c r="D27" s="142"/>
      <c r="E27" s="142"/>
      <c r="F27" s="142"/>
      <c r="G27" s="142"/>
      <c r="H27" s="142"/>
      <c r="I27" s="340"/>
      <c r="J27" s="340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</row>
    <row r="28" spans="1:24" x14ac:dyDescent="0.2">
      <c r="C28" s="142"/>
      <c r="D28" s="142"/>
      <c r="E28" s="142"/>
      <c r="F28" s="142"/>
      <c r="G28" s="142"/>
      <c r="H28" s="142"/>
      <c r="I28" s="340"/>
      <c r="J28" s="340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</row>
    <row r="29" spans="1:24" x14ac:dyDescent="0.2">
      <c r="C29" s="142"/>
      <c r="D29" s="142"/>
      <c r="E29" s="142"/>
      <c r="F29" s="142"/>
      <c r="G29" s="142"/>
      <c r="H29" s="142"/>
      <c r="I29" s="340"/>
      <c r="J29" s="340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</row>
    <row r="30" spans="1:24" x14ac:dyDescent="0.2">
      <c r="C30" s="142"/>
      <c r="D30" s="142"/>
      <c r="E30" s="142"/>
      <c r="F30" s="142"/>
      <c r="G30" s="142"/>
      <c r="H30" s="142"/>
      <c r="I30" s="340"/>
      <c r="J30" s="340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</row>
    <row r="31" spans="1:24" x14ac:dyDescent="0.2">
      <c r="C31" s="142"/>
      <c r="D31" s="142"/>
      <c r="E31" s="142"/>
      <c r="F31" s="142"/>
      <c r="G31" s="142"/>
      <c r="H31" s="142"/>
      <c r="I31" s="340"/>
      <c r="J31" s="340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</row>
    <row r="32" spans="1:24" x14ac:dyDescent="0.2">
      <c r="C32" s="142"/>
      <c r="D32" s="142"/>
      <c r="E32" s="142"/>
      <c r="F32" s="142"/>
      <c r="G32" s="142"/>
      <c r="H32" s="142"/>
      <c r="I32" s="340"/>
      <c r="J32" s="340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</row>
    <row r="33" spans="3:22" x14ac:dyDescent="0.2">
      <c r="C33" s="142"/>
      <c r="D33" s="142"/>
      <c r="E33" s="142"/>
      <c r="F33" s="142"/>
      <c r="G33" s="142"/>
      <c r="H33" s="142"/>
      <c r="I33" s="340"/>
      <c r="J33" s="340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</row>
    <row r="34" spans="3:22" x14ac:dyDescent="0.2">
      <c r="C34" s="142"/>
      <c r="D34" s="142"/>
      <c r="E34" s="142"/>
      <c r="F34" s="142"/>
      <c r="G34" s="142"/>
      <c r="H34" s="142"/>
      <c r="I34" s="340"/>
      <c r="J34" s="340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</row>
    <row r="35" spans="3:22" x14ac:dyDescent="0.2">
      <c r="C35" s="142"/>
      <c r="D35" s="142"/>
      <c r="E35" s="142"/>
      <c r="F35" s="142"/>
      <c r="G35" s="142"/>
      <c r="H35" s="142"/>
      <c r="I35" s="340"/>
      <c r="J35" s="340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</row>
    <row r="36" spans="3:22" x14ac:dyDescent="0.2">
      <c r="C36" s="142"/>
      <c r="D36" s="142"/>
      <c r="E36" s="142"/>
      <c r="F36" s="142"/>
      <c r="G36" s="142"/>
      <c r="H36" s="142"/>
      <c r="I36" s="340"/>
      <c r="J36" s="340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</row>
    <row r="37" spans="3:22" x14ac:dyDescent="0.2">
      <c r="C37" s="142"/>
      <c r="D37" s="142"/>
      <c r="E37" s="142"/>
      <c r="F37" s="142"/>
      <c r="G37" s="142"/>
      <c r="H37" s="142"/>
      <c r="I37" s="340"/>
      <c r="J37" s="340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</row>
  </sheetData>
  <mergeCells count="18">
    <mergeCell ref="Q6:R6"/>
    <mergeCell ref="I6:J6"/>
    <mergeCell ref="S5:X5"/>
    <mergeCell ref="W6:X6"/>
    <mergeCell ref="K6:L6"/>
    <mergeCell ref="Q5:R5"/>
    <mergeCell ref="A3:V3"/>
    <mergeCell ref="A6:B7"/>
    <mergeCell ref="A5:B5"/>
    <mergeCell ref="C6:C7"/>
    <mergeCell ref="D6:D7"/>
    <mergeCell ref="E6:F6"/>
    <mergeCell ref="G6:H6"/>
    <mergeCell ref="M6:N6"/>
    <mergeCell ref="O6:P6"/>
    <mergeCell ref="E5:P5"/>
    <mergeCell ref="S6:T6"/>
    <mergeCell ref="U6:V6"/>
  </mergeCells>
  <pageMargins left="0.25" right="0.25" top="0.75" bottom="0.75" header="0.3" footer="0.3"/>
  <pageSetup paperSize="9" scale="7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>
    <tabColor rgb="FF92D050"/>
  </sheetPr>
  <dimension ref="A1:M27"/>
  <sheetViews>
    <sheetView view="pageBreakPreview" zoomScale="60" zoomScaleNormal="100" workbookViewId="0">
      <selection activeCell="D23" sqref="D23"/>
    </sheetView>
  </sheetViews>
  <sheetFormatPr defaultRowHeight="12.75" x14ac:dyDescent="0.2"/>
  <cols>
    <col min="1" max="1" width="9.33203125" style="2"/>
    <col min="2" max="2" width="39.6640625" style="3" customWidth="1"/>
    <col min="3" max="3" width="15.6640625" style="2" hidden="1" customWidth="1"/>
    <col min="4" max="6" width="15.6640625" style="2" customWidth="1"/>
    <col min="7" max="7" width="15.6640625" style="2" hidden="1" customWidth="1"/>
    <col min="8" max="8" width="15.6640625" style="2" customWidth="1"/>
    <col min="9" max="9" width="15.6640625" style="2" hidden="1" customWidth="1"/>
    <col min="10" max="10" width="15.6640625" style="2" customWidth="1"/>
    <col min="11" max="11" width="15.6640625" style="2" hidden="1" customWidth="1"/>
    <col min="12" max="12" width="15.1640625" style="2" customWidth="1"/>
    <col min="13" max="16384" width="9.33203125" style="2"/>
  </cols>
  <sheetData>
    <row r="1" spans="1:13" ht="12.75" customHeight="1" x14ac:dyDescent="0.25">
      <c r="A1" s="132" t="s">
        <v>359</v>
      </c>
      <c r="B1" s="132"/>
    </row>
    <row r="3" spans="1:13" ht="18" customHeight="1" x14ac:dyDescent="0.2">
      <c r="A3" s="369" t="s">
        <v>0</v>
      </c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9"/>
    </row>
    <row r="4" spans="1:13" ht="22.5" customHeight="1" thickBot="1" x14ac:dyDescent="0.3">
      <c r="B4" s="10"/>
      <c r="C4" s="6"/>
      <c r="D4" s="6"/>
      <c r="E4" s="6"/>
      <c r="F4" s="6"/>
      <c r="G4" s="6"/>
      <c r="H4" s="6"/>
      <c r="I4" s="124"/>
      <c r="J4" s="124"/>
      <c r="K4" s="123" t="e">
        <f>#REF!</f>
        <v>#REF!</v>
      </c>
      <c r="L4" s="123" t="s">
        <v>311</v>
      </c>
    </row>
    <row r="5" spans="1:13" s="4" customFormat="1" ht="50.25" customHeight="1" thickBot="1" x14ac:dyDescent="0.25">
      <c r="A5" s="367" t="s">
        <v>358</v>
      </c>
      <c r="B5" s="368"/>
      <c r="C5" s="11" t="s">
        <v>30</v>
      </c>
      <c r="D5" s="11" t="s">
        <v>30</v>
      </c>
      <c r="E5" s="11" t="s">
        <v>31</v>
      </c>
      <c r="F5" s="11" t="s">
        <v>1349</v>
      </c>
      <c r="G5" s="11"/>
      <c r="H5" s="11" t="s">
        <v>1327</v>
      </c>
      <c r="I5" s="23"/>
      <c r="J5" s="23" t="s">
        <v>1328</v>
      </c>
      <c r="K5" s="22"/>
      <c r="L5" s="22" t="s">
        <v>1348</v>
      </c>
    </row>
    <row r="6" spans="1:13" s="6" customFormat="1" ht="12" customHeight="1" thickBot="1" x14ac:dyDescent="0.25">
      <c r="A6" s="153"/>
      <c r="B6" s="120" t="s">
        <v>214</v>
      </c>
      <c r="C6" s="120" t="s">
        <v>215</v>
      </c>
      <c r="D6" s="120"/>
      <c r="E6" s="120" t="s">
        <v>216</v>
      </c>
      <c r="F6" s="120" t="s">
        <v>217</v>
      </c>
      <c r="G6" s="120" t="s">
        <v>218</v>
      </c>
      <c r="H6" s="16"/>
      <c r="I6" s="16"/>
      <c r="J6" s="16"/>
      <c r="K6" s="121" t="s">
        <v>275</v>
      </c>
      <c r="L6" s="121" t="s">
        <v>275</v>
      </c>
      <c r="M6" s="6">
        <v>1000</v>
      </c>
    </row>
    <row r="7" spans="1:13" x14ac:dyDescent="0.2">
      <c r="A7" s="157" t="s">
        <v>330</v>
      </c>
      <c r="B7" s="157" t="s">
        <v>331</v>
      </c>
      <c r="C7" s="1"/>
      <c r="D7" s="1"/>
      <c r="E7" s="7"/>
      <c r="F7" s="1"/>
      <c r="G7" s="1"/>
      <c r="H7" s="17"/>
      <c r="I7" s="17"/>
      <c r="J7" s="17"/>
      <c r="K7" s="18">
        <f>+F7+I7</f>
        <v>0</v>
      </c>
      <c r="L7" s="18"/>
    </row>
    <row r="8" spans="1:13" ht="15.95" customHeight="1" x14ac:dyDescent="0.2">
      <c r="A8" s="155"/>
      <c r="B8" s="163" t="s">
        <v>1344</v>
      </c>
      <c r="C8" s="1">
        <v>204788</v>
      </c>
      <c r="D8" s="1">
        <f>C8/$M$6</f>
        <v>204.78800000000001</v>
      </c>
      <c r="E8" s="7">
        <v>2016</v>
      </c>
      <c r="F8" s="1">
        <v>0</v>
      </c>
      <c r="G8" s="1">
        <v>204788</v>
      </c>
      <c r="H8" s="1">
        <f>G8/$M$6</f>
        <v>204.78800000000001</v>
      </c>
      <c r="I8" s="1">
        <v>204788</v>
      </c>
      <c r="J8" s="17">
        <f>I8/$M$6</f>
        <v>204.78800000000001</v>
      </c>
      <c r="K8" s="18">
        <f t="shared" ref="K8:K17" si="0">+F8+I8</f>
        <v>204788</v>
      </c>
      <c r="L8" s="18">
        <f>K8/$M$6</f>
        <v>204.78800000000001</v>
      </c>
    </row>
    <row r="9" spans="1:13" s="161" customFormat="1" x14ac:dyDescent="0.2">
      <c r="A9" s="157" t="s">
        <v>332</v>
      </c>
      <c r="B9" s="157" t="s">
        <v>333</v>
      </c>
      <c r="C9" s="1"/>
      <c r="D9" s="1">
        <f t="shared" ref="D9:D15" si="1">C9/$M$6</f>
        <v>0</v>
      </c>
      <c r="E9" s="159"/>
      <c r="F9" s="158"/>
      <c r="G9" s="158"/>
      <c r="H9" s="1">
        <f t="shared" ref="H9:H18" si="2">G9/$M$6</f>
        <v>0</v>
      </c>
      <c r="I9" s="158"/>
      <c r="J9" s="17">
        <f t="shared" ref="J9:J18" si="3">I9/$M$6</f>
        <v>0</v>
      </c>
      <c r="K9" s="160">
        <f t="shared" si="0"/>
        <v>0</v>
      </c>
      <c r="L9" s="18">
        <f t="shared" ref="L9:L18" si="4">K9/$M$6</f>
        <v>0</v>
      </c>
    </row>
    <row r="10" spans="1:13" ht="15.95" customHeight="1" x14ac:dyDescent="0.2">
      <c r="A10" s="155"/>
      <c r="B10" s="163" t="s">
        <v>1345</v>
      </c>
      <c r="C10" s="1">
        <v>144300</v>
      </c>
      <c r="D10" s="1">
        <f t="shared" si="1"/>
        <v>144.30000000000001</v>
      </c>
      <c r="E10" s="7">
        <v>2016</v>
      </c>
      <c r="F10" s="1"/>
      <c r="G10" s="1">
        <v>144300</v>
      </c>
      <c r="H10" s="1">
        <f t="shared" si="2"/>
        <v>144.30000000000001</v>
      </c>
      <c r="I10" s="1">
        <v>144300</v>
      </c>
      <c r="J10" s="17">
        <f t="shared" si="3"/>
        <v>144.30000000000001</v>
      </c>
      <c r="K10" s="18">
        <f t="shared" si="0"/>
        <v>144300</v>
      </c>
      <c r="L10" s="18">
        <f t="shared" si="4"/>
        <v>144.30000000000001</v>
      </c>
    </row>
    <row r="11" spans="1:13" ht="15.95" customHeight="1" x14ac:dyDescent="0.2">
      <c r="A11" s="155"/>
      <c r="B11" s="164" t="s">
        <v>1346</v>
      </c>
      <c r="C11" s="1">
        <v>144900</v>
      </c>
      <c r="D11" s="1">
        <f t="shared" si="1"/>
        <v>144.9</v>
      </c>
      <c r="E11" s="7">
        <v>2016</v>
      </c>
      <c r="F11" s="1"/>
      <c r="G11" s="1">
        <v>144900</v>
      </c>
      <c r="H11" s="1">
        <f t="shared" si="2"/>
        <v>144.9</v>
      </c>
      <c r="I11" s="1">
        <v>144900</v>
      </c>
      <c r="J11" s="17">
        <f t="shared" si="3"/>
        <v>144.9</v>
      </c>
      <c r="K11" s="18">
        <f t="shared" si="0"/>
        <v>144900</v>
      </c>
      <c r="L11" s="18">
        <f t="shared" si="4"/>
        <v>144.9</v>
      </c>
    </row>
    <row r="12" spans="1:13" s="161" customFormat="1" ht="15.95" customHeight="1" x14ac:dyDescent="0.2">
      <c r="A12" s="157" t="s">
        <v>326</v>
      </c>
      <c r="B12" s="157" t="s">
        <v>327</v>
      </c>
      <c r="C12" s="1"/>
      <c r="D12" s="1">
        <f t="shared" si="1"/>
        <v>0</v>
      </c>
      <c r="E12" s="159"/>
      <c r="F12" s="158"/>
      <c r="G12" s="158"/>
      <c r="H12" s="1">
        <f t="shared" si="2"/>
        <v>0</v>
      </c>
      <c r="I12" s="158"/>
      <c r="J12" s="17">
        <f t="shared" si="3"/>
        <v>0</v>
      </c>
      <c r="K12" s="160">
        <f t="shared" si="0"/>
        <v>0</v>
      </c>
      <c r="L12" s="18">
        <f t="shared" si="4"/>
        <v>0</v>
      </c>
    </row>
    <row r="13" spans="1:13" ht="15.95" customHeight="1" x14ac:dyDescent="0.2">
      <c r="A13" s="155"/>
      <c r="B13" s="164" t="s">
        <v>1346</v>
      </c>
      <c r="C13" s="1">
        <v>103388</v>
      </c>
      <c r="D13" s="1">
        <f t="shared" si="1"/>
        <v>103.38800000000001</v>
      </c>
      <c r="E13" s="7">
        <v>2016</v>
      </c>
      <c r="F13" s="1"/>
      <c r="G13" s="1">
        <v>103388</v>
      </c>
      <c r="H13" s="1">
        <f t="shared" si="2"/>
        <v>103.38800000000001</v>
      </c>
      <c r="I13" s="1">
        <v>103388</v>
      </c>
      <c r="J13" s="17">
        <f t="shared" si="3"/>
        <v>103.38800000000001</v>
      </c>
      <c r="K13" s="18">
        <f t="shared" si="0"/>
        <v>103388</v>
      </c>
      <c r="L13" s="18">
        <f t="shared" si="4"/>
        <v>103.38800000000001</v>
      </c>
    </row>
    <row r="14" spans="1:13" s="161" customFormat="1" ht="38.25" x14ac:dyDescent="0.2">
      <c r="A14" s="157" t="s">
        <v>318</v>
      </c>
      <c r="B14" s="157" t="s">
        <v>319</v>
      </c>
      <c r="C14" s="1"/>
      <c r="D14" s="1">
        <f t="shared" si="1"/>
        <v>0</v>
      </c>
      <c r="E14" s="159"/>
      <c r="F14" s="158"/>
      <c r="G14" s="158"/>
      <c r="H14" s="1">
        <f t="shared" si="2"/>
        <v>0</v>
      </c>
      <c r="I14" s="158"/>
      <c r="J14" s="17">
        <f t="shared" si="3"/>
        <v>0</v>
      </c>
      <c r="K14" s="160">
        <f t="shared" si="0"/>
        <v>0</v>
      </c>
      <c r="L14" s="18">
        <f t="shared" si="4"/>
        <v>0</v>
      </c>
    </row>
    <row r="15" spans="1:13" ht="15.95" customHeight="1" x14ac:dyDescent="0.2">
      <c r="A15" s="154"/>
      <c r="B15" s="162" t="s">
        <v>1347</v>
      </c>
      <c r="C15" s="1">
        <v>186944</v>
      </c>
      <c r="D15" s="1">
        <f t="shared" si="1"/>
        <v>186.94399999999999</v>
      </c>
      <c r="E15" s="7">
        <v>2016</v>
      </c>
      <c r="F15" s="1"/>
      <c r="G15" s="1">
        <v>186944</v>
      </c>
      <c r="H15" s="1">
        <f t="shared" si="2"/>
        <v>186.94399999999999</v>
      </c>
      <c r="I15" s="1">
        <v>186944</v>
      </c>
      <c r="J15" s="17">
        <f t="shared" si="3"/>
        <v>186.94399999999999</v>
      </c>
      <c r="K15" s="18">
        <f t="shared" si="0"/>
        <v>186944</v>
      </c>
      <c r="L15" s="18">
        <f t="shared" si="4"/>
        <v>186.94399999999999</v>
      </c>
    </row>
    <row r="16" spans="1:13" ht="15.95" customHeight="1" x14ac:dyDescent="0.2">
      <c r="A16" s="154"/>
      <c r="B16" s="297"/>
      <c r="C16" s="1"/>
      <c r="D16" s="1">
        <f t="shared" ref="D16:D17" si="5">C16/$M$6</f>
        <v>0</v>
      </c>
      <c r="E16" s="7"/>
      <c r="F16" s="1"/>
      <c r="G16" s="1"/>
      <c r="H16" s="1">
        <f t="shared" si="2"/>
        <v>0</v>
      </c>
      <c r="I16" s="1"/>
      <c r="J16" s="17">
        <f t="shared" si="3"/>
        <v>0</v>
      </c>
      <c r="K16" s="18">
        <f t="shared" si="0"/>
        <v>0</v>
      </c>
      <c r="L16" s="293">
        <f t="shared" si="4"/>
        <v>0</v>
      </c>
    </row>
    <row r="17" spans="1:12" ht="15.95" customHeight="1" thickBot="1" x14ac:dyDescent="0.25">
      <c r="A17" s="154"/>
      <c r="B17" s="297"/>
      <c r="C17" s="1"/>
      <c r="D17" s="1">
        <f t="shared" si="5"/>
        <v>0</v>
      </c>
      <c r="E17" s="7"/>
      <c r="F17" s="1"/>
      <c r="G17" s="1"/>
      <c r="H17" s="1">
        <f t="shared" si="2"/>
        <v>0</v>
      </c>
      <c r="I17" s="1"/>
      <c r="J17" s="17">
        <f t="shared" si="3"/>
        <v>0</v>
      </c>
      <c r="K17" s="18">
        <f t="shared" si="0"/>
        <v>0</v>
      </c>
      <c r="L17" s="293">
        <f t="shared" si="4"/>
        <v>0</v>
      </c>
    </row>
    <row r="18" spans="1:12" s="9" customFormat="1" ht="18" customHeight="1" thickBot="1" x14ac:dyDescent="0.25">
      <c r="A18" s="156"/>
      <c r="B18" s="294" t="s">
        <v>29</v>
      </c>
      <c r="C18" s="295">
        <f>SUM(C7:C17)</f>
        <v>784320</v>
      </c>
      <c r="D18" s="295">
        <f>C18/$M$6</f>
        <v>784.32</v>
      </c>
      <c r="E18" s="296"/>
      <c r="F18" s="295">
        <f>SUM(F7:F15)</f>
        <v>0</v>
      </c>
      <c r="G18" s="295">
        <f>SUM(G7:G17)</f>
        <v>784320</v>
      </c>
      <c r="H18" s="295">
        <f t="shared" si="2"/>
        <v>784.32</v>
      </c>
      <c r="I18" s="295">
        <f>SUM(I7:I17)</f>
        <v>784320</v>
      </c>
      <c r="J18" s="295">
        <f t="shared" si="3"/>
        <v>784.32</v>
      </c>
      <c r="K18" s="8">
        <f>SUM(K7:K17)</f>
        <v>784320</v>
      </c>
      <c r="L18" s="18">
        <f t="shared" si="4"/>
        <v>784.32</v>
      </c>
    </row>
    <row r="19" spans="1:12" x14ac:dyDescent="0.2">
      <c r="I19" s="9"/>
      <c r="J19" s="9"/>
      <c r="K19" s="9"/>
      <c r="L19" s="122"/>
    </row>
    <row r="20" spans="1:12" x14ac:dyDescent="0.2">
      <c r="L20" s="122"/>
    </row>
    <row r="21" spans="1:12" x14ac:dyDescent="0.2">
      <c r="L21" s="122"/>
    </row>
    <row r="22" spans="1:12" x14ac:dyDescent="0.2">
      <c r="L22" s="122"/>
    </row>
    <row r="23" spans="1:12" x14ac:dyDescent="0.2">
      <c r="L23" s="122"/>
    </row>
    <row r="24" spans="1:12" x14ac:dyDescent="0.2">
      <c r="L24" s="122"/>
    </row>
    <row r="25" spans="1:12" x14ac:dyDescent="0.2">
      <c r="L25" s="122"/>
    </row>
    <row r="26" spans="1:12" x14ac:dyDescent="0.2">
      <c r="L26" s="122"/>
    </row>
    <row r="27" spans="1:12" x14ac:dyDescent="0.2">
      <c r="L27" s="122"/>
    </row>
  </sheetData>
  <mergeCells count="2">
    <mergeCell ref="A5:B5"/>
    <mergeCell ref="A3:L3"/>
  </mergeCells>
  <phoneticPr fontId="0" type="noConversion"/>
  <printOptions horizontalCentered="1"/>
  <pageMargins left="0.25" right="0.25" top="0.75" bottom="0.75" header="0.3" footer="0.3"/>
  <pageSetup paperSize="9" scale="103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28"/>
  <sheetViews>
    <sheetView view="pageBreakPreview" zoomScale="60" zoomScaleNormal="100" workbookViewId="0">
      <selection activeCell="F44" sqref="F44"/>
    </sheetView>
  </sheetViews>
  <sheetFormatPr defaultRowHeight="12.75" x14ac:dyDescent="0.2"/>
  <cols>
    <col min="2" max="2" width="52.83203125" bestFit="1" customWidth="1"/>
    <col min="3" max="5" width="20" customWidth="1"/>
    <col min="6" max="6" width="52.1640625" bestFit="1" customWidth="1"/>
    <col min="7" max="7" width="18.1640625" customWidth="1"/>
    <col min="8" max="9" width="20" customWidth="1"/>
  </cols>
  <sheetData>
    <row r="1" spans="1:18" ht="13.5" x14ac:dyDescent="0.25">
      <c r="A1" s="132" t="s">
        <v>378</v>
      </c>
    </row>
    <row r="2" spans="1:18" ht="15" x14ac:dyDescent="0.2">
      <c r="A2" s="165"/>
    </row>
    <row r="3" spans="1:18" ht="15.75" x14ac:dyDescent="0.25">
      <c r="A3" s="373" t="s">
        <v>1368</v>
      </c>
      <c r="B3" s="373"/>
      <c r="C3" s="373"/>
      <c r="D3" s="373"/>
      <c r="E3" s="373"/>
      <c r="F3" s="373"/>
      <c r="G3" s="373"/>
      <c r="H3" s="373"/>
      <c r="I3" s="373"/>
      <c r="J3" s="166"/>
      <c r="K3" s="166"/>
      <c r="L3" s="166"/>
      <c r="M3" s="166"/>
      <c r="N3" s="166"/>
      <c r="O3" s="166"/>
      <c r="P3" s="166"/>
      <c r="Q3" s="166"/>
      <c r="R3" s="166"/>
    </row>
    <row r="4" spans="1:18" ht="15.75" x14ac:dyDescent="0.25">
      <c r="A4" s="374" t="s">
        <v>360</v>
      </c>
      <c r="B4" s="374"/>
      <c r="C4" s="374"/>
      <c r="D4" s="374"/>
      <c r="E4" s="374"/>
      <c r="F4" s="374"/>
      <c r="G4" s="374"/>
      <c r="H4" s="374"/>
      <c r="I4" s="374"/>
    </row>
    <row r="5" spans="1:18" ht="15.75" customHeight="1" x14ac:dyDescent="0.25">
      <c r="A5" s="375" t="s">
        <v>361</v>
      </c>
      <c r="B5" s="375"/>
      <c r="C5" s="375"/>
      <c r="D5" s="375"/>
      <c r="E5" s="375"/>
      <c r="F5" s="375"/>
      <c r="G5" s="375"/>
      <c r="H5" s="375"/>
      <c r="I5" s="375"/>
    </row>
    <row r="6" spans="1:18" ht="13.5" thickBot="1" x14ac:dyDescent="0.25">
      <c r="I6" s="342" t="s">
        <v>311</v>
      </c>
    </row>
    <row r="7" spans="1:18" s="170" customFormat="1" ht="32.25" thickBot="1" x14ac:dyDescent="0.25">
      <c r="A7" s="167" t="s">
        <v>105</v>
      </c>
      <c r="B7" s="370" t="s">
        <v>19</v>
      </c>
      <c r="C7" s="371"/>
      <c r="D7" s="371"/>
      <c r="E7" s="372"/>
      <c r="F7" s="370" t="s">
        <v>20</v>
      </c>
      <c r="G7" s="371"/>
      <c r="H7" s="371"/>
      <c r="I7" s="372"/>
    </row>
    <row r="8" spans="1:18" s="170" customFormat="1" ht="48" thickBot="1" x14ac:dyDescent="0.25">
      <c r="A8" s="167"/>
      <c r="B8" s="168" t="s">
        <v>27</v>
      </c>
      <c r="C8" s="168" t="s">
        <v>391</v>
      </c>
      <c r="D8" s="168" t="s">
        <v>392</v>
      </c>
      <c r="E8" s="168" t="s">
        <v>290</v>
      </c>
      <c r="F8" s="168" t="s">
        <v>27</v>
      </c>
      <c r="G8" s="169" t="s">
        <v>391</v>
      </c>
      <c r="H8" s="168" t="s">
        <v>392</v>
      </c>
      <c r="I8" s="168" t="s">
        <v>290</v>
      </c>
    </row>
    <row r="9" spans="1:18" s="170" customFormat="1" ht="16.5" thickBot="1" x14ac:dyDescent="0.25">
      <c r="A9" s="171">
        <v>1</v>
      </c>
      <c r="B9" s="172">
        <v>2</v>
      </c>
      <c r="C9" s="172">
        <v>3</v>
      </c>
      <c r="D9" s="172"/>
      <c r="E9" s="172"/>
      <c r="F9" s="172">
        <v>4</v>
      </c>
      <c r="G9" s="173">
        <v>5</v>
      </c>
      <c r="H9" s="172"/>
      <c r="I9" s="172"/>
    </row>
    <row r="10" spans="1:18" x14ac:dyDescent="0.2">
      <c r="A10" s="174">
        <v>1</v>
      </c>
      <c r="B10" s="175" t="s">
        <v>362</v>
      </c>
      <c r="C10" s="207">
        <f>'1.sz.mell.'!C9</f>
        <v>14640</v>
      </c>
      <c r="D10" s="207">
        <f>'1.sz.mell.'!D9</f>
        <v>21329</v>
      </c>
      <c r="E10" s="207">
        <f>'1.sz.mell.'!E9</f>
        <v>21329</v>
      </c>
      <c r="F10" s="175" t="s">
        <v>28</v>
      </c>
      <c r="G10" s="209">
        <f>'1.sz.mell.'!C25</f>
        <v>5243</v>
      </c>
      <c r="H10" s="209">
        <f>'1.sz.mell.'!D25</f>
        <v>9292</v>
      </c>
      <c r="I10" s="209">
        <f>'1.sz.mell.'!E25</f>
        <v>9292</v>
      </c>
    </row>
    <row r="11" spans="1:18" x14ac:dyDescent="0.2">
      <c r="A11" s="177">
        <v>2</v>
      </c>
      <c r="B11" s="127" t="s">
        <v>72</v>
      </c>
      <c r="C11" s="134">
        <f>'1.sz.mell.'!C11</f>
        <v>4557</v>
      </c>
      <c r="D11" s="134">
        <f>'1.sz.mell.'!D11</f>
        <v>8116</v>
      </c>
      <c r="E11" s="134">
        <f>'1.sz.mell.'!E11</f>
        <v>8116</v>
      </c>
      <c r="F11" s="127" t="s">
        <v>363</v>
      </c>
      <c r="G11" s="209">
        <f>'1.sz.mell.'!C26</f>
        <v>1284</v>
      </c>
      <c r="H11" s="209">
        <f>'1.sz.mell.'!D26</f>
        <v>2430</v>
      </c>
      <c r="I11" s="209">
        <f>'1.sz.mell.'!E26</f>
        <v>2430</v>
      </c>
    </row>
    <row r="12" spans="1:18" x14ac:dyDescent="0.2">
      <c r="A12" s="177">
        <v>3</v>
      </c>
      <c r="B12" s="127" t="s">
        <v>364</v>
      </c>
      <c r="C12" s="134">
        <f>'1.sz.mell.'!C12</f>
        <v>510</v>
      </c>
      <c r="D12" s="134">
        <f>'1.sz.mell.'!D12</f>
        <v>405</v>
      </c>
      <c r="E12" s="134">
        <f>'1.sz.mell.'!E12</f>
        <v>405</v>
      </c>
      <c r="F12" s="127" t="s">
        <v>304</v>
      </c>
      <c r="G12" s="209">
        <f>'1.sz.mell.'!C27</f>
        <v>12734</v>
      </c>
      <c r="H12" s="209">
        <f>'1.sz.mell.'!D27</f>
        <v>12489</v>
      </c>
      <c r="I12" s="209">
        <f>'1.sz.mell.'!E27</f>
        <v>10457</v>
      </c>
    </row>
    <row r="13" spans="1:18" x14ac:dyDescent="0.2">
      <c r="A13" s="177">
        <v>4</v>
      </c>
      <c r="B13" s="127" t="s">
        <v>271</v>
      </c>
      <c r="C13" s="134">
        <f>'1.sz.mell.'!C14</f>
        <v>0</v>
      </c>
      <c r="D13" s="134">
        <f>'1.sz.mell.'!D14</f>
        <v>165</v>
      </c>
      <c r="E13" s="134">
        <f>'1.sz.mell.'!E14</f>
        <v>165</v>
      </c>
      <c r="F13" s="127" t="s">
        <v>82</v>
      </c>
      <c r="G13" s="209">
        <f>'1.sz.mell.'!C28</f>
        <v>912</v>
      </c>
      <c r="H13" s="209">
        <f>'1.sz.mell.'!D28</f>
        <v>1969</v>
      </c>
      <c r="I13" s="209">
        <f>'1.sz.mell.'!E28</f>
        <v>1969</v>
      </c>
    </row>
    <row r="14" spans="1:18" x14ac:dyDescent="0.2">
      <c r="A14" s="177">
        <v>5</v>
      </c>
      <c r="B14" s="127" t="s">
        <v>145</v>
      </c>
      <c r="C14" s="127"/>
      <c r="D14" s="127"/>
      <c r="E14" s="127"/>
      <c r="F14" s="127" t="s">
        <v>83</v>
      </c>
      <c r="G14" s="209">
        <f>'1.sz.mell.'!C29</f>
        <v>1516</v>
      </c>
      <c r="H14" s="209">
        <f>'1.sz.mell.'!D29</f>
        <v>1866</v>
      </c>
      <c r="I14" s="209">
        <f>'1.sz.mell.'!E29</f>
        <v>1866</v>
      </c>
    </row>
    <row r="15" spans="1:18" x14ac:dyDescent="0.2">
      <c r="A15" s="177">
        <v>6</v>
      </c>
      <c r="B15" s="127"/>
      <c r="C15" s="127"/>
      <c r="D15" s="127"/>
      <c r="E15" s="127"/>
      <c r="F15" s="127" t="s">
        <v>17</v>
      </c>
      <c r="G15" s="178"/>
      <c r="H15" s="127"/>
      <c r="I15" s="127"/>
    </row>
    <row r="16" spans="1:18" x14ac:dyDescent="0.2">
      <c r="A16" s="177">
        <v>7</v>
      </c>
      <c r="B16" s="127"/>
      <c r="C16" s="127"/>
      <c r="D16" s="127"/>
      <c r="E16" s="127"/>
      <c r="F16" s="127" t="s">
        <v>365</v>
      </c>
      <c r="G16" s="178"/>
      <c r="H16" s="127"/>
      <c r="I16" s="127"/>
    </row>
    <row r="17" spans="1:9" ht="13.5" thickBot="1" x14ac:dyDescent="0.25">
      <c r="A17" s="179">
        <v>8</v>
      </c>
      <c r="B17" s="180"/>
      <c r="C17" s="180"/>
      <c r="D17" s="180"/>
      <c r="E17" s="180"/>
      <c r="F17" s="180" t="s">
        <v>366</v>
      </c>
      <c r="G17" s="181"/>
      <c r="H17" s="180"/>
      <c r="I17" s="180"/>
    </row>
    <row r="18" spans="1:9" ht="16.5" thickBot="1" x14ac:dyDescent="0.3">
      <c r="A18" s="182">
        <v>9</v>
      </c>
      <c r="B18" s="183" t="s">
        <v>296</v>
      </c>
      <c r="C18" s="183">
        <f>SUM(C10:C17)</f>
        <v>19707</v>
      </c>
      <c r="D18" s="183">
        <f>SUM(D10:D17)</f>
        <v>30015</v>
      </c>
      <c r="E18" s="183">
        <f>SUM(E10:E17)</f>
        <v>30015</v>
      </c>
      <c r="F18" s="183" t="s">
        <v>306</v>
      </c>
      <c r="G18" s="214">
        <f>SUM(G10:G17)</f>
        <v>21689</v>
      </c>
      <c r="H18" s="214">
        <f>SUM(H10:H17)</f>
        <v>28046</v>
      </c>
      <c r="I18" s="214">
        <f>SUM(I10:I17)</f>
        <v>26014</v>
      </c>
    </row>
    <row r="19" spans="1:9" x14ac:dyDescent="0.2">
      <c r="A19" s="174">
        <v>10</v>
      </c>
      <c r="B19" s="175" t="s">
        <v>367</v>
      </c>
      <c r="C19" s="207">
        <f>'1.sz.mell.'!C19</f>
        <v>0</v>
      </c>
      <c r="D19" s="207">
        <f>'1.sz.mell.'!D19</f>
        <v>0</v>
      </c>
      <c r="E19" s="207">
        <f>'1.sz.mell.'!E19</f>
        <v>0</v>
      </c>
      <c r="F19" s="175" t="s">
        <v>89</v>
      </c>
      <c r="G19" s="176"/>
      <c r="H19" s="175"/>
      <c r="I19" s="175"/>
    </row>
    <row r="20" spans="1:9" x14ac:dyDescent="0.2">
      <c r="A20" s="177">
        <v>11</v>
      </c>
      <c r="B20" s="127" t="s">
        <v>97</v>
      </c>
      <c r="C20" s="127"/>
      <c r="D20" s="127"/>
      <c r="E20" s="127"/>
      <c r="F20" s="127" t="s">
        <v>272</v>
      </c>
      <c r="G20" s="178"/>
      <c r="H20" s="127"/>
      <c r="I20" s="127"/>
    </row>
    <row r="21" spans="1:9" x14ac:dyDescent="0.2">
      <c r="A21" s="177">
        <v>12</v>
      </c>
      <c r="B21" s="127" t="s">
        <v>99</v>
      </c>
      <c r="C21" s="127"/>
      <c r="D21" s="127"/>
      <c r="E21" s="127"/>
      <c r="F21" s="127" t="s">
        <v>96</v>
      </c>
      <c r="G21" s="178"/>
      <c r="H21" s="127"/>
      <c r="I21" s="127"/>
    </row>
    <row r="22" spans="1:9" x14ac:dyDescent="0.2">
      <c r="A22" s="177">
        <v>13</v>
      </c>
      <c r="B22" s="127" t="s">
        <v>368</v>
      </c>
      <c r="C22" s="127"/>
      <c r="D22" s="127"/>
      <c r="E22" s="127"/>
      <c r="F22" s="127" t="s">
        <v>369</v>
      </c>
      <c r="G22" s="178"/>
      <c r="H22" s="127"/>
      <c r="I22" s="127"/>
    </row>
    <row r="23" spans="1:9" x14ac:dyDescent="0.2">
      <c r="A23" s="177">
        <v>14</v>
      </c>
      <c r="B23" s="127" t="s">
        <v>370</v>
      </c>
      <c r="C23" s="134">
        <f>'1.sz.mell.'!C18</f>
        <v>0</v>
      </c>
      <c r="D23" s="134">
        <f>'1.sz.mell.'!D18</f>
        <v>2921</v>
      </c>
      <c r="E23" s="134">
        <f>'1.sz.mell.'!E18</f>
        <v>2921</v>
      </c>
      <c r="F23" s="127" t="s">
        <v>350</v>
      </c>
      <c r="G23" s="212">
        <f>'1.sz.mell.'!C34</f>
        <v>0</v>
      </c>
      <c r="H23" s="212">
        <f>'1.sz.mell.'!D34</f>
        <v>2883</v>
      </c>
      <c r="I23" s="212">
        <f>'1.sz.mell.'!E34</f>
        <v>2883</v>
      </c>
    </row>
    <row r="24" spans="1:9" ht="13.5" thickBot="1" x14ac:dyDescent="0.25">
      <c r="A24" s="179">
        <v>15</v>
      </c>
      <c r="B24" s="180" t="s">
        <v>371</v>
      </c>
      <c r="C24" s="180"/>
      <c r="D24" s="180"/>
      <c r="E24" s="180"/>
      <c r="F24" s="127" t="s">
        <v>315</v>
      </c>
      <c r="G24" s="212">
        <f>'1.sz.mell.'!C35</f>
        <v>0</v>
      </c>
      <c r="H24" s="212">
        <f>'1.sz.mell.'!D35</f>
        <v>0</v>
      </c>
      <c r="I24" s="212">
        <f>'1.sz.mell.'!E35</f>
        <v>0</v>
      </c>
    </row>
    <row r="25" spans="1:9" s="126" customFormat="1" ht="32.25" thickBot="1" x14ac:dyDescent="0.3">
      <c r="A25" s="184">
        <v>16</v>
      </c>
      <c r="B25" s="185" t="s">
        <v>372</v>
      </c>
      <c r="C25" s="185">
        <f>SUM(C19:C24)</f>
        <v>0</v>
      </c>
      <c r="D25" s="185">
        <f>SUM(D19:D24)</f>
        <v>2921</v>
      </c>
      <c r="E25" s="185">
        <f>SUM(E19:E24)</f>
        <v>2921</v>
      </c>
      <c r="F25" s="185" t="s">
        <v>373</v>
      </c>
      <c r="G25" s="186">
        <f>SUM(G19:G24)</f>
        <v>0</v>
      </c>
      <c r="H25" s="186">
        <f>SUM(H19:H24)</f>
        <v>2883</v>
      </c>
      <c r="I25" s="186">
        <f>SUM(I19:I24)</f>
        <v>2883</v>
      </c>
    </row>
    <row r="26" spans="1:9" ht="16.5" thickBot="1" x14ac:dyDescent="0.3">
      <c r="A26" s="182">
        <v>17</v>
      </c>
      <c r="B26" s="183" t="s">
        <v>374</v>
      </c>
      <c r="C26" s="183">
        <f>C18+C25</f>
        <v>19707</v>
      </c>
      <c r="D26" s="183">
        <f>D18+D25</f>
        <v>32936</v>
      </c>
      <c r="E26" s="183">
        <f>E18+E25</f>
        <v>32936</v>
      </c>
      <c r="F26" s="183" t="s">
        <v>375</v>
      </c>
      <c r="G26" s="187">
        <f>G18+G25</f>
        <v>21689</v>
      </c>
      <c r="H26" s="187">
        <f>H18+H25</f>
        <v>30929</v>
      </c>
      <c r="I26" s="187">
        <f>I18+I25</f>
        <v>28897</v>
      </c>
    </row>
    <row r="27" spans="1:9" ht="16.5" thickBot="1" x14ac:dyDescent="0.3">
      <c r="A27" s="182">
        <v>18</v>
      </c>
      <c r="B27" s="183" t="s">
        <v>67</v>
      </c>
      <c r="C27" s="188">
        <f>C18-G18</f>
        <v>-1982</v>
      </c>
      <c r="D27" s="188"/>
      <c r="E27" s="188"/>
      <c r="F27" s="183" t="s">
        <v>68</v>
      </c>
      <c r="G27" s="187"/>
      <c r="H27" s="187">
        <f>D18-H18</f>
        <v>1969</v>
      </c>
      <c r="I27" s="187">
        <f>E18-I18</f>
        <v>4001</v>
      </c>
    </row>
    <row r="28" spans="1:9" ht="16.5" thickBot="1" x14ac:dyDescent="0.3">
      <c r="A28" s="182">
        <v>19</v>
      </c>
      <c r="B28" s="183" t="s">
        <v>376</v>
      </c>
      <c r="C28" s="188">
        <f>C26-G26</f>
        <v>-1982</v>
      </c>
      <c r="D28" s="188"/>
      <c r="E28" s="188"/>
      <c r="F28" s="183" t="s">
        <v>377</v>
      </c>
      <c r="G28" s="187"/>
      <c r="H28" s="187">
        <f>D26-H26</f>
        <v>2007</v>
      </c>
      <c r="I28" s="187">
        <f>E26-I26</f>
        <v>4039</v>
      </c>
    </row>
  </sheetData>
  <mergeCells count="5">
    <mergeCell ref="F7:I7"/>
    <mergeCell ref="B7:E7"/>
    <mergeCell ref="A3:I3"/>
    <mergeCell ref="A4:I4"/>
    <mergeCell ref="A5:I5"/>
  </mergeCells>
  <pageMargins left="0.25" right="0.25" top="0.75" bottom="0.75" header="0.3" footer="0.3"/>
  <pageSetup paperSize="9" scale="6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9"/>
  <sheetViews>
    <sheetView zoomScaleNormal="100" workbookViewId="0">
      <selection activeCell="A4" sqref="A4:I4"/>
    </sheetView>
  </sheetViews>
  <sheetFormatPr defaultRowHeight="12.75" x14ac:dyDescent="0.2"/>
  <cols>
    <col min="1" max="1" width="9.33203125" style="126"/>
    <col min="2" max="2" width="53.33203125" style="126" customWidth="1"/>
    <col min="3" max="3" width="13.1640625" style="126" customWidth="1"/>
    <col min="4" max="4" width="15.6640625" customWidth="1"/>
    <col min="5" max="5" width="14.83203125" customWidth="1"/>
    <col min="6" max="6" width="50.33203125" style="126" customWidth="1"/>
    <col min="7" max="7" width="14.83203125" style="126" customWidth="1"/>
    <col min="8" max="8" width="15" customWidth="1"/>
    <col min="9" max="9" width="14.5" customWidth="1"/>
    <col min="10" max="16384" width="9.33203125" style="126"/>
  </cols>
  <sheetData>
    <row r="1" spans="1:9" ht="13.5" x14ac:dyDescent="0.25">
      <c r="A1" s="132" t="s">
        <v>390</v>
      </c>
    </row>
    <row r="2" spans="1:9" ht="15" x14ac:dyDescent="0.2">
      <c r="A2" s="165"/>
    </row>
    <row r="3" spans="1:9" ht="15.75" x14ac:dyDescent="0.25">
      <c r="A3" s="373" t="s">
        <v>1368</v>
      </c>
      <c r="B3" s="373"/>
      <c r="C3" s="373"/>
      <c r="D3" s="373"/>
      <c r="E3" s="373"/>
      <c r="F3" s="373"/>
      <c r="G3" s="373"/>
      <c r="H3" s="373"/>
      <c r="I3" s="373"/>
    </row>
    <row r="4" spans="1:9" ht="15.75" customHeight="1" x14ac:dyDescent="0.25">
      <c r="A4" s="375" t="s">
        <v>379</v>
      </c>
      <c r="B4" s="375"/>
      <c r="C4" s="375"/>
      <c r="D4" s="375"/>
      <c r="E4" s="375"/>
      <c r="F4" s="375"/>
      <c r="G4" s="375"/>
      <c r="H4" s="375"/>
      <c r="I4" s="375"/>
    </row>
    <row r="5" spans="1:9" ht="15.75" customHeight="1" x14ac:dyDescent="0.25">
      <c r="A5" s="375" t="s">
        <v>361</v>
      </c>
      <c r="B5" s="375"/>
      <c r="C5" s="375"/>
      <c r="D5" s="375"/>
      <c r="E5" s="375"/>
      <c r="F5" s="375"/>
      <c r="G5" s="375"/>
      <c r="H5" s="375"/>
      <c r="I5" s="375"/>
    </row>
    <row r="6" spans="1:9" ht="13.5" thickBot="1" x14ac:dyDescent="0.25">
      <c r="I6" s="342" t="s">
        <v>311</v>
      </c>
    </row>
    <row r="7" spans="1:9" s="189" customFormat="1" ht="32.25" thickBot="1" x14ac:dyDescent="0.25">
      <c r="A7" s="167" t="s">
        <v>105</v>
      </c>
      <c r="B7" s="370" t="s">
        <v>19</v>
      </c>
      <c r="C7" s="371"/>
      <c r="D7" s="371"/>
      <c r="E7" s="372"/>
      <c r="F7" s="370" t="s">
        <v>20</v>
      </c>
      <c r="G7" s="371"/>
      <c r="H7" s="371"/>
      <c r="I7" s="372"/>
    </row>
    <row r="8" spans="1:9" s="189" customFormat="1" ht="79.5" thickBot="1" x14ac:dyDescent="0.25">
      <c r="A8" s="167"/>
      <c r="B8" s="168" t="s">
        <v>27</v>
      </c>
      <c r="C8" s="168" t="s">
        <v>391</v>
      </c>
      <c r="D8" s="168" t="s">
        <v>392</v>
      </c>
      <c r="E8" s="168" t="s">
        <v>290</v>
      </c>
      <c r="F8" s="168" t="s">
        <v>27</v>
      </c>
      <c r="G8" s="169" t="s">
        <v>391</v>
      </c>
      <c r="H8" s="168" t="s">
        <v>392</v>
      </c>
      <c r="I8" s="168" t="s">
        <v>290</v>
      </c>
    </row>
    <row r="9" spans="1:9" s="189" customFormat="1" ht="16.5" thickBot="1" x14ac:dyDescent="0.25">
      <c r="A9" s="167">
        <v>1</v>
      </c>
      <c r="B9" s="168">
        <v>2</v>
      </c>
      <c r="C9" s="168">
        <v>3</v>
      </c>
      <c r="D9" s="172"/>
      <c r="E9" s="172"/>
      <c r="F9" s="168">
        <v>4</v>
      </c>
      <c r="G9" s="169">
        <v>5</v>
      </c>
      <c r="H9" s="172"/>
      <c r="I9" s="172"/>
    </row>
    <row r="10" spans="1:9" x14ac:dyDescent="0.2">
      <c r="A10" s="190">
        <v>1</v>
      </c>
      <c r="B10" s="191" t="s">
        <v>380</v>
      </c>
      <c r="C10" s="208">
        <f>'1.sz.mell.'!C10</f>
        <v>0</v>
      </c>
      <c r="D10" s="208">
        <f>'1.sz.mell.'!D10</f>
        <v>6499</v>
      </c>
      <c r="E10" s="208">
        <f>'1.sz.mell.'!E10</f>
        <v>6499</v>
      </c>
      <c r="F10" s="191" t="s">
        <v>93</v>
      </c>
      <c r="G10" s="211">
        <f>'1.sz.mell.'!C30</f>
        <v>254</v>
      </c>
      <c r="H10" s="211">
        <f>'1.sz.mell.'!D30</f>
        <v>784</v>
      </c>
      <c r="I10" s="211">
        <f>'1.sz.mell.'!E30</f>
        <v>784</v>
      </c>
    </row>
    <row r="11" spans="1:9" x14ac:dyDescent="0.2">
      <c r="A11" s="193">
        <v>2</v>
      </c>
      <c r="B11" s="128" t="s">
        <v>381</v>
      </c>
      <c r="C11" s="128"/>
      <c r="D11" s="128"/>
      <c r="E11" s="128"/>
      <c r="F11" s="128" t="s">
        <v>382</v>
      </c>
      <c r="G11" s="194"/>
      <c r="H11" s="194"/>
      <c r="I11" s="194"/>
    </row>
    <row r="12" spans="1:9" x14ac:dyDescent="0.2">
      <c r="A12" s="193">
        <v>3</v>
      </c>
      <c r="B12" s="128" t="s">
        <v>273</v>
      </c>
      <c r="C12" s="141">
        <f>'1.sz.mell.'!C13</f>
        <v>0</v>
      </c>
      <c r="D12" s="141">
        <f>'1.sz.mell.'!D13</f>
        <v>0</v>
      </c>
      <c r="E12" s="141">
        <f>'1.sz.mell.'!E13</f>
        <v>0</v>
      </c>
      <c r="F12" s="128" t="s">
        <v>85</v>
      </c>
      <c r="G12" s="195">
        <f>'1.sz.mell.'!C31</f>
        <v>1270</v>
      </c>
      <c r="H12" s="195">
        <f>'1.sz.mell.'!D31</f>
        <v>0</v>
      </c>
      <c r="I12" s="195">
        <f>'1.sz.mell.'!E31</f>
        <v>0</v>
      </c>
    </row>
    <row r="13" spans="1:9" x14ac:dyDescent="0.2">
      <c r="A13" s="193">
        <v>4</v>
      </c>
      <c r="B13" s="128" t="s">
        <v>277</v>
      </c>
      <c r="C13" s="128">
        <f>[1]önk.összesen!P271</f>
        <v>0</v>
      </c>
      <c r="D13" s="134"/>
      <c r="E13" s="134"/>
      <c r="F13" s="128" t="s">
        <v>382</v>
      </c>
      <c r="G13" s="194"/>
      <c r="H13" s="134">
        <f>'1.sz.mell.'!H14</f>
        <v>0</v>
      </c>
      <c r="I13" s="134">
        <f>'1.sz.mell.'!I14</f>
        <v>0</v>
      </c>
    </row>
    <row r="14" spans="1:9" x14ac:dyDescent="0.2">
      <c r="A14" s="193">
        <v>5</v>
      </c>
      <c r="B14" s="128" t="s">
        <v>381</v>
      </c>
      <c r="C14" s="128"/>
      <c r="D14" s="127"/>
      <c r="E14" s="127"/>
      <c r="F14" s="128" t="s">
        <v>95</v>
      </c>
      <c r="G14" s="210">
        <f>'1.sz.mell.'!C32</f>
        <v>0</v>
      </c>
      <c r="H14" s="210">
        <f>'1.sz.mell.'!D32</f>
        <v>300</v>
      </c>
      <c r="I14" s="210">
        <f>'1.sz.mell.'!E32</f>
        <v>300</v>
      </c>
    </row>
    <row r="15" spans="1:9" x14ac:dyDescent="0.2">
      <c r="A15" s="193">
        <v>6</v>
      </c>
      <c r="B15" s="128" t="s">
        <v>274</v>
      </c>
      <c r="C15" s="128"/>
      <c r="D15" s="127"/>
      <c r="E15" s="127"/>
      <c r="F15" s="128" t="s">
        <v>383</v>
      </c>
      <c r="G15" s="194"/>
      <c r="H15" s="127"/>
      <c r="I15" s="127"/>
    </row>
    <row r="16" spans="1:9" x14ac:dyDescent="0.2">
      <c r="A16" s="193">
        <v>7</v>
      </c>
      <c r="B16" s="128" t="s">
        <v>384</v>
      </c>
      <c r="C16" s="128"/>
      <c r="D16" s="127"/>
      <c r="E16" s="127"/>
      <c r="F16" s="128" t="s">
        <v>385</v>
      </c>
      <c r="G16" s="194"/>
      <c r="H16" s="127"/>
      <c r="I16" s="127"/>
    </row>
    <row r="17" spans="1:9" x14ac:dyDescent="0.2">
      <c r="A17" s="193">
        <v>8</v>
      </c>
      <c r="B17" s="128"/>
      <c r="C17" s="128"/>
      <c r="D17" s="180"/>
      <c r="E17" s="180"/>
      <c r="F17" s="128" t="s">
        <v>17</v>
      </c>
      <c r="G17" s="210">
        <f>'1.sz.mell.'!C37</f>
        <v>6634</v>
      </c>
      <c r="H17" s="210">
        <f>'1.sz.mell.'!D37</f>
        <v>14973</v>
      </c>
      <c r="I17" s="180"/>
    </row>
    <row r="18" spans="1:9" ht="13.5" thickBot="1" x14ac:dyDescent="0.25">
      <c r="A18" s="196">
        <v>9</v>
      </c>
      <c r="B18" s="197"/>
      <c r="C18" s="128"/>
      <c r="D18" s="127"/>
      <c r="E18" s="127"/>
      <c r="F18" s="197"/>
      <c r="G18" s="198"/>
      <c r="H18" s="180"/>
      <c r="I18" s="180"/>
    </row>
    <row r="19" spans="1:9" ht="16.5" thickBot="1" x14ac:dyDescent="0.3">
      <c r="A19" s="184">
        <v>10</v>
      </c>
      <c r="B19" s="185" t="s">
        <v>296</v>
      </c>
      <c r="C19" s="213">
        <f>SUM(C10:C18)</f>
        <v>0</v>
      </c>
      <c r="D19" s="213">
        <f>SUM(D10:D18)</f>
        <v>6499</v>
      </c>
      <c r="E19" s="213">
        <f>SUM(E10:E18)</f>
        <v>6499</v>
      </c>
      <c r="F19" s="185" t="s">
        <v>306</v>
      </c>
      <c r="G19" s="199">
        <f>SUM(G10:G18)</f>
        <v>8158</v>
      </c>
      <c r="H19" s="183">
        <f>SUM(H10:H18)</f>
        <v>16057</v>
      </c>
      <c r="I19" s="183">
        <f>SUM(I10:I18)</f>
        <v>1084</v>
      </c>
    </row>
    <row r="20" spans="1:9" x14ac:dyDescent="0.2">
      <c r="A20" s="190">
        <v>11</v>
      </c>
      <c r="B20" s="191" t="s">
        <v>386</v>
      </c>
      <c r="C20" s="191"/>
      <c r="D20" s="127"/>
      <c r="E20" s="127"/>
      <c r="F20" s="191" t="s">
        <v>89</v>
      </c>
      <c r="G20" s="192"/>
      <c r="H20" s="175"/>
      <c r="I20" s="175"/>
    </row>
    <row r="21" spans="1:9" x14ac:dyDescent="0.2">
      <c r="A21" s="193">
        <v>12</v>
      </c>
      <c r="B21" s="128" t="s">
        <v>97</v>
      </c>
      <c r="C21" s="141">
        <f>'1.sz.mell.'!C17</f>
        <v>10140</v>
      </c>
      <c r="D21" s="141">
        <f>'1.sz.mell.'!D17</f>
        <v>7551</v>
      </c>
      <c r="E21" s="141">
        <f>'1.sz.mell.'!E17</f>
        <v>7551</v>
      </c>
      <c r="F21" s="128" t="s">
        <v>91</v>
      </c>
      <c r="G21" s="194"/>
      <c r="H21" s="127"/>
      <c r="I21" s="127"/>
    </row>
    <row r="22" spans="1:9" x14ac:dyDescent="0.2">
      <c r="A22" s="193">
        <v>13</v>
      </c>
      <c r="B22" s="128" t="s">
        <v>98</v>
      </c>
      <c r="C22" s="128"/>
      <c r="D22" s="127"/>
      <c r="E22" s="127"/>
      <c r="F22" s="128" t="s">
        <v>96</v>
      </c>
      <c r="G22" s="194"/>
      <c r="H22" s="127"/>
      <c r="I22" s="127"/>
    </row>
    <row r="23" spans="1:9" ht="25.5" x14ac:dyDescent="0.2">
      <c r="A23" s="193">
        <v>14</v>
      </c>
      <c r="B23" s="128" t="s">
        <v>99</v>
      </c>
      <c r="C23" s="128"/>
      <c r="D23" s="127"/>
      <c r="E23" s="127"/>
      <c r="F23" s="128" t="s">
        <v>92</v>
      </c>
      <c r="G23" s="194"/>
      <c r="H23" s="127"/>
      <c r="I23" s="127"/>
    </row>
    <row r="24" spans="1:9" ht="13.5" thickBot="1" x14ac:dyDescent="0.25">
      <c r="A24" s="193">
        <v>15</v>
      </c>
      <c r="B24" s="128" t="s">
        <v>387</v>
      </c>
      <c r="C24" s="128"/>
      <c r="D24" s="180"/>
      <c r="E24" s="180"/>
      <c r="F24" s="128" t="s">
        <v>90</v>
      </c>
      <c r="G24" s="194"/>
      <c r="H24" s="127"/>
      <c r="I24" s="127"/>
    </row>
    <row r="25" spans="1:9" ht="16.5" thickBot="1" x14ac:dyDescent="0.3">
      <c r="A25" s="196">
        <v>16</v>
      </c>
      <c r="B25" s="197" t="s">
        <v>100</v>
      </c>
      <c r="C25" s="197"/>
      <c r="D25" s="185"/>
      <c r="E25" s="185"/>
      <c r="F25" s="197"/>
      <c r="G25" s="198"/>
      <c r="H25" s="180"/>
      <c r="I25" s="180"/>
    </row>
    <row r="26" spans="1:9" ht="32.25" thickBot="1" x14ac:dyDescent="0.3">
      <c r="A26" s="184">
        <v>17</v>
      </c>
      <c r="B26" s="185" t="s">
        <v>388</v>
      </c>
      <c r="C26" s="185">
        <f>SUM(C20:C25)</f>
        <v>10140</v>
      </c>
      <c r="D26" s="185">
        <f>SUM(D20:D25)</f>
        <v>7551</v>
      </c>
      <c r="E26" s="185">
        <f>SUM(E20:E25)</f>
        <v>7551</v>
      </c>
      <c r="F26" s="185" t="s">
        <v>389</v>
      </c>
      <c r="G26" s="186">
        <f>SUM(G20:G25)</f>
        <v>0</v>
      </c>
      <c r="H26" s="186">
        <f>SUM(H20:H25)</f>
        <v>0</v>
      </c>
      <c r="I26" s="186">
        <f>SUM(I20:I25)</f>
        <v>0</v>
      </c>
    </row>
    <row r="27" spans="1:9" ht="16.5" thickBot="1" x14ac:dyDescent="0.3">
      <c r="A27" s="184">
        <v>18</v>
      </c>
      <c r="B27" s="185" t="s">
        <v>374</v>
      </c>
      <c r="C27" s="185">
        <f>C19+C26</f>
        <v>10140</v>
      </c>
      <c r="D27" s="185">
        <f>D19+D26</f>
        <v>14050</v>
      </c>
      <c r="E27" s="185">
        <f>E19+E26</f>
        <v>14050</v>
      </c>
      <c r="F27" s="185" t="s">
        <v>375</v>
      </c>
      <c r="G27" s="199">
        <f>G19+G26</f>
        <v>8158</v>
      </c>
      <c r="H27" s="199">
        <f>H19+H26</f>
        <v>16057</v>
      </c>
      <c r="I27" s="199">
        <f>I19+I26</f>
        <v>1084</v>
      </c>
    </row>
    <row r="28" spans="1:9" ht="16.5" thickBot="1" x14ac:dyDescent="0.3">
      <c r="A28" s="184">
        <v>19</v>
      </c>
      <c r="B28" s="185" t="s">
        <v>67</v>
      </c>
      <c r="C28" s="200">
        <f>C19-G19</f>
        <v>-8158</v>
      </c>
      <c r="D28" s="200">
        <f>D19-H19</f>
        <v>-9558</v>
      </c>
      <c r="E28" s="200"/>
      <c r="F28" s="185" t="s">
        <v>68</v>
      </c>
      <c r="G28" s="186"/>
      <c r="H28" s="186"/>
      <c r="I28" s="215">
        <f>E19-I19</f>
        <v>5415</v>
      </c>
    </row>
    <row r="29" spans="1:9" s="204" customFormat="1" ht="16.5" thickBot="1" x14ac:dyDescent="0.3">
      <c r="A29" s="201">
        <v>20</v>
      </c>
      <c r="B29" s="202" t="s">
        <v>376</v>
      </c>
      <c r="C29" s="203"/>
      <c r="D29" s="200">
        <f>D27-H27</f>
        <v>-2007</v>
      </c>
      <c r="E29" s="203"/>
      <c r="F29" s="202" t="s">
        <v>377</v>
      </c>
      <c r="G29" s="216">
        <f>C27-G27</f>
        <v>1982</v>
      </c>
      <c r="H29" s="216"/>
      <c r="I29" s="216">
        <f>E27-I27</f>
        <v>12966</v>
      </c>
    </row>
  </sheetData>
  <mergeCells count="5">
    <mergeCell ref="B7:E7"/>
    <mergeCell ref="F7:I7"/>
    <mergeCell ref="A3:I3"/>
    <mergeCell ref="A4:I4"/>
    <mergeCell ref="A5:I5"/>
  </mergeCells>
  <pageMargins left="0.23622047244094491" right="0.23622047244094491" top="0.74803149606299213" bottom="0.74803149606299213" header="0.31496062992125984" footer="0.31496062992125984"/>
  <pageSetup paperSize="9" scale="7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3"/>
  <sheetViews>
    <sheetView tabSelected="1" workbookViewId="0">
      <selection activeCell="C9" sqref="C9"/>
    </sheetView>
  </sheetViews>
  <sheetFormatPr defaultRowHeight="12.75" x14ac:dyDescent="0.2"/>
  <cols>
    <col min="1" max="1" width="4" customWidth="1"/>
    <col min="2" max="2" width="53.5" bestFit="1" customWidth="1"/>
    <col min="3" max="3" width="11.1640625" customWidth="1"/>
    <col min="4" max="5" width="11.83203125" customWidth="1"/>
  </cols>
  <sheetData>
    <row r="1" spans="1:5" x14ac:dyDescent="0.2">
      <c r="A1" t="s">
        <v>393</v>
      </c>
    </row>
    <row r="3" spans="1:5" x14ac:dyDescent="0.2">
      <c r="A3" s="346" t="s">
        <v>394</v>
      </c>
      <c r="B3" s="346"/>
      <c r="C3" s="346"/>
      <c r="D3" s="346"/>
      <c r="E3" s="346"/>
    </row>
    <row r="5" spans="1:5" ht="25.5" x14ac:dyDescent="0.2">
      <c r="A5" s="127"/>
      <c r="B5" s="127"/>
      <c r="C5" s="217" t="s">
        <v>102</v>
      </c>
      <c r="D5" s="217" t="s">
        <v>103</v>
      </c>
      <c r="E5" s="217" t="s">
        <v>398</v>
      </c>
    </row>
    <row r="6" spans="1:5" s="131" customFormat="1" x14ac:dyDescent="0.2">
      <c r="A6" s="129" t="s">
        <v>4</v>
      </c>
      <c r="B6" s="129" t="s">
        <v>1351</v>
      </c>
      <c r="C6" s="129"/>
      <c r="D6" s="129"/>
      <c r="E6" s="129"/>
    </row>
    <row r="7" spans="1:5" x14ac:dyDescent="0.2">
      <c r="A7" s="127"/>
      <c r="B7" s="127" t="s">
        <v>1369</v>
      </c>
      <c r="C7" s="127">
        <v>1</v>
      </c>
      <c r="D7" s="127">
        <v>1</v>
      </c>
      <c r="E7" s="127">
        <v>1</v>
      </c>
    </row>
    <row r="8" spans="1:5" x14ac:dyDescent="0.2">
      <c r="A8" s="127"/>
      <c r="B8" s="127" t="s">
        <v>1370</v>
      </c>
      <c r="C8" s="127">
        <v>1</v>
      </c>
      <c r="D8" s="127">
        <v>1</v>
      </c>
      <c r="E8" s="127">
        <v>1</v>
      </c>
    </row>
    <row r="9" spans="1:5" x14ac:dyDescent="0.2">
      <c r="A9" s="127"/>
      <c r="B9" s="127" t="s">
        <v>395</v>
      </c>
      <c r="C9" s="127">
        <v>3</v>
      </c>
      <c r="D9" s="127">
        <v>3</v>
      </c>
      <c r="E9" s="127">
        <v>3</v>
      </c>
    </row>
    <row r="10" spans="1:5" x14ac:dyDescent="0.2">
      <c r="A10" s="127"/>
      <c r="B10" s="127" t="s">
        <v>396</v>
      </c>
      <c r="C10" s="127">
        <v>0</v>
      </c>
      <c r="D10" s="127">
        <v>0</v>
      </c>
      <c r="E10" s="127">
        <v>0</v>
      </c>
    </row>
    <row r="11" spans="1:5" x14ac:dyDescent="0.2">
      <c r="A11" s="127"/>
      <c r="B11" s="127" t="s">
        <v>399</v>
      </c>
      <c r="C11" s="127">
        <v>1</v>
      </c>
      <c r="D11" s="127">
        <v>1</v>
      </c>
      <c r="E11" s="127">
        <v>1</v>
      </c>
    </row>
    <row r="12" spans="1:5" x14ac:dyDescent="0.2">
      <c r="A12" s="127"/>
      <c r="B12" s="127" t="s">
        <v>397</v>
      </c>
      <c r="C12" s="127">
        <v>5</v>
      </c>
      <c r="D12" s="127">
        <v>5</v>
      </c>
      <c r="E12" s="127">
        <v>5</v>
      </c>
    </row>
    <row r="13" spans="1:5" x14ac:dyDescent="0.2">
      <c r="A13" s="127"/>
      <c r="B13" s="127"/>
      <c r="C13" s="127"/>
      <c r="D13" s="127"/>
      <c r="E13" s="127"/>
    </row>
  </sheetData>
  <mergeCells count="1">
    <mergeCell ref="A3:E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K70"/>
  <sheetViews>
    <sheetView view="pageBreakPreview" zoomScale="60" zoomScaleNormal="100" workbookViewId="0">
      <selection activeCell="CK23" sqref="CK23"/>
    </sheetView>
  </sheetViews>
  <sheetFormatPr defaultColWidth="3.1640625" defaultRowHeight="12.75" x14ac:dyDescent="0.2"/>
  <cols>
    <col min="1" max="1" width="6.6640625" style="220" customWidth="1"/>
    <col min="2" max="12" width="4" style="220" customWidth="1"/>
    <col min="13" max="13" width="26.1640625" style="220" customWidth="1"/>
    <col min="14" max="14" width="20.1640625" style="220" customWidth="1"/>
    <col min="15" max="16" width="4" style="220" hidden="1" customWidth="1"/>
    <col min="17" max="17" width="3.6640625" style="220" hidden="1" customWidth="1"/>
    <col min="18" max="23" width="4" style="220" hidden="1" customWidth="1"/>
    <col min="24" max="25" width="3.83203125" style="220" hidden="1" customWidth="1"/>
    <col min="26" max="40" width="4" style="220" hidden="1" customWidth="1"/>
    <col min="41" max="41" width="15.1640625" style="220" hidden="1" customWidth="1"/>
    <col min="42" max="44" width="4" style="220" customWidth="1"/>
    <col min="45" max="45" width="2.5" style="220" customWidth="1"/>
    <col min="46" max="46" width="1.6640625" style="220" customWidth="1"/>
    <col min="47" max="49" width="4" style="220" customWidth="1"/>
    <col min="50" max="50" width="3" style="220" customWidth="1"/>
    <col min="51" max="51" width="4" style="220" hidden="1" customWidth="1"/>
    <col min="52" max="55" width="4" style="332" customWidth="1"/>
    <col min="56" max="56" width="0.1640625" style="332" customWidth="1"/>
    <col min="57" max="58" width="3.1640625" style="220" customWidth="1"/>
    <col min="59" max="59" width="5.83203125" style="220" bestFit="1" customWidth="1"/>
    <col min="60" max="71" width="3.1640625" style="220" customWidth="1"/>
    <col min="72" max="86" width="3.1640625" style="221" customWidth="1"/>
    <col min="87" max="87" width="18.5" style="221" customWidth="1"/>
    <col min="88" max="88" width="17.1640625" style="220" customWidth="1"/>
    <col min="89" max="89" width="17.33203125" style="220" customWidth="1"/>
    <col min="90" max="93" width="3.1640625" style="220"/>
    <col min="94" max="94" width="5.83203125" style="220" bestFit="1" customWidth="1"/>
    <col min="95" max="256" width="3.1640625" style="220"/>
    <col min="257" max="257" width="6.6640625" style="220" customWidth="1"/>
    <col min="258" max="279" width="4" style="220" customWidth="1"/>
    <col min="280" max="281" width="3.83203125" style="220" customWidth="1"/>
    <col min="282" max="297" width="4" style="220" customWidth="1"/>
    <col min="298" max="512" width="3.1640625" style="220"/>
    <col min="513" max="513" width="6.6640625" style="220" customWidth="1"/>
    <col min="514" max="535" width="4" style="220" customWidth="1"/>
    <col min="536" max="537" width="3.83203125" style="220" customWidth="1"/>
    <col min="538" max="553" width="4" style="220" customWidth="1"/>
    <col min="554" max="768" width="3.1640625" style="220"/>
    <col min="769" max="769" width="6.6640625" style="220" customWidth="1"/>
    <col min="770" max="791" width="4" style="220" customWidth="1"/>
    <col min="792" max="793" width="3.83203125" style="220" customWidth="1"/>
    <col min="794" max="809" width="4" style="220" customWidth="1"/>
    <col min="810" max="1024" width="3.1640625" style="220"/>
    <col min="1025" max="1025" width="6.6640625" style="220" customWidth="1"/>
    <col min="1026" max="1047" width="4" style="220" customWidth="1"/>
    <col min="1048" max="1049" width="3.83203125" style="220" customWidth="1"/>
    <col min="1050" max="1065" width="4" style="220" customWidth="1"/>
    <col min="1066" max="1280" width="3.1640625" style="220"/>
    <col min="1281" max="1281" width="6.6640625" style="220" customWidth="1"/>
    <col min="1282" max="1303" width="4" style="220" customWidth="1"/>
    <col min="1304" max="1305" width="3.83203125" style="220" customWidth="1"/>
    <col min="1306" max="1321" width="4" style="220" customWidth="1"/>
    <col min="1322" max="1536" width="3.1640625" style="220"/>
    <col min="1537" max="1537" width="6.6640625" style="220" customWidth="1"/>
    <col min="1538" max="1559" width="4" style="220" customWidth="1"/>
    <col min="1560" max="1561" width="3.83203125" style="220" customWidth="1"/>
    <col min="1562" max="1577" width="4" style="220" customWidth="1"/>
    <col min="1578" max="1792" width="3.1640625" style="220"/>
    <col min="1793" max="1793" width="6.6640625" style="220" customWidth="1"/>
    <col min="1794" max="1815" width="4" style="220" customWidth="1"/>
    <col min="1816" max="1817" width="3.83203125" style="220" customWidth="1"/>
    <col min="1818" max="1833" width="4" style="220" customWidth="1"/>
    <col min="1834" max="2048" width="3.1640625" style="220"/>
    <col min="2049" max="2049" width="6.6640625" style="220" customWidth="1"/>
    <col min="2050" max="2071" width="4" style="220" customWidth="1"/>
    <col min="2072" max="2073" width="3.83203125" style="220" customWidth="1"/>
    <col min="2074" max="2089" width="4" style="220" customWidth="1"/>
    <col min="2090" max="2304" width="3.1640625" style="220"/>
    <col min="2305" max="2305" width="6.6640625" style="220" customWidth="1"/>
    <col min="2306" max="2327" width="4" style="220" customWidth="1"/>
    <col min="2328" max="2329" width="3.83203125" style="220" customWidth="1"/>
    <col min="2330" max="2345" width="4" style="220" customWidth="1"/>
    <col min="2346" max="2560" width="3.1640625" style="220"/>
    <col min="2561" max="2561" width="6.6640625" style="220" customWidth="1"/>
    <col min="2562" max="2583" width="4" style="220" customWidth="1"/>
    <col min="2584" max="2585" width="3.83203125" style="220" customWidth="1"/>
    <col min="2586" max="2601" width="4" style="220" customWidth="1"/>
    <col min="2602" max="2816" width="3.1640625" style="220"/>
    <col min="2817" max="2817" width="6.6640625" style="220" customWidth="1"/>
    <col min="2818" max="2839" width="4" style="220" customWidth="1"/>
    <col min="2840" max="2841" width="3.83203125" style="220" customWidth="1"/>
    <col min="2842" max="2857" width="4" style="220" customWidth="1"/>
    <col min="2858" max="3072" width="3.1640625" style="220"/>
    <col min="3073" max="3073" width="6.6640625" style="220" customWidth="1"/>
    <col min="3074" max="3095" width="4" style="220" customWidth="1"/>
    <col min="3096" max="3097" width="3.83203125" style="220" customWidth="1"/>
    <col min="3098" max="3113" width="4" style="220" customWidth="1"/>
    <col min="3114" max="3328" width="3.1640625" style="220"/>
    <col min="3329" max="3329" width="6.6640625" style="220" customWidth="1"/>
    <col min="3330" max="3351" width="4" style="220" customWidth="1"/>
    <col min="3352" max="3353" width="3.83203125" style="220" customWidth="1"/>
    <col min="3354" max="3369" width="4" style="220" customWidth="1"/>
    <col min="3370" max="3584" width="3.1640625" style="220"/>
    <col min="3585" max="3585" width="6.6640625" style="220" customWidth="1"/>
    <col min="3586" max="3607" width="4" style="220" customWidth="1"/>
    <col min="3608" max="3609" width="3.83203125" style="220" customWidth="1"/>
    <col min="3610" max="3625" width="4" style="220" customWidth="1"/>
    <col min="3626" max="3840" width="3.1640625" style="220"/>
    <col min="3841" max="3841" width="6.6640625" style="220" customWidth="1"/>
    <col min="3842" max="3863" width="4" style="220" customWidth="1"/>
    <col min="3864" max="3865" width="3.83203125" style="220" customWidth="1"/>
    <col min="3866" max="3881" width="4" style="220" customWidth="1"/>
    <col min="3882" max="4096" width="3.1640625" style="220"/>
    <col min="4097" max="4097" width="6.6640625" style="220" customWidth="1"/>
    <col min="4098" max="4119" width="4" style="220" customWidth="1"/>
    <col min="4120" max="4121" width="3.83203125" style="220" customWidth="1"/>
    <col min="4122" max="4137" width="4" style="220" customWidth="1"/>
    <col min="4138" max="4352" width="3.1640625" style="220"/>
    <col min="4353" max="4353" width="6.6640625" style="220" customWidth="1"/>
    <col min="4354" max="4375" width="4" style="220" customWidth="1"/>
    <col min="4376" max="4377" width="3.83203125" style="220" customWidth="1"/>
    <col min="4378" max="4393" width="4" style="220" customWidth="1"/>
    <col min="4394" max="4608" width="3.1640625" style="220"/>
    <col min="4609" max="4609" width="6.6640625" style="220" customWidth="1"/>
    <col min="4610" max="4631" width="4" style="220" customWidth="1"/>
    <col min="4632" max="4633" width="3.83203125" style="220" customWidth="1"/>
    <col min="4634" max="4649" width="4" style="220" customWidth="1"/>
    <col min="4650" max="4864" width="3.1640625" style="220"/>
    <col min="4865" max="4865" width="6.6640625" style="220" customWidth="1"/>
    <col min="4866" max="4887" width="4" style="220" customWidth="1"/>
    <col min="4888" max="4889" width="3.83203125" style="220" customWidth="1"/>
    <col min="4890" max="4905" width="4" style="220" customWidth="1"/>
    <col min="4906" max="5120" width="3.1640625" style="220"/>
    <col min="5121" max="5121" width="6.6640625" style="220" customWidth="1"/>
    <col min="5122" max="5143" width="4" style="220" customWidth="1"/>
    <col min="5144" max="5145" width="3.83203125" style="220" customWidth="1"/>
    <col min="5146" max="5161" width="4" style="220" customWidth="1"/>
    <col min="5162" max="5376" width="3.1640625" style="220"/>
    <col min="5377" max="5377" width="6.6640625" style="220" customWidth="1"/>
    <col min="5378" max="5399" width="4" style="220" customWidth="1"/>
    <col min="5400" max="5401" width="3.83203125" style="220" customWidth="1"/>
    <col min="5402" max="5417" width="4" style="220" customWidth="1"/>
    <col min="5418" max="5632" width="3.1640625" style="220"/>
    <col min="5633" max="5633" width="6.6640625" style="220" customWidth="1"/>
    <col min="5634" max="5655" width="4" style="220" customWidth="1"/>
    <col min="5656" max="5657" width="3.83203125" style="220" customWidth="1"/>
    <col min="5658" max="5673" width="4" style="220" customWidth="1"/>
    <col min="5674" max="5888" width="3.1640625" style="220"/>
    <col min="5889" max="5889" width="6.6640625" style="220" customWidth="1"/>
    <col min="5890" max="5911" width="4" style="220" customWidth="1"/>
    <col min="5912" max="5913" width="3.83203125" style="220" customWidth="1"/>
    <col min="5914" max="5929" width="4" style="220" customWidth="1"/>
    <col min="5930" max="6144" width="3.1640625" style="220"/>
    <col min="6145" max="6145" width="6.6640625" style="220" customWidth="1"/>
    <col min="6146" max="6167" width="4" style="220" customWidth="1"/>
    <col min="6168" max="6169" width="3.83203125" style="220" customWidth="1"/>
    <col min="6170" max="6185" width="4" style="220" customWidth="1"/>
    <col min="6186" max="6400" width="3.1640625" style="220"/>
    <col min="6401" max="6401" width="6.6640625" style="220" customWidth="1"/>
    <col min="6402" max="6423" width="4" style="220" customWidth="1"/>
    <col min="6424" max="6425" width="3.83203125" style="220" customWidth="1"/>
    <col min="6426" max="6441" width="4" style="220" customWidth="1"/>
    <col min="6442" max="6656" width="3.1640625" style="220"/>
    <col min="6657" max="6657" width="6.6640625" style="220" customWidth="1"/>
    <col min="6658" max="6679" width="4" style="220" customWidth="1"/>
    <col min="6680" max="6681" width="3.83203125" style="220" customWidth="1"/>
    <col min="6682" max="6697" width="4" style="220" customWidth="1"/>
    <col min="6698" max="6912" width="3.1640625" style="220"/>
    <col min="6913" max="6913" width="6.6640625" style="220" customWidth="1"/>
    <col min="6914" max="6935" width="4" style="220" customWidth="1"/>
    <col min="6936" max="6937" width="3.83203125" style="220" customWidth="1"/>
    <col min="6938" max="6953" width="4" style="220" customWidth="1"/>
    <col min="6954" max="7168" width="3.1640625" style="220"/>
    <col min="7169" max="7169" width="6.6640625" style="220" customWidth="1"/>
    <col min="7170" max="7191" width="4" style="220" customWidth="1"/>
    <col min="7192" max="7193" width="3.83203125" style="220" customWidth="1"/>
    <col min="7194" max="7209" width="4" style="220" customWidth="1"/>
    <col min="7210" max="7424" width="3.1640625" style="220"/>
    <col min="7425" max="7425" width="6.6640625" style="220" customWidth="1"/>
    <col min="7426" max="7447" width="4" style="220" customWidth="1"/>
    <col min="7448" max="7449" width="3.83203125" style="220" customWidth="1"/>
    <col min="7450" max="7465" width="4" style="220" customWidth="1"/>
    <col min="7466" max="7680" width="3.1640625" style="220"/>
    <col min="7681" max="7681" width="6.6640625" style="220" customWidth="1"/>
    <col min="7682" max="7703" width="4" style="220" customWidth="1"/>
    <col min="7704" max="7705" width="3.83203125" style="220" customWidth="1"/>
    <col min="7706" max="7721" width="4" style="220" customWidth="1"/>
    <col min="7722" max="7936" width="3.1640625" style="220"/>
    <col min="7937" max="7937" width="6.6640625" style="220" customWidth="1"/>
    <col min="7938" max="7959" width="4" style="220" customWidth="1"/>
    <col min="7960" max="7961" width="3.83203125" style="220" customWidth="1"/>
    <col min="7962" max="7977" width="4" style="220" customWidth="1"/>
    <col min="7978" max="8192" width="3.1640625" style="220"/>
    <col min="8193" max="8193" width="6.6640625" style="220" customWidth="1"/>
    <col min="8194" max="8215" width="4" style="220" customWidth="1"/>
    <col min="8216" max="8217" width="3.83203125" style="220" customWidth="1"/>
    <col min="8218" max="8233" width="4" style="220" customWidth="1"/>
    <col min="8234" max="8448" width="3.1640625" style="220"/>
    <col min="8449" max="8449" width="6.6640625" style="220" customWidth="1"/>
    <col min="8450" max="8471" width="4" style="220" customWidth="1"/>
    <col min="8472" max="8473" width="3.83203125" style="220" customWidth="1"/>
    <col min="8474" max="8489" width="4" style="220" customWidth="1"/>
    <col min="8490" max="8704" width="3.1640625" style="220"/>
    <col min="8705" max="8705" width="6.6640625" style="220" customWidth="1"/>
    <col min="8706" max="8727" width="4" style="220" customWidth="1"/>
    <col min="8728" max="8729" width="3.83203125" style="220" customWidth="1"/>
    <col min="8730" max="8745" width="4" style="220" customWidth="1"/>
    <col min="8746" max="8960" width="3.1640625" style="220"/>
    <col min="8961" max="8961" width="6.6640625" style="220" customWidth="1"/>
    <col min="8962" max="8983" width="4" style="220" customWidth="1"/>
    <col min="8984" max="8985" width="3.83203125" style="220" customWidth="1"/>
    <col min="8986" max="9001" width="4" style="220" customWidth="1"/>
    <col min="9002" max="9216" width="3.1640625" style="220"/>
    <col min="9217" max="9217" width="6.6640625" style="220" customWidth="1"/>
    <col min="9218" max="9239" width="4" style="220" customWidth="1"/>
    <col min="9240" max="9241" width="3.83203125" style="220" customWidth="1"/>
    <col min="9242" max="9257" width="4" style="220" customWidth="1"/>
    <col min="9258" max="9472" width="3.1640625" style="220"/>
    <col min="9473" max="9473" width="6.6640625" style="220" customWidth="1"/>
    <col min="9474" max="9495" width="4" style="220" customWidth="1"/>
    <col min="9496" max="9497" width="3.83203125" style="220" customWidth="1"/>
    <col min="9498" max="9513" width="4" style="220" customWidth="1"/>
    <col min="9514" max="9728" width="3.1640625" style="220"/>
    <col min="9729" max="9729" width="6.6640625" style="220" customWidth="1"/>
    <col min="9730" max="9751" width="4" style="220" customWidth="1"/>
    <col min="9752" max="9753" width="3.83203125" style="220" customWidth="1"/>
    <col min="9754" max="9769" width="4" style="220" customWidth="1"/>
    <col min="9770" max="9984" width="3.1640625" style="220"/>
    <col min="9985" max="9985" width="6.6640625" style="220" customWidth="1"/>
    <col min="9986" max="10007" width="4" style="220" customWidth="1"/>
    <col min="10008" max="10009" width="3.83203125" style="220" customWidth="1"/>
    <col min="10010" max="10025" width="4" style="220" customWidth="1"/>
    <col min="10026" max="10240" width="3.1640625" style="220"/>
    <col min="10241" max="10241" width="6.6640625" style="220" customWidth="1"/>
    <col min="10242" max="10263" width="4" style="220" customWidth="1"/>
    <col min="10264" max="10265" width="3.83203125" style="220" customWidth="1"/>
    <col min="10266" max="10281" width="4" style="220" customWidth="1"/>
    <col min="10282" max="10496" width="3.1640625" style="220"/>
    <col min="10497" max="10497" width="6.6640625" style="220" customWidth="1"/>
    <col min="10498" max="10519" width="4" style="220" customWidth="1"/>
    <col min="10520" max="10521" width="3.83203125" style="220" customWidth="1"/>
    <col min="10522" max="10537" width="4" style="220" customWidth="1"/>
    <col min="10538" max="10752" width="3.1640625" style="220"/>
    <col min="10753" max="10753" width="6.6640625" style="220" customWidth="1"/>
    <col min="10754" max="10775" width="4" style="220" customWidth="1"/>
    <col min="10776" max="10777" width="3.83203125" style="220" customWidth="1"/>
    <col min="10778" max="10793" width="4" style="220" customWidth="1"/>
    <col min="10794" max="11008" width="3.1640625" style="220"/>
    <col min="11009" max="11009" width="6.6640625" style="220" customWidth="1"/>
    <col min="11010" max="11031" width="4" style="220" customWidth="1"/>
    <col min="11032" max="11033" width="3.83203125" style="220" customWidth="1"/>
    <col min="11034" max="11049" width="4" style="220" customWidth="1"/>
    <col min="11050" max="11264" width="3.1640625" style="220"/>
    <col min="11265" max="11265" width="6.6640625" style="220" customWidth="1"/>
    <col min="11266" max="11287" width="4" style="220" customWidth="1"/>
    <col min="11288" max="11289" width="3.83203125" style="220" customWidth="1"/>
    <col min="11290" max="11305" width="4" style="220" customWidth="1"/>
    <col min="11306" max="11520" width="3.1640625" style="220"/>
    <col min="11521" max="11521" width="6.6640625" style="220" customWidth="1"/>
    <col min="11522" max="11543" width="4" style="220" customWidth="1"/>
    <col min="11544" max="11545" width="3.83203125" style="220" customWidth="1"/>
    <col min="11546" max="11561" width="4" style="220" customWidth="1"/>
    <col min="11562" max="11776" width="3.1640625" style="220"/>
    <col min="11777" max="11777" width="6.6640625" style="220" customWidth="1"/>
    <col min="11778" max="11799" width="4" style="220" customWidth="1"/>
    <col min="11800" max="11801" width="3.83203125" style="220" customWidth="1"/>
    <col min="11802" max="11817" width="4" style="220" customWidth="1"/>
    <col min="11818" max="12032" width="3.1640625" style="220"/>
    <col min="12033" max="12033" width="6.6640625" style="220" customWidth="1"/>
    <col min="12034" max="12055" width="4" style="220" customWidth="1"/>
    <col min="12056" max="12057" width="3.83203125" style="220" customWidth="1"/>
    <col min="12058" max="12073" width="4" style="220" customWidth="1"/>
    <col min="12074" max="12288" width="3.1640625" style="220"/>
    <col min="12289" max="12289" width="6.6640625" style="220" customWidth="1"/>
    <col min="12290" max="12311" width="4" style="220" customWidth="1"/>
    <col min="12312" max="12313" width="3.83203125" style="220" customWidth="1"/>
    <col min="12314" max="12329" width="4" style="220" customWidth="1"/>
    <col min="12330" max="12544" width="3.1640625" style="220"/>
    <col min="12545" max="12545" width="6.6640625" style="220" customWidth="1"/>
    <col min="12546" max="12567" width="4" style="220" customWidth="1"/>
    <col min="12568" max="12569" width="3.83203125" style="220" customWidth="1"/>
    <col min="12570" max="12585" width="4" style="220" customWidth="1"/>
    <col min="12586" max="12800" width="3.1640625" style="220"/>
    <col min="12801" max="12801" width="6.6640625" style="220" customWidth="1"/>
    <col min="12802" max="12823" width="4" style="220" customWidth="1"/>
    <col min="12824" max="12825" width="3.83203125" style="220" customWidth="1"/>
    <col min="12826" max="12841" width="4" style="220" customWidth="1"/>
    <col min="12842" max="13056" width="3.1640625" style="220"/>
    <col min="13057" max="13057" width="6.6640625" style="220" customWidth="1"/>
    <col min="13058" max="13079" width="4" style="220" customWidth="1"/>
    <col min="13080" max="13081" width="3.83203125" style="220" customWidth="1"/>
    <col min="13082" max="13097" width="4" style="220" customWidth="1"/>
    <col min="13098" max="13312" width="3.1640625" style="220"/>
    <col min="13313" max="13313" width="6.6640625" style="220" customWidth="1"/>
    <col min="13314" max="13335" width="4" style="220" customWidth="1"/>
    <col min="13336" max="13337" width="3.83203125" style="220" customWidth="1"/>
    <col min="13338" max="13353" width="4" style="220" customWidth="1"/>
    <col min="13354" max="13568" width="3.1640625" style="220"/>
    <col min="13569" max="13569" width="6.6640625" style="220" customWidth="1"/>
    <col min="13570" max="13591" width="4" style="220" customWidth="1"/>
    <col min="13592" max="13593" width="3.83203125" style="220" customWidth="1"/>
    <col min="13594" max="13609" width="4" style="220" customWidth="1"/>
    <col min="13610" max="13824" width="3.1640625" style="220"/>
    <col min="13825" max="13825" width="6.6640625" style="220" customWidth="1"/>
    <col min="13826" max="13847" width="4" style="220" customWidth="1"/>
    <col min="13848" max="13849" width="3.83203125" style="220" customWidth="1"/>
    <col min="13850" max="13865" width="4" style="220" customWidth="1"/>
    <col min="13866" max="14080" width="3.1640625" style="220"/>
    <col min="14081" max="14081" width="6.6640625" style="220" customWidth="1"/>
    <col min="14082" max="14103" width="4" style="220" customWidth="1"/>
    <col min="14104" max="14105" width="3.83203125" style="220" customWidth="1"/>
    <col min="14106" max="14121" width="4" style="220" customWidth="1"/>
    <col min="14122" max="14336" width="3.1640625" style="220"/>
    <col min="14337" max="14337" width="6.6640625" style="220" customWidth="1"/>
    <col min="14338" max="14359" width="4" style="220" customWidth="1"/>
    <col min="14360" max="14361" width="3.83203125" style="220" customWidth="1"/>
    <col min="14362" max="14377" width="4" style="220" customWidth="1"/>
    <col min="14378" max="14592" width="3.1640625" style="220"/>
    <col min="14593" max="14593" width="6.6640625" style="220" customWidth="1"/>
    <col min="14594" max="14615" width="4" style="220" customWidth="1"/>
    <col min="14616" max="14617" width="3.83203125" style="220" customWidth="1"/>
    <col min="14618" max="14633" width="4" style="220" customWidth="1"/>
    <col min="14634" max="14848" width="3.1640625" style="220"/>
    <col min="14849" max="14849" width="6.6640625" style="220" customWidth="1"/>
    <col min="14850" max="14871" width="4" style="220" customWidth="1"/>
    <col min="14872" max="14873" width="3.83203125" style="220" customWidth="1"/>
    <col min="14874" max="14889" width="4" style="220" customWidth="1"/>
    <col min="14890" max="15104" width="3.1640625" style="220"/>
    <col min="15105" max="15105" width="6.6640625" style="220" customWidth="1"/>
    <col min="15106" max="15127" width="4" style="220" customWidth="1"/>
    <col min="15128" max="15129" width="3.83203125" style="220" customWidth="1"/>
    <col min="15130" max="15145" width="4" style="220" customWidth="1"/>
    <col min="15146" max="15360" width="3.1640625" style="220"/>
    <col min="15361" max="15361" width="6.6640625" style="220" customWidth="1"/>
    <col min="15362" max="15383" width="4" style="220" customWidth="1"/>
    <col min="15384" max="15385" width="3.83203125" style="220" customWidth="1"/>
    <col min="15386" max="15401" width="4" style="220" customWidth="1"/>
    <col min="15402" max="15616" width="3.1640625" style="220"/>
    <col min="15617" max="15617" width="6.6640625" style="220" customWidth="1"/>
    <col min="15618" max="15639" width="4" style="220" customWidth="1"/>
    <col min="15640" max="15641" width="3.83203125" style="220" customWidth="1"/>
    <col min="15642" max="15657" width="4" style="220" customWidth="1"/>
    <col min="15658" max="15872" width="3.1640625" style="220"/>
    <col min="15873" max="15873" width="6.6640625" style="220" customWidth="1"/>
    <col min="15874" max="15895" width="4" style="220" customWidth="1"/>
    <col min="15896" max="15897" width="3.83203125" style="220" customWidth="1"/>
    <col min="15898" max="15913" width="4" style="220" customWidth="1"/>
    <col min="15914" max="16128" width="3.1640625" style="220"/>
    <col min="16129" max="16129" width="6.6640625" style="220" customWidth="1"/>
    <col min="16130" max="16151" width="4" style="220" customWidth="1"/>
    <col min="16152" max="16153" width="3.83203125" style="220" customWidth="1"/>
    <col min="16154" max="16169" width="4" style="220" customWidth="1"/>
    <col min="16170" max="16384" width="3.1640625" style="220"/>
  </cols>
  <sheetData>
    <row r="1" spans="1:89" x14ac:dyDescent="0.2">
      <c r="A1" s="219" t="s">
        <v>794</v>
      </c>
    </row>
    <row r="3" spans="1:89" ht="15.75" x14ac:dyDescent="0.25">
      <c r="A3" s="400" t="s">
        <v>1352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400"/>
      <c r="AC3" s="400"/>
      <c r="AD3" s="400"/>
      <c r="AE3" s="400"/>
      <c r="AF3" s="400"/>
      <c r="AG3" s="400"/>
      <c r="AH3" s="400"/>
      <c r="AI3" s="400"/>
      <c r="AJ3" s="400"/>
      <c r="AK3" s="400"/>
      <c r="AL3" s="400"/>
      <c r="AM3" s="400"/>
      <c r="AN3" s="400"/>
      <c r="AO3" s="400"/>
      <c r="AP3" s="317"/>
      <c r="AQ3" s="317"/>
      <c r="AR3" s="317"/>
      <c r="AS3" s="317"/>
      <c r="AT3" s="317"/>
      <c r="AU3" s="317"/>
      <c r="AV3" s="317"/>
      <c r="AW3" s="317"/>
      <c r="AX3" s="317"/>
      <c r="AY3" s="317"/>
      <c r="AZ3" s="333"/>
      <c r="BA3" s="333"/>
      <c r="BB3" s="333"/>
      <c r="BC3" s="333"/>
      <c r="BD3" s="333"/>
      <c r="BE3" s="317"/>
      <c r="BF3" s="317"/>
      <c r="BG3" s="317"/>
      <c r="BH3" s="317"/>
      <c r="BI3" s="317"/>
      <c r="BJ3" s="317"/>
      <c r="BK3" s="317"/>
      <c r="BL3" s="317"/>
      <c r="BM3" s="317"/>
      <c r="BN3" s="317"/>
      <c r="BO3" s="317"/>
      <c r="BP3" s="317"/>
      <c r="BQ3" s="317"/>
      <c r="BR3" s="317"/>
      <c r="BS3" s="317"/>
      <c r="BT3" s="317"/>
      <c r="BU3" s="317"/>
      <c r="BV3" s="317"/>
      <c r="BW3" s="317"/>
      <c r="BX3" s="317"/>
      <c r="BY3" s="317"/>
      <c r="BZ3" s="317"/>
      <c r="CA3" s="317"/>
      <c r="CB3" s="317"/>
      <c r="CC3" s="317"/>
      <c r="CD3" s="317"/>
      <c r="CE3" s="317"/>
      <c r="CF3" s="317"/>
      <c r="CG3" s="317"/>
      <c r="CH3" s="317"/>
      <c r="CI3" s="317"/>
      <c r="CJ3" s="317"/>
      <c r="CK3" s="317"/>
    </row>
    <row r="4" spans="1:89" ht="15.75" x14ac:dyDescent="0.25">
      <c r="A4" s="299" t="s">
        <v>1353</v>
      </c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299"/>
      <c r="T4" s="299"/>
      <c r="U4" s="299"/>
      <c r="V4" s="299"/>
      <c r="W4" s="299"/>
      <c r="X4" s="299"/>
      <c r="Y4" s="299"/>
      <c r="Z4" s="299"/>
      <c r="AA4" s="299"/>
      <c r="AB4" s="299"/>
      <c r="AC4" s="299"/>
      <c r="AD4" s="299"/>
      <c r="AE4" s="299"/>
      <c r="AF4" s="299"/>
      <c r="AG4" s="299"/>
      <c r="AH4" s="299"/>
      <c r="AI4" s="299"/>
      <c r="AJ4" s="299"/>
      <c r="AK4" s="299"/>
      <c r="AL4" s="299"/>
      <c r="AM4" s="299"/>
      <c r="AN4" s="299"/>
      <c r="AO4" s="299"/>
      <c r="AP4" s="299"/>
      <c r="AQ4" s="299"/>
      <c r="AR4" s="299"/>
      <c r="AS4" s="299"/>
      <c r="AT4" s="299"/>
      <c r="AU4" s="299"/>
      <c r="AV4" s="299"/>
      <c r="AW4" s="299"/>
      <c r="AX4" s="299"/>
      <c r="AY4" s="299"/>
      <c r="AZ4" s="409" t="s">
        <v>1367</v>
      </c>
      <c r="BA4" s="409"/>
      <c r="BB4" s="409"/>
      <c r="BC4" s="409"/>
      <c r="BD4" s="334"/>
      <c r="BE4" s="299"/>
      <c r="BF4" s="299"/>
      <c r="BG4" s="299"/>
      <c r="BH4" s="299"/>
      <c r="BI4" s="299"/>
      <c r="BJ4" s="299"/>
      <c r="BK4" s="299"/>
      <c r="BL4" s="299"/>
      <c r="BM4" s="299"/>
      <c r="BN4" s="299"/>
      <c r="BO4" s="299"/>
      <c r="BP4" s="299"/>
      <c r="BQ4" s="299"/>
      <c r="BR4" s="299"/>
      <c r="BS4" s="299"/>
      <c r="BT4" s="299"/>
      <c r="BU4" s="299"/>
      <c r="BV4" s="299"/>
      <c r="BW4" s="299"/>
      <c r="BX4" s="299"/>
      <c r="BY4" s="299"/>
      <c r="BZ4" s="299"/>
      <c r="CA4" s="299"/>
      <c r="CB4" s="299"/>
      <c r="CC4" s="299"/>
      <c r="CD4" s="299"/>
      <c r="CE4" s="299"/>
      <c r="CF4" s="299"/>
      <c r="CG4" s="299"/>
      <c r="CH4" s="299"/>
      <c r="CI4" s="299"/>
      <c r="CJ4" s="299"/>
      <c r="CK4" s="299"/>
    </row>
    <row r="5" spans="1:89" s="306" customFormat="1" ht="26.1" customHeight="1" x14ac:dyDescent="0.2">
      <c r="A5" s="305" t="s">
        <v>2</v>
      </c>
      <c r="B5" s="402" t="s">
        <v>710</v>
      </c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  <c r="T5" s="402"/>
      <c r="U5" s="402"/>
      <c r="V5" s="402"/>
      <c r="W5" s="402"/>
      <c r="X5" s="402"/>
      <c r="Y5" s="402"/>
      <c r="Z5" s="402"/>
      <c r="AA5" s="401" t="s">
        <v>400</v>
      </c>
      <c r="AB5" s="401"/>
      <c r="AC5" s="401"/>
      <c r="AD5" s="401"/>
      <c r="AE5" s="401"/>
      <c r="AF5" s="402" t="s">
        <v>711</v>
      </c>
      <c r="AG5" s="402"/>
      <c r="AH5" s="402"/>
      <c r="AI5" s="402"/>
      <c r="AJ5" s="402"/>
      <c r="AK5" s="401" t="s">
        <v>712</v>
      </c>
      <c r="AL5" s="401"/>
      <c r="AM5" s="401"/>
      <c r="AN5" s="401"/>
      <c r="AO5" s="401"/>
      <c r="AP5" s="401" t="s">
        <v>400</v>
      </c>
      <c r="AQ5" s="401"/>
      <c r="AR5" s="401"/>
      <c r="AS5" s="401"/>
      <c r="AT5" s="401"/>
      <c r="AU5" s="402" t="s">
        <v>711</v>
      </c>
      <c r="AV5" s="402"/>
      <c r="AW5" s="402"/>
      <c r="AX5" s="402"/>
      <c r="AY5" s="402"/>
      <c r="AZ5" s="403" t="s">
        <v>712</v>
      </c>
      <c r="BA5" s="404"/>
      <c r="BB5" s="404"/>
      <c r="BC5" s="404"/>
      <c r="BD5" s="405"/>
    </row>
    <row r="6" spans="1:89" s="308" customFormat="1" x14ac:dyDescent="0.2">
      <c r="A6" s="307" t="s">
        <v>4</v>
      </c>
      <c r="B6" s="410" t="s">
        <v>5</v>
      </c>
      <c r="C6" s="410"/>
      <c r="D6" s="410"/>
      <c r="E6" s="410"/>
      <c r="F6" s="410"/>
      <c r="G6" s="410"/>
      <c r="H6" s="410"/>
      <c r="I6" s="410"/>
      <c r="J6" s="410"/>
      <c r="K6" s="410"/>
      <c r="L6" s="410"/>
      <c r="M6" s="410"/>
      <c r="N6" s="410"/>
      <c r="O6" s="410"/>
      <c r="P6" s="410"/>
      <c r="Q6" s="410"/>
      <c r="R6" s="410"/>
      <c r="S6" s="410"/>
      <c r="T6" s="410"/>
      <c r="U6" s="410"/>
      <c r="V6" s="410"/>
      <c r="W6" s="410"/>
      <c r="X6" s="410"/>
      <c r="Y6" s="410"/>
      <c r="Z6" s="410"/>
      <c r="AA6" s="381" t="s">
        <v>6</v>
      </c>
      <c r="AB6" s="381"/>
      <c r="AC6" s="381"/>
      <c r="AD6" s="381"/>
      <c r="AE6" s="381"/>
      <c r="AF6" s="381" t="s">
        <v>7</v>
      </c>
      <c r="AG6" s="381"/>
      <c r="AH6" s="381"/>
      <c r="AI6" s="381"/>
      <c r="AJ6" s="381"/>
      <c r="AK6" s="381" t="s">
        <v>8</v>
      </c>
      <c r="AL6" s="381"/>
      <c r="AM6" s="381"/>
      <c r="AN6" s="381"/>
      <c r="AO6" s="381"/>
      <c r="AP6" s="381" t="s">
        <v>6</v>
      </c>
      <c r="AQ6" s="381"/>
      <c r="AR6" s="381"/>
      <c r="AS6" s="381"/>
      <c r="AT6" s="381"/>
      <c r="AU6" s="381" t="s">
        <v>7</v>
      </c>
      <c r="AV6" s="381"/>
      <c r="AW6" s="381"/>
      <c r="AX6" s="381"/>
      <c r="AY6" s="381"/>
      <c r="AZ6" s="406" t="s">
        <v>8</v>
      </c>
      <c r="BA6" s="407"/>
      <c r="BB6" s="407"/>
      <c r="BC6" s="407"/>
      <c r="BD6" s="408"/>
    </row>
    <row r="7" spans="1:89" s="308" customFormat="1" ht="12.95" customHeight="1" x14ac:dyDescent="0.2">
      <c r="A7" s="309" t="s">
        <v>23</v>
      </c>
      <c r="B7" s="380" t="s">
        <v>449</v>
      </c>
      <c r="C7" s="380"/>
      <c r="D7" s="380"/>
      <c r="E7" s="380"/>
      <c r="F7" s="380"/>
      <c r="G7" s="380"/>
      <c r="H7" s="380"/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80"/>
      <c r="U7" s="380"/>
      <c r="V7" s="380"/>
      <c r="W7" s="380"/>
      <c r="X7" s="380"/>
      <c r="Y7" s="380"/>
      <c r="Z7" s="380"/>
      <c r="AA7" s="381">
        <v>1510601</v>
      </c>
      <c r="AB7" s="381"/>
      <c r="AC7" s="381"/>
      <c r="AD7" s="381"/>
      <c r="AE7" s="381"/>
      <c r="AF7" s="381">
        <v>0</v>
      </c>
      <c r="AG7" s="381"/>
      <c r="AH7" s="381"/>
      <c r="AI7" s="381"/>
      <c r="AJ7" s="381"/>
      <c r="AK7" s="381">
        <v>672731</v>
      </c>
      <c r="AL7" s="381"/>
      <c r="AM7" s="381"/>
      <c r="AN7" s="381"/>
      <c r="AO7" s="381"/>
      <c r="AP7" s="392">
        <f>AA7/$BG$7</f>
        <v>1510.6010000000001</v>
      </c>
      <c r="AQ7" s="392"/>
      <c r="AR7" s="392"/>
      <c r="AS7" s="392"/>
      <c r="AT7" s="392"/>
      <c r="AU7" s="392">
        <f t="shared" ref="AU7" si="0">AF7/$BG$7</f>
        <v>0</v>
      </c>
      <c r="AV7" s="392"/>
      <c r="AW7" s="392"/>
      <c r="AX7" s="392"/>
      <c r="AY7" s="392"/>
      <c r="AZ7" s="393">
        <f t="shared" ref="AZ7" si="1">AK7/$BG$7</f>
        <v>672.73099999999999</v>
      </c>
      <c r="BA7" s="394"/>
      <c r="BB7" s="394"/>
      <c r="BC7" s="394"/>
      <c r="BD7" s="395"/>
      <c r="BG7" s="308">
        <v>1000</v>
      </c>
    </row>
    <row r="8" spans="1:89" s="314" customFormat="1" ht="12.95" customHeight="1" x14ac:dyDescent="0.2">
      <c r="A8" s="310" t="s">
        <v>25</v>
      </c>
      <c r="B8" s="376" t="s">
        <v>403</v>
      </c>
      <c r="C8" s="376"/>
      <c r="D8" s="376"/>
      <c r="E8" s="376"/>
      <c r="F8" s="376"/>
      <c r="G8" s="376"/>
      <c r="H8" s="376"/>
      <c r="I8" s="376"/>
      <c r="J8" s="376"/>
      <c r="K8" s="376"/>
      <c r="L8" s="376"/>
      <c r="M8" s="376"/>
      <c r="N8" s="376"/>
      <c r="O8" s="376"/>
      <c r="P8" s="376"/>
      <c r="Q8" s="376"/>
      <c r="R8" s="376"/>
      <c r="S8" s="376"/>
      <c r="T8" s="376"/>
      <c r="U8" s="376"/>
      <c r="V8" s="376"/>
      <c r="W8" s="376"/>
      <c r="X8" s="376"/>
      <c r="Y8" s="376"/>
      <c r="Z8" s="376"/>
      <c r="AA8" s="377">
        <v>1510601</v>
      </c>
      <c r="AB8" s="378"/>
      <c r="AC8" s="378"/>
      <c r="AD8" s="378"/>
      <c r="AE8" s="379"/>
      <c r="AF8" s="377">
        <v>0</v>
      </c>
      <c r="AG8" s="378"/>
      <c r="AH8" s="378"/>
      <c r="AI8" s="378"/>
      <c r="AJ8" s="379"/>
      <c r="AK8" s="377">
        <v>672731</v>
      </c>
      <c r="AL8" s="378"/>
      <c r="AM8" s="378"/>
      <c r="AN8" s="378"/>
      <c r="AO8" s="379"/>
      <c r="AP8" s="396">
        <f t="shared" ref="AP8:AP68" si="2">AA8/$BG$7</f>
        <v>1510.6010000000001</v>
      </c>
      <c r="AQ8" s="396"/>
      <c r="AR8" s="396"/>
      <c r="AS8" s="396"/>
      <c r="AT8" s="396"/>
      <c r="AU8" s="396">
        <f t="shared" ref="AU8:AU68" si="3">AF8/$BG$7</f>
        <v>0</v>
      </c>
      <c r="AV8" s="396"/>
      <c r="AW8" s="396"/>
      <c r="AX8" s="396"/>
      <c r="AY8" s="396"/>
      <c r="AZ8" s="397">
        <f t="shared" ref="AZ8:AZ68" si="4">AK8/$BG$7</f>
        <v>672.73099999999999</v>
      </c>
      <c r="BA8" s="398"/>
      <c r="BB8" s="398"/>
      <c r="BC8" s="398"/>
      <c r="BD8" s="399"/>
    </row>
    <row r="9" spans="1:89" s="308" customFormat="1" ht="12.95" customHeight="1" x14ac:dyDescent="0.2">
      <c r="A9" s="309" t="s">
        <v>26</v>
      </c>
      <c r="B9" s="380" t="s">
        <v>713</v>
      </c>
      <c r="C9" s="380"/>
      <c r="D9" s="380"/>
      <c r="E9" s="380"/>
      <c r="F9" s="380"/>
      <c r="G9" s="380"/>
      <c r="H9" s="380"/>
      <c r="I9" s="380"/>
      <c r="J9" s="380"/>
      <c r="K9" s="380"/>
      <c r="L9" s="380"/>
      <c r="M9" s="380"/>
      <c r="N9" s="380"/>
      <c r="O9" s="380"/>
      <c r="P9" s="380"/>
      <c r="Q9" s="380"/>
      <c r="R9" s="380"/>
      <c r="S9" s="380"/>
      <c r="T9" s="380"/>
      <c r="U9" s="380"/>
      <c r="V9" s="380"/>
      <c r="W9" s="380"/>
      <c r="X9" s="380"/>
      <c r="Y9" s="380"/>
      <c r="Z9" s="380"/>
      <c r="AA9" s="381">
        <v>154942157</v>
      </c>
      <c r="AB9" s="381"/>
      <c r="AC9" s="381"/>
      <c r="AD9" s="381"/>
      <c r="AE9" s="381"/>
      <c r="AF9" s="381">
        <v>0</v>
      </c>
      <c r="AG9" s="381"/>
      <c r="AH9" s="381"/>
      <c r="AI9" s="381"/>
      <c r="AJ9" s="381"/>
      <c r="AK9" s="381">
        <v>151671664</v>
      </c>
      <c r="AL9" s="381"/>
      <c r="AM9" s="381"/>
      <c r="AN9" s="381"/>
      <c r="AO9" s="381"/>
      <c r="AP9" s="392">
        <f t="shared" si="2"/>
        <v>154942.15700000001</v>
      </c>
      <c r="AQ9" s="392"/>
      <c r="AR9" s="392"/>
      <c r="AS9" s="392"/>
      <c r="AT9" s="392"/>
      <c r="AU9" s="392">
        <f t="shared" si="3"/>
        <v>0</v>
      </c>
      <c r="AV9" s="392"/>
      <c r="AW9" s="392"/>
      <c r="AX9" s="392"/>
      <c r="AY9" s="392"/>
      <c r="AZ9" s="393">
        <f t="shared" si="4"/>
        <v>151671.66399999999</v>
      </c>
      <c r="BA9" s="394"/>
      <c r="BB9" s="394"/>
      <c r="BC9" s="394"/>
      <c r="BD9" s="395"/>
    </row>
    <row r="10" spans="1:89" s="308" customFormat="1" ht="12.95" customHeight="1" x14ac:dyDescent="0.2">
      <c r="A10" s="309" t="s">
        <v>450</v>
      </c>
      <c r="B10" s="380" t="s">
        <v>714</v>
      </c>
      <c r="C10" s="380"/>
      <c r="D10" s="380"/>
      <c r="E10" s="380"/>
      <c r="F10" s="380"/>
      <c r="G10" s="380"/>
      <c r="H10" s="380"/>
      <c r="I10" s="380"/>
      <c r="J10" s="380"/>
      <c r="K10" s="380"/>
      <c r="L10" s="380"/>
      <c r="M10" s="380"/>
      <c r="N10" s="380"/>
      <c r="O10" s="380"/>
      <c r="P10" s="380"/>
      <c r="Q10" s="380"/>
      <c r="R10" s="380"/>
      <c r="S10" s="380"/>
      <c r="T10" s="380"/>
      <c r="U10" s="380"/>
      <c r="V10" s="380"/>
      <c r="W10" s="380"/>
      <c r="X10" s="380"/>
      <c r="Y10" s="380"/>
      <c r="Z10" s="380"/>
      <c r="AA10" s="381">
        <v>8435931</v>
      </c>
      <c r="AB10" s="381"/>
      <c r="AC10" s="381"/>
      <c r="AD10" s="381"/>
      <c r="AE10" s="381"/>
      <c r="AF10" s="381">
        <v>0</v>
      </c>
      <c r="AG10" s="381"/>
      <c r="AH10" s="381"/>
      <c r="AI10" s="381"/>
      <c r="AJ10" s="381"/>
      <c r="AK10" s="381">
        <v>6726079</v>
      </c>
      <c r="AL10" s="381"/>
      <c r="AM10" s="381"/>
      <c r="AN10" s="381"/>
      <c r="AO10" s="381"/>
      <c r="AP10" s="392">
        <f t="shared" si="2"/>
        <v>8435.9310000000005</v>
      </c>
      <c r="AQ10" s="392"/>
      <c r="AR10" s="392"/>
      <c r="AS10" s="392"/>
      <c r="AT10" s="392"/>
      <c r="AU10" s="392">
        <f t="shared" si="3"/>
        <v>0</v>
      </c>
      <c r="AV10" s="392"/>
      <c r="AW10" s="392"/>
      <c r="AX10" s="392"/>
      <c r="AY10" s="392"/>
      <c r="AZ10" s="393">
        <f t="shared" si="4"/>
        <v>6726.0789999999997</v>
      </c>
      <c r="BA10" s="394"/>
      <c r="BB10" s="394"/>
      <c r="BC10" s="394"/>
      <c r="BD10" s="395"/>
    </row>
    <row r="11" spans="1:89" s="308" customFormat="1" ht="12.95" customHeight="1" x14ac:dyDescent="0.2">
      <c r="A11" s="309" t="s">
        <v>452</v>
      </c>
      <c r="B11" s="380" t="s">
        <v>715</v>
      </c>
      <c r="C11" s="380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1">
        <v>360000</v>
      </c>
      <c r="AB11" s="381"/>
      <c r="AC11" s="381"/>
      <c r="AD11" s="381"/>
      <c r="AE11" s="381"/>
      <c r="AF11" s="381">
        <v>0</v>
      </c>
      <c r="AG11" s="381"/>
      <c r="AH11" s="381"/>
      <c r="AI11" s="381"/>
      <c r="AJ11" s="381"/>
      <c r="AK11" s="381">
        <v>360000</v>
      </c>
      <c r="AL11" s="381"/>
      <c r="AM11" s="381"/>
      <c r="AN11" s="381"/>
      <c r="AO11" s="381"/>
      <c r="AP11" s="392">
        <f t="shared" si="2"/>
        <v>360</v>
      </c>
      <c r="AQ11" s="392"/>
      <c r="AR11" s="392"/>
      <c r="AS11" s="392"/>
      <c r="AT11" s="392"/>
      <c r="AU11" s="392">
        <f t="shared" si="3"/>
        <v>0</v>
      </c>
      <c r="AV11" s="392"/>
      <c r="AW11" s="392"/>
      <c r="AX11" s="392"/>
      <c r="AY11" s="392"/>
      <c r="AZ11" s="393">
        <f t="shared" si="4"/>
        <v>360</v>
      </c>
      <c r="BA11" s="394"/>
      <c r="BB11" s="394"/>
      <c r="BC11" s="394"/>
      <c r="BD11" s="395"/>
    </row>
    <row r="12" spans="1:89" s="314" customFormat="1" ht="12.95" customHeight="1" x14ac:dyDescent="0.2">
      <c r="A12" s="310" t="s">
        <v>454</v>
      </c>
      <c r="B12" s="376" t="s">
        <v>455</v>
      </c>
      <c r="C12" s="376"/>
      <c r="D12" s="376"/>
      <c r="E12" s="376"/>
      <c r="F12" s="376"/>
      <c r="G12" s="376"/>
      <c r="H12" s="376"/>
      <c r="I12" s="376"/>
      <c r="J12" s="376"/>
      <c r="K12" s="376"/>
      <c r="L12" s="376"/>
      <c r="M12" s="376"/>
      <c r="N12" s="376"/>
      <c r="O12" s="376"/>
      <c r="P12" s="376"/>
      <c r="Q12" s="376"/>
      <c r="R12" s="376"/>
      <c r="S12" s="376"/>
      <c r="T12" s="376"/>
      <c r="U12" s="376"/>
      <c r="V12" s="376"/>
      <c r="W12" s="376"/>
      <c r="X12" s="376"/>
      <c r="Y12" s="376"/>
      <c r="Z12" s="376"/>
      <c r="AA12" s="377">
        <v>163738088</v>
      </c>
      <c r="AB12" s="378"/>
      <c r="AC12" s="378"/>
      <c r="AD12" s="378"/>
      <c r="AE12" s="379"/>
      <c r="AF12" s="377">
        <v>0</v>
      </c>
      <c r="AG12" s="378"/>
      <c r="AH12" s="378"/>
      <c r="AI12" s="378"/>
      <c r="AJ12" s="379"/>
      <c r="AK12" s="377">
        <f>SUM(AK9:AO11)</f>
        <v>158757743</v>
      </c>
      <c r="AL12" s="378"/>
      <c r="AM12" s="378"/>
      <c r="AN12" s="378"/>
      <c r="AO12" s="379"/>
      <c r="AP12" s="396">
        <f t="shared" si="2"/>
        <v>163738.08799999999</v>
      </c>
      <c r="AQ12" s="396"/>
      <c r="AR12" s="396"/>
      <c r="AS12" s="396"/>
      <c r="AT12" s="396"/>
      <c r="AU12" s="396">
        <f t="shared" si="3"/>
        <v>0</v>
      </c>
      <c r="AV12" s="396"/>
      <c r="AW12" s="396"/>
      <c r="AX12" s="396"/>
      <c r="AY12" s="396"/>
      <c r="AZ12" s="397">
        <f t="shared" si="4"/>
        <v>158757.74299999999</v>
      </c>
      <c r="BA12" s="398"/>
      <c r="BB12" s="398"/>
      <c r="BC12" s="398"/>
      <c r="BD12" s="399"/>
    </row>
    <row r="13" spans="1:89" s="308" customFormat="1" ht="12.95" customHeight="1" x14ac:dyDescent="0.2">
      <c r="A13" s="309" t="s">
        <v>456</v>
      </c>
      <c r="B13" s="382" t="s">
        <v>457</v>
      </c>
      <c r="C13" s="382"/>
      <c r="D13" s="382"/>
      <c r="E13" s="382"/>
      <c r="F13" s="382"/>
      <c r="G13" s="382"/>
      <c r="H13" s="382"/>
      <c r="I13" s="382"/>
      <c r="J13" s="382"/>
      <c r="K13" s="382"/>
      <c r="L13" s="382"/>
      <c r="M13" s="382"/>
      <c r="N13" s="382"/>
      <c r="O13" s="382"/>
      <c r="P13" s="382"/>
      <c r="Q13" s="382"/>
      <c r="R13" s="382"/>
      <c r="S13" s="382"/>
      <c r="T13" s="382"/>
      <c r="U13" s="382"/>
      <c r="V13" s="382"/>
      <c r="W13" s="382"/>
      <c r="X13" s="382"/>
      <c r="Y13" s="382"/>
      <c r="Z13" s="382"/>
      <c r="AA13" s="383">
        <v>920000</v>
      </c>
      <c r="AB13" s="384"/>
      <c r="AC13" s="384"/>
      <c r="AD13" s="384"/>
      <c r="AE13" s="385"/>
      <c r="AF13" s="383">
        <v>0</v>
      </c>
      <c r="AG13" s="384"/>
      <c r="AH13" s="384"/>
      <c r="AI13" s="384"/>
      <c r="AJ13" s="385"/>
      <c r="AK13" s="383">
        <v>920000</v>
      </c>
      <c r="AL13" s="384"/>
      <c r="AM13" s="384"/>
      <c r="AN13" s="384"/>
      <c r="AO13" s="385"/>
      <c r="AP13" s="392">
        <f t="shared" si="2"/>
        <v>920</v>
      </c>
      <c r="AQ13" s="392"/>
      <c r="AR13" s="392"/>
      <c r="AS13" s="392"/>
      <c r="AT13" s="392"/>
      <c r="AU13" s="392">
        <f t="shared" si="3"/>
        <v>0</v>
      </c>
      <c r="AV13" s="392"/>
      <c r="AW13" s="392"/>
      <c r="AX13" s="392"/>
      <c r="AY13" s="392"/>
      <c r="AZ13" s="393">
        <f t="shared" si="4"/>
        <v>920</v>
      </c>
      <c r="BA13" s="394"/>
      <c r="BB13" s="394"/>
      <c r="BC13" s="394"/>
      <c r="BD13" s="395"/>
    </row>
    <row r="14" spans="1:89" s="308" customFormat="1" ht="12.95" customHeight="1" x14ac:dyDescent="0.2">
      <c r="A14" s="309" t="s">
        <v>459</v>
      </c>
      <c r="B14" s="382" t="s">
        <v>460</v>
      </c>
      <c r="C14" s="382"/>
      <c r="D14" s="382"/>
      <c r="E14" s="382"/>
      <c r="F14" s="382"/>
      <c r="G14" s="382"/>
      <c r="H14" s="382"/>
      <c r="I14" s="382"/>
      <c r="J14" s="382"/>
      <c r="K14" s="382"/>
      <c r="L14" s="382"/>
      <c r="M14" s="382"/>
      <c r="N14" s="382"/>
      <c r="O14" s="382"/>
      <c r="P14" s="382"/>
      <c r="Q14" s="382"/>
      <c r="R14" s="382"/>
      <c r="S14" s="382"/>
      <c r="T14" s="382"/>
      <c r="U14" s="382"/>
      <c r="V14" s="382"/>
      <c r="W14" s="382"/>
      <c r="X14" s="382"/>
      <c r="Y14" s="382"/>
      <c r="Z14" s="382"/>
      <c r="AA14" s="381">
        <v>920000</v>
      </c>
      <c r="AB14" s="381"/>
      <c r="AC14" s="381"/>
      <c r="AD14" s="381"/>
      <c r="AE14" s="381"/>
      <c r="AF14" s="381">
        <v>0</v>
      </c>
      <c r="AG14" s="381"/>
      <c r="AH14" s="381"/>
      <c r="AI14" s="381"/>
      <c r="AJ14" s="381"/>
      <c r="AK14" s="381">
        <v>920000</v>
      </c>
      <c r="AL14" s="381"/>
      <c r="AM14" s="381"/>
      <c r="AN14" s="381"/>
      <c r="AO14" s="381"/>
      <c r="AP14" s="392">
        <f t="shared" si="2"/>
        <v>920</v>
      </c>
      <c r="AQ14" s="392"/>
      <c r="AR14" s="392"/>
      <c r="AS14" s="392"/>
      <c r="AT14" s="392"/>
      <c r="AU14" s="392">
        <f t="shared" si="3"/>
        <v>0</v>
      </c>
      <c r="AV14" s="392"/>
      <c r="AW14" s="392"/>
      <c r="AX14" s="392"/>
      <c r="AY14" s="392"/>
      <c r="AZ14" s="393">
        <f t="shared" si="4"/>
        <v>920</v>
      </c>
      <c r="BA14" s="394"/>
      <c r="BB14" s="394"/>
      <c r="BC14" s="394"/>
      <c r="BD14" s="395"/>
    </row>
    <row r="15" spans="1:89" s="311" customFormat="1" ht="12.95" customHeight="1" x14ac:dyDescent="0.2">
      <c r="A15" s="310" t="s">
        <v>468</v>
      </c>
      <c r="B15" s="376" t="s">
        <v>469</v>
      </c>
      <c r="C15" s="376"/>
      <c r="D15" s="376"/>
      <c r="E15" s="376"/>
      <c r="F15" s="376"/>
      <c r="G15" s="376"/>
      <c r="H15" s="376"/>
      <c r="I15" s="376"/>
      <c r="J15" s="376"/>
      <c r="K15" s="376"/>
      <c r="L15" s="376"/>
      <c r="M15" s="376"/>
      <c r="N15" s="376"/>
      <c r="O15" s="376"/>
      <c r="P15" s="376"/>
      <c r="Q15" s="376"/>
      <c r="R15" s="376"/>
      <c r="S15" s="376"/>
      <c r="T15" s="376"/>
      <c r="U15" s="376"/>
      <c r="V15" s="376"/>
      <c r="W15" s="376"/>
      <c r="X15" s="376"/>
      <c r="Y15" s="376"/>
      <c r="Z15" s="376"/>
      <c r="AA15" s="377">
        <v>920000</v>
      </c>
      <c r="AB15" s="378"/>
      <c r="AC15" s="378"/>
      <c r="AD15" s="378"/>
      <c r="AE15" s="379"/>
      <c r="AF15" s="377">
        <v>0</v>
      </c>
      <c r="AG15" s="378"/>
      <c r="AH15" s="378"/>
      <c r="AI15" s="378"/>
      <c r="AJ15" s="379"/>
      <c r="AK15" s="377">
        <v>920000</v>
      </c>
      <c r="AL15" s="378"/>
      <c r="AM15" s="378"/>
      <c r="AN15" s="378"/>
      <c r="AO15" s="379"/>
      <c r="AP15" s="396">
        <f t="shared" si="2"/>
        <v>920</v>
      </c>
      <c r="AQ15" s="396"/>
      <c r="AR15" s="396"/>
      <c r="AS15" s="396"/>
      <c r="AT15" s="396"/>
      <c r="AU15" s="396">
        <f t="shared" si="3"/>
        <v>0</v>
      </c>
      <c r="AV15" s="396"/>
      <c r="AW15" s="396"/>
      <c r="AX15" s="396"/>
      <c r="AY15" s="396"/>
      <c r="AZ15" s="397">
        <f t="shared" si="4"/>
        <v>920</v>
      </c>
      <c r="BA15" s="398"/>
      <c r="BB15" s="398"/>
      <c r="BC15" s="398"/>
      <c r="BD15" s="399"/>
    </row>
    <row r="16" spans="1:89" s="314" customFormat="1" ht="12.95" customHeight="1" x14ac:dyDescent="0.2">
      <c r="A16" s="312" t="s">
        <v>404</v>
      </c>
      <c r="B16" s="376" t="s">
        <v>405</v>
      </c>
      <c r="C16" s="376"/>
      <c r="D16" s="376"/>
      <c r="E16" s="376"/>
      <c r="F16" s="376"/>
      <c r="G16" s="376"/>
      <c r="H16" s="376"/>
      <c r="I16" s="376"/>
      <c r="J16" s="376"/>
      <c r="K16" s="376"/>
      <c r="L16" s="376"/>
      <c r="M16" s="376"/>
      <c r="N16" s="376"/>
      <c r="O16" s="376"/>
      <c r="P16" s="376"/>
      <c r="Q16" s="376"/>
      <c r="R16" s="376"/>
      <c r="S16" s="376"/>
      <c r="T16" s="376"/>
      <c r="U16" s="376"/>
      <c r="V16" s="376"/>
      <c r="W16" s="376"/>
      <c r="X16" s="376"/>
      <c r="Y16" s="376"/>
      <c r="Z16" s="376"/>
      <c r="AA16" s="377">
        <v>166168689</v>
      </c>
      <c r="AB16" s="378"/>
      <c r="AC16" s="378"/>
      <c r="AD16" s="378"/>
      <c r="AE16" s="379"/>
      <c r="AF16" s="377">
        <v>0</v>
      </c>
      <c r="AG16" s="378"/>
      <c r="AH16" s="378"/>
      <c r="AI16" s="378"/>
      <c r="AJ16" s="379"/>
      <c r="AK16" s="377">
        <f>AK8+AK12+AK15</f>
        <v>160350474</v>
      </c>
      <c r="AL16" s="378"/>
      <c r="AM16" s="378"/>
      <c r="AN16" s="378"/>
      <c r="AO16" s="379"/>
      <c r="AP16" s="396">
        <f t="shared" si="2"/>
        <v>166168.68900000001</v>
      </c>
      <c r="AQ16" s="396"/>
      <c r="AR16" s="396"/>
      <c r="AS16" s="396"/>
      <c r="AT16" s="396"/>
      <c r="AU16" s="396">
        <f t="shared" si="3"/>
        <v>0</v>
      </c>
      <c r="AV16" s="396"/>
      <c r="AW16" s="396"/>
      <c r="AX16" s="396"/>
      <c r="AY16" s="396"/>
      <c r="AZ16" s="397">
        <f t="shared" si="4"/>
        <v>160350.47399999999</v>
      </c>
      <c r="BA16" s="398"/>
      <c r="BB16" s="398"/>
      <c r="BC16" s="398"/>
      <c r="BD16" s="399"/>
    </row>
    <row r="17" spans="1:56" s="308" customFormat="1" ht="12.95" customHeight="1" x14ac:dyDescent="0.2">
      <c r="A17" s="313" t="s">
        <v>406</v>
      </c>
      <c r="B17" s="382" t="s">
        <v>407</v>
      </c>
      <c r="C17" s="382"/>
      <c r="D17" s="382"/>
      <c r="E17" s="382"/>
      <c r="F17" s="382"/>
      <c r="G17" s="382"/>
      <c r="H17" s="382"/>
      <c r="I17" s="382"/>
      <c r="J17" s="382"/>
      <c r="K17" s="382"/>
      <c r="L17" s="382"/>
      <c r="M17" s="382"/>
      <c r="N17" s="382"/>
      <c r="O17" s="382"/>
      <c r="P17" s="382"/>
      <c r="Q17" s="382"/>
      <c r="R17" s="382"/>
      <c r="S17" s="382"/>
      <c r="T17" s="382"/>
      <c r="U17" s="382"/>
      <c r="V17" s="382"/>
      <c r="W17" s="382"/>
      <c r="X17" s="382"/>
      <c r="Y17" s="382"/>
      <c r="Z17" s="382"/>
      <c r="AA17" s="381">
        <v>56345</v>
      </c>
      <c r="AB17" s="381"/>
      <c r="AC17" s="381"/>
      <c r="AD17" s="381"/>
      <c r="AE17" s="381"/>
      <c r="AF17" s="381">
        <v>0</v>
      </c>
      <c r="AG17" s="381"/>
      <c r="AH17" s="381"/>
      <c r="AI17" s="381"/>
      <c r="AJ17" s="381"/>
      <c r="AK17" s="381">
        <v>63210</v>
      </c>
      <c r="AL17" s="381"/>
      <c r="AM17" s="381"/>
      <c r="AN17" s="381"/>
      <c r="AO17" s="381"/>
      <c r="AP17" s="392">
        <f t="shared" si="2"/>
        <v>56.344999999999999</v>
      </c>
      <c r="AQ17" s="392"/>
      <c r="AR17" s="392"/>
      <c r="AS17" s="392"/>
      <c r="AT17" s="392"/>
      <c r="AU17" s="392">
        <f t="shared" si="3"/>
        <v>0</v>
      </c>
      <c r="AV17" s="392"/>
      <c r="AW17" s="392"/>
      <c r="AX17" s="392"/>
      <c r="AY17" s="392"/>
      <c r="AZ17" s="393">
        <f t="shared" si="4"/>
        <v>63.21</v>
      </c>
      <c r="BA17" s="394"/>
      <c r="BB17" s="394"/>
      <c r="BC17" s="394"/>
      <c r="BD17" s="395"/>
    </row>
    <row r="18" spans="1:56" s="314" customFormat="1" ht="12.95" customHeight="1" x14ac:dyDescent="0.2">
      <c r="A18" s="312" t="s">
        <v>408</v>
      </c>
      <c r="B18" s="386" t="s">
        <v>409</v>
      </c>
      <c r="C18" s="386"/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  <c r="X18" s="386"/>
      <c r="Y18" s="386"/>
      <c r="Z18" s="386"/>
      <c r="AA18" s="377">
        <v>56345</v>
      </c>
      <c r="AB18" s="378"/>
      <c r="AC18" s="378"/>
      <c r="AD18" s="378"/>
      <c r="AE18" s="379"/>
      <c r="AF18" s="377">
        <v>0</v>
      </c>
      <c r="AG18" s="378"/>
      <c r="AH18" s="378"/>
      <c r="AI18" s="378"/>
      <c r="AJ18" s="379"/>
      <c r="AK18" s="377">
        <v>63210</v>
      </c>
      <c r="AL18" s="378"/>
      <c r="AM18" s="378"/>
      <c r="AN18" s="378"/>
      <c r="AO18" s="379"/>
      <c r="AP18" s="396">
        <f t="shared" si="2"/>
        <v>56.344999999999999</v>
      </c>
      <c r="AQ18" s="396"/>
      <c r="AR18" s="396"/>
      <c r="AS18" s="396"/>
      <c r="AT18" s="396"/>
      <c r="AU18" s="396">
        <f t="shared" si="3"/>
        <v>0</v>
      </c>
      <c r="AV18" s="396"/>
      <c r="AW18" s="396"/>
      <c r="AX18" s="396"/>
      <c r="AY18" s="396"/>
      <c r="AZ18" s="397">
        <f t="shared" si="4"/>
        <v>63.21</v>
      </c>
      <c r="BA18" s="398"/>
      <c r="BB18" s="398"/>
      <c r="BC18" s="398"/>
      <c r="BD18" s="399"/>
    </row>
    <row r="19" spans="1:56" s="308" customFormat="1" ht="12.95" customHeight="1" x14ac:dyDescent="0.2">
      <c r="A19" s="313" t="s">
        <v>410</v>
      </c>
      <c r="B19" s="382" t="s">
        <v>411</v>
      </c>
      <c r="C19" s="382"/>
      <c r="D19" s="382"/>
      <c r="E19" s="382"/>
      <c r="F19" s="382"/>
      <c r="G19" s="382"/>
      <c r="H19" s="382"/>
      <c r="I19" s="382"/>
      <c r="J19" s="382"/>
      <c r="K19" s="382"/>
      <c r="L19" s="382"/>
      <c r="M19" s="382"/>
      <c r="N19" s="382"/>
      <c r="O19" s="382"/>
      <c r="P19" s="382"/>
      <c r="Q19" s="382"/>
      <c r="R19" s="382"/>
      <c r="S19" s="382"/>
      <c r="T19" s="382"/>
      <c r="U19" s="382"/>
      <c r="V19" s="382"/>
      <c r="W19" s="382"/>
      <c r="X19" s="382"/>
      <c r="Y19" s="382"/>
      <c r="Z19" s="382"/>
      <c r="AA19" s="381">
        <v>11781357</v>
      </c>
      <c r="AB19" s="381"/>
      <c r="AC19" s="381"/>
      <c r="AD19" s="381"/>
      <c r="AE19" s="381"/>
      <c r="AF19" s="381">
        <v>0</v>
      </c>
      <c r="AG19" s="381"/>
      <c r="AH19" s="381"/>
      <c r="AI19" s="381"/>
      <c r="AJ19" s="381"/>
      <c r="AK19" s="381">
        <v>21244986</v>
      </c>
      <c r="AL19" s="381"/>
      <c r="AM19" s="381"/>
      <c r="AN19" s="381"/>
      <c r="AO19" s="381"/>
      <c r="AP19" s="392">
        <f t="shared" si="2"/>
        <v>11781.357</v>
      </c>
      <c r="AQ19" s="392"/>
      <c r="AR19" s="392"/>
      <c r="AS19" s="392"/>
      <c r="AT19" s="392"/>
      <c r="AU19" s="392">
        <f t="shared" si="3"/>
        <v>0</v>
      </c>
      <c r="AV19" s="392"/>
      <c r="AW19" s="392"/>
      <c r="AX19" s="392"/>
      <c r="AY19" s="392"/>
      <c r="AZ19" s="393">
        <f t="shared" si="4"/>
        <v>21244.986000000001</v>
      </c>
      <c r="BA19" s="394"/>
      <c r="BB19" s="394"/>
      <c r="BC19" s="394"/>
      <c r="BD19" s="395"/>
    </row>
    <row r="20" spans="1:56" s="314" customFormat="1" ht="12.95" customHeight="1" x14ac:dyDescent="0.2">
      <c r="A20" s="312" t="s">
        <v>412</v>
      </c>
      <c r="B20" s="386" t="s">
        <v>413</v>
      </c>
      <c r="C20" s="386"/>
      <c r="D20" s="386"/>
      <c r="E20" s="386"/>
      <c r="F20" s="386"/>
      <c r="G20" s="386"/>
      <c r="H20" s="386"/>
      <c r="I20" s="386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  <c r="W20" s="386"/>
      <c r="X20" s="386"/>
      <c r="Y20" s="386"/>
      <c r="Z20" s="386"/>
      <c r="AA20" s="377">
        <v>11781357</v>
      </c>
      <c r="AB20" s="378"/>
      <c r="AC20" s="378"/>
      <c r="AD20" s="378"/>
      <c r="AE20" s="379"/>
      <c r="AF20" s="377">
        <v>0</v>
      </c>
      <c r="AG20" s="378"/>
      <c r="AH20" s="378"/>
      <c r="AI20" s="378"/>
      <c r="AJ20" s="379"/>
      <c r="AK20" s="377">
        <v>21244986</v>
      </c>
      <c r="AL20" s="378"/>
      <c r="AM20" s="378"/>
      <c r="AN20" s="378"/>
      <c r="AO20" s="379"/>
      <c r="AP20" s="396">
        <f t="shared" si="2"/>
        <v>11781.357</v>
      </c>
      <c r="AQ20" s="396"/>
      <c r="AR20" s="396"/>
      <c r="AS20" s="396"/>
      <c r="AT20" s="396"/>
      <c r="AU20" s="396">
        <f t="shared" si="3"/>
        <v>0</v>
      </c>
      <c r="AV20" s="396"/>
      <c r="AW20" s="396"/>
      <c r="AX20" s="396"/>
      <c r="AY20" s="396"/>
      <c r="AZ20" s="397">
        <f t="shared" si="4"/>
        <v>21244.986000000001</v>
      </c>
      <c r="BA20" s="398"/>
      <c r="BB20" s="398"/>
      <c r="BC20" s="398"/>
      <c r="BD20" s="399"/>
    </row>
    <row r="21" spans="1:56" s="314" customFormat="1" ht="12.95" customHeight="1" x14ac:dyDescent="0.2">
      <c r="A21" s="312" t="s">
        <v>414</v>
      </c>
      <c r="B21" s="376" t="s">
        <v>415</v>
      </c>
      <c r="C21" s="376"/>
      <c r="D21" s="376"/>
      <c r="E21" s="376"/>
      <c r="F21" s="376"/>
      <c r="G21" s="376"/>
      <c r="H21" s="376"/>
      <c r="I21" s="376"/>
      <c r="J21" s="376"/>
      <c r="K21" s="376"/>
      <c r="L21" s="376"/>
      <c r="M21" s="376"/>
      <c r="N21" s="376"/>
      <c r="O21" s="376"/>
      <c r="P21" s="376"/>
      <c r="Q21" s="376"/>
      <c r="R21" s="376"/>
      <c r="S21" s="376"/>
      <c r="T21" s="376"/>
      <c r="U21" s="376"/>
      <c r="V21" s="376"/>
      <c r="W21" s="376"/>
      <c r="X21" s="376"/>
      <c r="Y21" s="376"/>
      <c r="Z21" s="376"/>
      <c r="AA21" s="377">
        <v>11837702</v>
      </c>
      <c r="AB21" s="378"/>
      <c r="AC21" s="378"/>
      <c r="AD21" s="378"/>
      <c r="AE21" s="379"/>
      <c r="AF21" s="377">
        <v>0</v>
      </c>
      <c r="AG21" s="378"/>
      <c r="AH21" s="378"/>
      <c r="AI21" s="378"/>
      <c r="AJ21" s="379"/>
      <c r="AK21" s="377">
        <v>21308196</v>
      </c>
      <c r="AL21" s="378"/>
      <c r="AM21" s="378"/>
      <c r="AN21" s="378"/>
      <c r="AO21" s="379"/>
      <c r="AP21" s="396">
        <f t="shared" si="2"/>
        <v>11837.701999999999</v>
      </c>
      <c r="AQ21" s="396"/>
      <c r="AR21" s="396"/>
      <c r="AS21" s="396"/>
      <c r="AT21" s="396"/>
      <c r="AU21" s="396">
        <f t="shared" si="3"/>
        <v>0</v>
      </c>
      <c r="AV21" s="396"/>
      <c r="AW21" s="396"/>
      <c r="AX21" s="396"/>
      <c r="AY21" s="396"/>
      <c r="AZ21" s="397">
        <f t="shared" si="4"/>
        <v>21308.196</v>
      </c>
      <c r="BA21" s="398"/>
      <c r="BB21" s="398"/>
      <c r="BC21" s="398"/>
      <c r="BD21" s="399"/>
    </row>
    <row r="22" spans="1:56" s="308" customFormat="1" ht="12.95" customHeight="1" x14ac:dyDescent="0.2">
      <c r="A22" s="313" t="s">
        <v>504</v>
      </c>
      <c r="B22" s="382" t="s">
        <v>505</v>
      </c>
      <c r="C22" s="382"/>
      <c r="D22" s="382"/>
      <c r="E22" s="382"/>
      <c r="F22" s="382"/>
      <c r="G22" s="382"/>
      <c r="H22" s="382"/>
      <c r="I22" s="382"/>
      <c r="J22" s="382"/>
      <c r="K22" s="382"/>
      <c r="L22" s="382"/>
      <c r="M22" s="382"/>
      <c r="N22" s="382"/>
      <c r="O22" s="382"/>
      <c r="P22" s="382"/>
      <c r="Q22" s="382"/>
      <c r="R22" s="382"/>
      <c r="S22" s="382"/>
      <c r="T22" s="382"/>
      <c r="U22" s="382"/>
      <c r="V22" s="382"/>
      <c r="W22" s="382"/>
      <c r="X22" s="382"/>
      <c r="Y22" s="382"/>
      <c r="Z22" s="382"/>
      <c r="AA22" s="383">
        <v>1522653</v>
      </c>
      <c r="AB22" s="384"/>
      <c r="AC22" s="384"/>
      <c r="AD22" s="384"/>
      <c r="AE22" s="385"/>
      <c r="AF22" s="383">
        <v>0</v>
      </c>
      <c r="AG22" s="384"/>
      <c r="AH22" s="384"/>
      <c r="AI22" s="384"/>
      <c r="AJ22" s="385"/>
      <c r="AK22" s="383">
        <f>SUM(AK23:AO25)</f>
        <v>5776051</v>
      </c>
      <c r="AL22" s="384"/>
      <c r="AM22" s="384"/>
      <c r="AN22" s="384"/>
      <c r="AO22" s="385"/>
      <c r="AP22" s="392">
        <f t="shared" si="2"/>
        <v>1522.653</v>
      </c>
      <c r="AQ22" s="392"/>
      <c r="AR22" s="392"/>
      <c r="AS22" s="392"/>
      <c r="AT22" s="392"/>
      <c r="AU22" s="392">
        <f t="shared" si="3"/>
        <v>0</v>
      </c>
      <c r="AV22" s="392"/>
      <c r="AW22" s="392"/>
      <c r="AX22" s="392"/>
      <c r="AY22" s="392"/>
      <c r="AZ22" s="393">
        <f t="shared" si="4"/>
        <v>5776.0510000000004</v>
      </c>
      <c r="BA22" s="394"/>
      <c r="BB22" s="394"/>
      <c r="BC22" s="394"/>
      <c r="BD22" s="395"/>
    </row>
    <row r="23" spans="1:56" s="308" customFormat="1" ht="12.95" customHeight="1" x14ac:dyDescent="0.2">
      <c r="A23" s="313" t="s">
        <v>509</v>
      </c>
      <c r="B23" s="382" t="s">
        <v>510</v>
      </c>
      <c r="C23" s="382"/>
      <c r="D23" s="382"/>
      <c r="E23" s="382"/>
      <c r="F23" s="382"/>
      <c r="G23" s="382"/>
      <c r="H23" s="382"/>
      <c r="I23" s="382"/>
      <c r="J23" s="382"/>
      <c r="K23" s="382"/>
      <c r="L23" s="382"/>
      <c r="M23" s="382"/>
      <c r="N23" s="382"/>
      <c r="O23" s="382"/>
      <c r="P23" s="382"/>
      <c r="Q23" s="382"/>
      <c r="R23" s="382"/>
      <c r="S23" s="382"/>
      <c r="T23" s="382"/>
      <c r="U23" s="382"/>
      <c r="V23" s="382"/>
      <c r="W23" s="382"/>
      <c r="X23" s="382"/>
      <c r="Y23" s="382"/>
      <c r="Z23" s="382"/>
      <c r="AA23" s="381">
        <v>480065</v>
      </c>
      <c r="AB23" s="381"/>
      <c r="AC23" s="381"/>
      <c r="AD23" s="381"/>
      <c r="AE23" s="381"/>
      <c r="AF23" s="381">
        <v>0</v>
      </c>
      <c r="AG23" s="381"/>
      <c r="AH23" s="381"/>
      <c r="AI23" s="381"/>
      <c r="AJ23" s="381"/>
      <c r="AK23" s="381">
        <v>4693017</v>
      </c>
      <c r="AL23" s="381"/>
      <c r="AM23" s="381"/>
      <c r="AN23" s="381"/>
      <c r="AO23" s="381"/>
      <c r="AP23" s="392">
        <f t="shared" si="2"/>
        <v>480.065</v>
      </c>
      <c r="AQ23" s="392"/>
      <c r="AR23" s="392"/>
      <c r="AS23" s="392"/>
      <c r="AT23" s="392"/>
      <c r="AU23" s="392">
        <f t="shared" si="3"/>
        <v>0</v>
      </c>
      <c r="AV23" s="392"/>
      <c r="AW23" s="392"/>
      <c r="AX23" s="392"/>
      <c r="AY23" s="392"/>
      <c r="AZ23" s="393">
        <f t="shared" si="4"/>
        <v>4693.0169999999998</v>
      </c>
      <c r="BA23" s="394"/>
      <c r="BB23" s="394"/>
      <c r="BC23" s="394"/>
      <c r="BD23" s="395"/>
    </row>
    <row r="24" spans="1:56" s="308" customFormat="1" ht="12.95" customHeight="1" x14ac:dyDescent="0.2">
      <c r="A24" s="313" t="s">
        <v>511</v>
      </c>
      <c r="B24" s="382" t="s">
        <v>512</v>
      </c>
      <c r="C24" s="382"/>
      <c r="D24" s="382"/>
      <c r="E24" s="382"/>
      <c r="F24" s="382"/>
      <c r="G24" s="382"/>
      <c r="H24" s="382"/>
      <c r="I24" s="382"/>
      <c r="J24" s="382"/>
      <c r="K24" s="382"/>
      <c r="L24" s="382"/>
      <c r="M24" s="382"/>
      <c r="N24" s="382"/>
      <c r="O24" s="382"/>
      <c r="P24" s="382"/>
      <c r="Q24" s="382"/>
      <c r="R24" s="382"/>
      <c r="S24" s="382"/>
      <c r="T24" s="382"/>
      <c r="U24" s="382"/>
      <c r="V24" s="382"/>
      <c r="W24" s="382"/>
      <c r="X24" s="382"/>
      <c r="Y24" s="382"/>
      <c r="Z24" s="382"/>
      <c r="AA24" s="381">
        <v>834679</v>
      </c>
      <c r="AB24" s="381"/>
      <c r="AC24" s="381"/>
      <c r="AD24" s="381"/>
      <c r="AE24" s="381"/>
      <c r="AF24" s="381">
        <v>0</v>
      </c>
      <c r="AG24" s="381"/>
      <c r="AH24" s="381"/>
      <c r="AI24" s="381"/>
      <c r="AJ24" s="381"/>
      <c r="AK24" s="381">
        <v>346783</v>
      </c>
      <c r="AL24" s="381"/>
      <c r="AM24" s="381"/>
      <c r="AN24" s="381"/>
      <c r="AO24" s="381"/>
      <c r="AP24" s="392">
        <f t="shared" si="2"/>
        <v>834.67899999999997</v>
      </c>
      <c r="AQ24" s="392"/>
      <c r="AR24" s="392"/>
      <c r="AS24" s="392"/>
      <c r="AT24" s="392"/>
      <c r="AU24" s="392">
        <f t="shared" si="3"/>
        <v>0</v>
      </c>
      <c r="AV24" s="392"/>
      <c r="AW24" s="392"/>
      <c r="AX24" s="392"/>
      <c r="AY24" s="392"/>
      <c r="AZ24" s="393">
        <f t="shared" si="4"/>
        <v>346.78300000000002</v>
      </c>
      <c r="BA24" s="394"/>
      <c r="BB24" s="394"/>
      <c r="BC24" s="394"/>
      <c r="BD24" s="395"/>
    </row>
    <row r="25" spans="1:56" s="308" customFormat="1" ht="12.95" customHeight="1" x14ac:dyDescent="0.2">
      <c r="A25" s="313" t="s">
        <v>513</v>
      </c>
      <c r="B25" s="382" t="s">
        <v>514</v>
      </c>
      <c r="C25" s="382"/>
      <c r="D25" s="382"/>
      <c r="E25" s="382"/>
      <c r="F25" s="382"/>
      <c r="G25" s="382"/>
      <c r="H25" s="382"/>
      <c r="I25" s="382"/>
      <c r="J25" s="382"/>
      <c r="K25" s="382"/>
      <c r="L25" s="382"/>
      <c r="M25" s="382"/>
      <c r="N25" s="382"/>
      <c r="O25" s="382"/>
      <c r="P25" s="382"/>
      <c r="Q25" s="382"/>
      <c r="R25" s="382"/>
      <c r="S25" s="382"/>
      <c r="T25" s="382"/>
      <c r="U25" s="382"/>
      <c r="V25" s="382"/>
      <c r="W25" s="382"/>
      <c r="X25" s="382"/>
      <c r="Y25" s="382"/>
      <c r="Z25" s="382"/>
      <c r="AA25" s="381">
        <v>207909</v>
      </c>
      <c r="AB25" s="381"/>
      <c r="AC25" s="381"/>
      <c r="AD25" s="381"/>
      <c r="AE25" s="381"/>
      <c r="AF25" s="381">
        <v>0</v>
      </c>
      <c r="AG25" s="381"/>
      <c r="AH25" s="381"/>
      <c r="AI25" s="381"/>
      <c r="AJ25" s="381"/>
      <c r="AK25" s="381">
        <v>736251</v>
      </c>
      <c r="AL25" s="381"/>
      <c r="AM25" s="381"/>
      <c r="AN25" s="381"/>
      <c r="AO25" s="381"/>
      <c r="AP25" s="392">
        <f t="shared" si="2"/>
        <v>207.90899999999999</v>
      </c>
      <c r="AQ25" s="392"/>
      <c r="AR25" s="392"/>
      <c r="AS25" s="392"/>
      <c r="AT25" s="392"/>
      <c r="AU25" s="392">
        <f t="shared" si="3"/>
        <v>0</v>
      </c>
      <c r="AV25" s="392"/>
      <c r="AW25" s="392"/>
      <c r="AX25" s="392"/>
      <c r="AY25" s="392"/>
      <c r="AZ25" s="393">
        <f t="shared" si="4"/>
        <v>736.25099999999998</v>
      </c>
      <c r="BA25" s="394"/>
      <c r="BB25" s="394"/>
      <c r="BC25" s="394"/>
      <c r="BD25" s="395"/>
    </row>
    <row r="26" spans="1:56" s="308" customFormat="1" ht="12.95" customHeight="1" x14ac:dyDescent="0.2">
      <c r="A26" s="313" t="s">
        <v>515</v>
      </c>
      <c r="B26" s="382" t="s">
        <v>516</v>
      </c>
      <c r="C26" s="382"/>
      <c r="D26" s="382"/>
      <c r="E26" s="382"/>
      <c r="F26" s="382"/>
      <c r="G26" s="382"/>
      <c r="H26" s="382"/>
      <c r="I26" s="382"/>
      <c r="J26" s="382"/>
      <c r="K26" s="382"/>
      <c r="L26" s="382"/>
      <c r="M26" s="382"/>
      <c r="N26" s="382"/>
      <c r="O26" s="382"/>
      <c r="P26" s="382"/>
      <c r="Q26" s="382"/>
      <c r="R26" s="382"/>
      <c r="S26" s="382"/>
      <c r="T26" s="382"/>
      <c r="U26" s="382"/>
      <c r="V26" s="382"/>
      <c r="W26" s="382"/>
      <c r="X26" s="382"/>
      <c r="Y26" s="382"/>
      <c r="Z26" s="382"/>
      <c r="AA26" s="383">
        <v>2052687</v>
      </c>
      <c r="AB26" s="384"/>
      <c r="AC26" s="384"/>
      <c r="AD26" s="384"/>
      <c r="AE26" s="385"/>
      <c r="AF26" s="383">
        <v>0</v>
      </c>
      <c r="AG26" s="384"/>
      <c r="AH26" s="384"/>
      <c r="AI26" s="384"/>
      <c r="AJ26" s="385"/>
      <c r="AK26" s="383">
        <v>2052687</v>
      </c>
      <c r="AL26" s="384"/>
      <c r="AM26" s="384"/>
      <c r="AN26" s="384"/>
      <c r="AO26" s="385"/>
      <c r="AP26" s="392">
        <f t="shared" si="2"/>
        <v>2052.6869999999999</v>
      </c>
      <c r="AQ26" s="392"/>
      <c r="AR26" s="392"/>
      <c r="AS26" s="392"/>
      <c r="AT26" s="392"/>
      <c r="AU26" s="392">
        <f t="shared" si="3"/>
        <v>0</v>
      </c>
      <c r="AV26" s="392"/>
      <c r="AW26" s="392"/>
      <c r="AX26" s="392"/>
      <c r="AY26" s="392"/>
      <c r="AZ26" s="393">
        <f t="shared" si="4"/>
        <v>2052.6869999999999</v>
      </c>
      <c r="BA26" s="394"/>
      <c r="BB26" s="394"/>
      <c r="BC26" s="394"/>
      <c r="BD26" s="395"/>
    </row>
    <row r="27" spans="1:56" s="308" customFormat="1" ht="12.95" customHeight="1" x14ac:dyDescent="0.2">
      <c r="A27" s="313" t="s">
        <v>525</v>
      </c>
      <c r="B27" s="382" t="s">
        <v>526</v>
      </c>
      <c r="C27" s="382"/>
      <c r="D27" s="382"/>
      <c r="E27" s="382"/>
      <c r="F27" s="382"/>
      <c r="G27" s="382"/>
      <c r="H27" s="382"/>
      <c r="I27" s="382"/>
      <c r="J27" s="382"/>
      <c r="K27" s="382"/>
      <c r="L27" s="382"/>
      <c r="M27" s="382"/>
      <c r="N27" s="382"/>
      <c r="O27" s="382"/>
      <c r="P27" s="382"/>
      <c r="Q27" s="382"/>
      <c r="R27" s="382"/>
      <c r="S27" s="382"/>
      <c r="T27" s="382"/>
      <c r="U27" s="382"/>
      <c r="V27" s="382"/>
      <c r="W27" s="382"/>
      <c r="X27" s="382"/>
      <c r="Y27" s="382"/>
      <c r="Z27" s="382"/>
      <c r="AA27" s="381">
        <v>2052687</v>
      </c>
      <c r="AB27" s="381"/>
      <c r="AC27" s="381"/>
      <c r="AD27" s="381"/>
      <c r="AE27" s="381"/>
      <c r="AF27" s="381">
        <v>0</v>
      </c>
      <c r="AG27" s="381"/>
      <c r="AH27" s="381"/>
      <c r="AI27" s="381"/>
      <c r="AJ27" s="381"/>
      <c r="AK27" s="381">
        <v>2052687</v>
      </c>
      <c r="AL27" s="381"/>
      <c r="AM27" s="381"/>
      <c r="AN27" s="381"/>
      <c r="AO27" s="381"/>
      <c r="AP27" s="392">
        <f t="shared" si="2"/>
        <v>2052.6869999999999</v>
      </c>
      <c r="AQ27" s="392"/>
      <c r="AR27" s="392"/>
      <c r="AS27" s="392"/>
      <c r="AT27" s="392"/>
      <c r="AU27" s="392">
        <f t="shared" si="3"/>
        <v>0</v>
      </c>
      <c r="AV27" s="392"/>
      <c r="AW27" s="392"/>
      <c r="AX27" s="392"/>
      <c r="AY27" s="392"/>
      <c r="AZ27" s="393">
        <f t="shared" si="4"/>
        <v>2052.6869999999999</v>
      </c>
      <c r="BA27" s="394"/>
      <c r="BB27" s="394"/>
      <c r="BC27" s="394"/>
      <c r="BD27" s="395"/>
    </row>
    <row r="28" spans="1:56" s="308" customFormat="1" ht="26.1" customHeight="1" x14ac:dyDescent="0.2">
      <c r="A28" s="313" t="s">
        <v>533</v>
      </c>
      <c r="B28" s="382" t="s">
        <v>534</v>
      </c>
      <c r="C28" s="382"/>
      <c r="D28" s="382"/>
      <c r="E28" s="382"/>
      <c r="F28" s="382"/>
      <c r="G28" s="382"/>
      <c r="H28" s="382"/>
      <c r="I28" s="382"/>
      <c r="J28" s="382"/>
      <c r="K28" s="382"/>
      <c r="L28" s="382"/>
      <c r="M28" s="382"/>
      <c r="N28" s="382"/>
      <c r="O28" s="382"/>
      <c r="P28" s="382"/>
      <c r="Q28" s="382"/>
      <c r="R28" s="382"/>
      <c r="S28" s="382"/>
      <c r="T28" s="382"/>
      <c r="U28" s="382"/>
      <c r="V28" s="382"/>
      <c r="W28" s="382"/>
      <c r="X28" s="382"/>
      <c r="Y28" s="382"/>
      <c r="Z28" s="382"/>
      <c r="AA28" s="381">
        <v>30000</v>
      </c>
      <c r="AB28" s="381"/>
      <c r="AC28" s="381"/>
      <c r="AD28" s="381"/>
      <c r="AE28" s="381"/>
      <c r="AF28" s="381">
        <v>0</v>
      </c>
      <c r="AG28" s="381"/>
      <c r="AH28" s="381"/>
      <c r="AI28" s="381"/>
      <c r="AJ28" s="381"/>
      <c r="AK28" s="381">
        <v>15000</v>
      </c>
      <c r="AL28" s="381"/>
      <c r="AM28" s="381"/>
      <c r="AN28" s="381"/>
      <c r="AO28" s="381"/>
      <c r="AP28" s="392">
        <f t="shared" si="2"/>
        <v>30</v>
      </c>
      <c r="AQ28" s="392"/>
      <c r="AR28" s="392"/>
      <c r="AS28" s="392"/>
      <c r="AT28" s="392"/>
      <c r="AU28" s="392">
        <f t="shared" si="3"/>
        <v>0</v>
      </c>
      <c r="AV28" s="392"/>
      <c r="AW28" s="392"/>
      <c r="AX28" s="392"/>
      <c r="AY28" s="392"/>
      <c r="AZ28" s="393">
        <f t="shared" si="4"/>
        <v>15</v>
      </c>
      <c r="BA28" s="394"/>
      <c r="BB28" s="394"/>
      <c r="BC28" s="394"/>
      <c r="BD28" s="395"/>
    </row>
    <row r="29" spans="1:56" s="308" customFormat="1" ht="26.1" customHeight="1" x14ac:dyDescent="0.2">
      <c r="A29" s="313" t="s">
        <v>536</v>
      </c>
      <c r="B29" s="382" t="s">
        <v>537</v>
      </c>
      <c r="C29" s="382"/>
      <c r="D29" s="382"/>
      <c r="E29" s="382"/>
      <c r="F29" s="382"/>
      <c r="G29" s="382"/>
      <c r="H29" s="382"/>
      <c r="I29" s="382"/>
      <c r="J29" s="382"/>
      <c r="K29" s="382"/>
      <c r="L29" s="382"/>
      <c r="M29" s="382"/>
      <c r="N29" s="382"/>
      <c r="O29" s="382"/>
      <c r="P29" s="382"/>
      <c r="Q29" s="382"/>
      <c r="R29" s="382"/>
      <c r="S29" s="382"/>
      <c r="T29" s="382"/>
      <c r="U29" s="382"/>
      <c r="V29" s="382"/>
      <c r="W29" s="382"/>
      <c r="X29" s="382"/>
      <c r="Y29" s="382"/>
      <c r="Z29" s="382"/>
      <c r="AA29" s="381">
        <v>30000</v>
      </c>
      <c r="AB29" s="381"/>
      <c r="AC29" s="381"/>
      <c r="AD29" s="381"/>
      <c r="AE29" s="381"/>
      <c r="AF29" s="381">
        <v>0</v>
      </c>
      <c r="AG29" s="381"/>
      <c r="AH29" s="381"/>
      <c r="AI29" s="381"/>
      <c r="AJ29" s="381"/>
      <c r="AK29" s="381">
        <v>15000</v>
      </c>
      <c r="AL29" s="381"/>
      <c r="AM29" s="381"/>
      <c r="AN29" s="381"/>
      <c r="AO29" s="381"/>
      <c r="AP29" s="392">
        <f t="shared" si="2"/>
        <v>30</v>
      </c>
      <c r="AQ29" s="392"/>
      <c r="AR29" s="392"/>
      <c r="AS29" s="392"/>
      <c r="AT29" s="392"/>
      <c r="AU29" s="392">
        <f t="shared" si="3"/>
        <v>0</v>
      </c>
      <c r="AV29" s="392"/>
      <c r="AW29" s="392"/>
      <c r="AX29" s="392"/>
      <c r="AY29" s="392"/>
      <c r="AZ29" s="393">
        <f t="shared" si="4"/>
        <v>15</v>
      </c>
      <c r="BA29" s="394"/>
      <c r="BB29" s="394"/>
      <c r="BC29" s="394"/>
      <c r="BD29" s="395"/>
    </row>
    <row r="30" spans="1:56" s="308" customFormat="1" ht="26.1" customHeight="1" x14ac:dyDescent="0.2">
      <c r="A30" s="313" t="s">
        <v>547</v>
      </c>
      <c r="B30" s="382" t="s">
        <v>548</v>
      </c>
      <c r="C30" s="382"/>
      <c r="D30" s="382"/>
      <c r="E30" s="382"/>
      <c r="F30" s="382"/>
      <c r="G30" s="382"/>
      <c r="H30" s="382"/>
      <c r="I30" s="382"/>
      <c r="J30" s="382"/>
      <c r="K30" s="382"/>
      <c r="L30" s="382"/>
      <c r="M30" s="382"/>
      <c r="N30" s="382"/>
      <c r="O30" s="382"/>
      <c r="P30" s="382"/>
      <c r="Q30" s="382"/>
      <c r="R30" s="382"/>
      <c r="S30" s="382"/>
      <c r="T30" s="382"/>
      <c r="U30" s="382"/>
      <c r="V30" s="382"/>
      <c r="W30" s="382"/>
      <c r="X30" s="382"/>
      <c r="Y30" s="382"/>
      <c r="Z30" s="382"/>
      <c r="AA30" s="381"/>
      <c r="AB30" s="381"/>
      <c r="AC30" s="381"/>
      <c r="AD30" s="381"/>
      <c r="AE30" s="381"/>
      <c r="AF30" s="381"/>
      <c r="AG30" s="381"/>
      <c r="AH30" s="381"/>
      <c r="AI30" s="381"/>
      <c r="AJ30" s="381"/>
      <c r="AK30" s="381"/>
      <c r="AL30" s="381"/>
      <c r="AM30" s="381"/>
      <c r="AN30" s="381"/>
      <c r="AO30" s="381"/>
      <c r="AP30" s="392">
        <f t="shared" si="2"/>
        <v>0</v>
      </c>
      <c r="AQ30" s="392"/>
      <c r="AR30" s="392"/>
      <c r="AS30" s="392"/>
      <c r="AT30" s="392"/>
      <c r="AU30" s="392">
        <f t="shared" si="3"/>
        <v>0</v>
      </c>
      <c r="AV30" s="392"/>
      <c r="AW30" s="392"/>
      <c r="AX30" s="392"/>
      <c r="AY30" s="392"/>
      <c r="AZ30" s="393">
        <f t="shared" si="4"/>
        <v>0</v>
      </c>
      <c r="BA30" s="394"/>
      <c r="BB30" s="394"/>
      <c r="BC30" s="394"/>
      <c r="BD30" s="395"/>
    </row>
    <row r="31" spans="1:56" s="314" customFormat="1" ht="12.95" customHeight="1" x14ac:dyDescent="0.2">
      <c r="A31" s="312" t="s">
        <v>552</v>
      </c>
      <c r="B31" s="386" t="s">
        <v>553</v>
      </c>
      <c r="C31" s="386"/>
      <c r="D31" s="386"/>
      <c r="E31" s="386"/>
      <c r="F31" s="386"/>
      <c r="G31" s="386"/>
      <c r="H31" s="386"/>
      <c r="I31" s="386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  <c r="W31" s="386"/>
      <c r="X31" s="386"/>
      <c r="Y31" s="386"/>
      <c r="Z31" s="386"/>
      <c r="AA31" s="377">
        <v>3605340</v>
      </c>
      <c r="AB31" s="378"/>
      <c r="AC31" s="378"/>
      <c r="AD31" s="378"/>
      <c r="AE31" s="379"/>
      <c r="AF31" s="377">
        <v>0</v>
      </c>
      <c r="AG31" s="378"/>
      <c r="AH31" s="378"/>
      <c r="AI31" s="378"/>
      <c r="AJ31" s="379"/>
      <c r="AK31" s="377">
        <f>AK22+AK26+AK28</f>
        <v>7843738</v>
      </c>
      <c r="AL31" s="378"/>
      <c r="AM31" s="378"/>
      <c r="AN31" s="378"/>
      <c r="AO31" s="379"/>
      <c r="AP31" s="396">
        <f t="shared" si="2"/>
        <v>3605.34</v>
      </c>
      <c r="AQ31" s="396"/>
      <c r="AR31" s="396"/>
      <c r="AS31" s="396"/>
      <c r="AT31" s="396"/>
      <c r="AU31" s="396">
        <f t="shared" si="3"/>
        <v>0</v>
      </c>
      <c r="AV31" s="396"/>
      <c r="AW31" s="396"/>
      <c r="AX31" s="396"/>
      <c r="AY31" s="396"/>
      <c r="AZ31" s="397">
        <f t="shared" si="4"/>
        <v>7843.7380000000003</v>
      </c>
      <c r="BA31" s="398"/>
      <c r="BB31" s="398"/>
      <c r="BC31" s="398"/>
      <c r="BD31" s="399"/>
    </row>
    <row r="32" spans="1:56" s="308" customFormat="1" ht="12.95" customHeight="1" x14ac:dyDescent="0.2">
      <c r="A32" s="313" t="s">
        <v>558</v>
      </c>
      <c r="B32" s="382" t="s">
        <v>559</v>
      </c>
      <c r="C32" s="382"/>
      <c r="D32" s="382"/>
      <c r="E32" s="382"/>
      <c r="F32" s="382"/>
      <c r="G32" s="382"/>
      <c r="H32" s="382"/>
      <c r="I32" s="382"/>
      <c r="J32" s="382"/>
      <c r="K32" s="382"/>
      <c r="L32" s="382"/>
      <c r="M32" s="382"/>
      <c r="N32" s="382"/>
      <c r="O32" s="382"/>
      <c r="P32" s="382"/>
      <c r="Q32" s="382"/>
      <c r="R32" s="382"/>
      <c r="S32" s="382"/>
      <c r="T32" s="382"/>
      <c r="U32" s="382"/>
      <c r="V32" s="382"/>
      <c r="W32" s="382"/>
      <c r="X32" s="382"/>
      <c r="Y32" s="382"/>
      <c r="Z32" s="382"/>
      <c r="AA32" s="383">
        <v>687415</v>
      </c>
      <c r="AB32" s="384"/>
      <c r="AC32" s="384"/>
      <c r="AD32" s="384"/>
      <c r="AE32" s="385"/>
      <c r="AF32" s="383">
        <v>0</v>
      </c>
      <c r="AG32" s="384"/>
      <c r="AH32" s="384"/>
      <c r="AI32" s="384"/>
      <c r="AJ32" s="385"/>
      <c r="AK32" s="383">
        <v>0</v>
      </c>
      <c r="AL32" s="384"/>
      <c r="AM32" s="384"/>
      <c r="AN32" s="384"/>
      <c r="AO32" s="385"/>
      <c r="AP32" s="392">
        <f t="shared" si="2"/>
        <v>687.41499999999996</v>
      </c>
      <c r="AQ32" s="392"/>
      <c r="AR32" s="392"/>
      <c r="AS32" s="392"/>
      <c r="AT32" s="392"/>
      <c r="AU32" s="392">
        <f t="shared" si="3"/>
        <v>0</v>
      </c>
      <c r="AV32" s="392"/>
      <c r="AW32" s="392"/>
      <c r="AX32" s="392"/>
      <c r="AY32" s="392"/>
      <c r="AZ32" s="393">
        <f t="shared" si="4"/>
        <v>0</v>
      </c>
      <c r="BA32" s="394"/>
      <c r="BB32" s="394"/>
      <c r="BC32" s="394"/>
      <c r="BD32" s="395"/>
    </row>
    <row r="33" spans="1:56" s="308" customFormat="1" ht="12.95" customHeight="1" x14ac:dyDescent="0.2">
      <c r="A33" s="313" t="s">
        <v>565</v>
      </c>
      <c r="B33" s="382" t="s">
        <v>566</v>
      </c>
      <c r="C33" s="382"/>
      <c r="D33" s="382"/>
      <c r="E33" s="382"/>
      <c r="F33" s="382"/>
      <c r="G33" s="382"/>
      <c r="H33" s="382"/>
      <c r="I33" s="382"/>
      <c r="J33" s="382"/>
      <c r="K33" s="382"/>
      <c r="L33" s="382"/>
      <c r="M33" s="382"/>
      <c r="N33" s="382"/>
      <c r="O33" s="382"/>
      <c r="P33" s="382"/>
      <c r="Q33" s="382"/>
      <c r="R33" s="382"/>
      <c r="S33" s="382"/>
      <c r="T33" s="382"/>
      <c r="U33" s="382"/>
      <c r="V33" s="382"/>
      <c r="W33" s="382"/>
      <c r="X33" s="382"/>
      <c r="Y33" s="382"/>
      <c r="Z33" s="382"/>
      <c r="AA33" s="381">
        <v>687415</v>
      </c>
      <c r="AB33" s="381"/>
      <c r="AC33" s="381"/>
      <c r="AD33" s="381"/>
      <c r="AE33" s="381"/>
      <c r="AF33" s="381">
        <v>0</v>
      </c>
      <c r="AG33" s="381"/>
      <c r="AH33" s="381"/>
      <c r="AI33" s="381"/>
      <c r="AJ33" s="381"/>
      <c r="AK33" s="381">
        <v>0</v>
      </c>
      <c r="AL33" s="381"/>
      <c r="AM33" s="381"/>
      <c r="AN33" s="381"/>
      <c r="AO33" s="381"/>
      <c r="AP33" s="392">
        <f t="shared" si="2"/>
        <v>687.41499999999996</v>
      </c>
      <c r="AQ33" s="392"/>
      <c r="AR33" s="392"/>
      <c r="AS33" s="392"/>
      <c r="AT33" s="392"/>
      <c r="AU33" s="392">
        <f t="shared" si="3"/>
        <v>0</v>
      </c>
      <c r="AV33" s="392"/>
      <c r="AW33" s="392"/>
      <c r="AX33" s="392"/>
      <c r="AY33" s="392"/>
      <c r="AZ33" s="393">
        <f t="shared" si="4"/>
        <v>0</v>
      </c>
      <c r="BA33" s="394"/>
      <c r="BB33" s="394"/>
      <c r="BC33" s="394"/>
      <c r="BD33" s="395"/>
    </row>
    <row r="34" spans="1:56" s="314" customFormat="1" ht="12.95" customHeight="1" x14ac:dyDescent="0.2">
      <c r="A34" s="312" t="s">
        <v>596</v>
      </c>
      <c r="B34" s="386" t="s">
        <v>597</v>
      </c>
      <c r="C34" s="386"/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77">
        <v>687415</v>
      </c>
      <c r="AB34" s="378"/>
      <c r="AC34" s="378"/>
      <c r="AD34" s="378"/>
      <c r="AE34" s="379"/>
      <c r="AF34" s="377">
        <v>0</v>
      </c>
      <c r="AG34" s="378"/>
      <c r="AH34" s="378"/>
      <c r="AI34" s="378"/>
      <c r="AJ34" s="379"/>
      <c r="AK34" s="377">
        <v>0</v>
      </c>
      <c r="AL34" s="378"/>
      <c r="AM34" s="378"/>
      <c r="AN34" s="378"/>
      <c r="AO34" s="379"/>
      <c r="AP34" s="396">
        <f t="shared" si="2"/>
        <v>687.41499999999996</v>
      </c>
      <c r="AQ34" s="396"/>
      <c r="AR34" s="396"/>
      <c r="AS34" s="396"/>
      <c r="AT34" s="396"/>
      <c r="AU34" s="396">
        <f t="shared" si="3"/>
        <v>0</v>
      </c>
      <c r="AV34" s="396"/>
      <c r="AW34" s="396"/>
      <c r="AX34" s="396"/>
      <c r="AY34" s="396"/>
      <c r="AZ34" s="397">
        <f t="shared" si="4"/>
        <v>0</v>
      </c>
      <c r="BA34" s="398"/>
      <c r="BB34" s="398"/>
      <c r="BC34" s="398"/>
      <c r="BD34" s="399"/>
    </row>
    <row r="35" spans="1:56" s="308" customFormat="1" ht="12.95" customHeight="1" x14ac:dyDescent="0.2">
      <c r="A35" s="313" t="s">
        <v>607</v>
      </c>
      <c r="B35" s="382" t="s">
        <v>608</v>
      </c>
      <c r="C35" s="382"/>
      <c r="D35" s="382"/>
      <c r="E35" s="382"/>
      <c r="F35" s="382"/>
      <c r="G35" s="382"/>
      <c r="H35" s="382"/>
      <c r="I35" s="382"/>
      <c r="J35" s="382"/>
      <c r="K35" s="382"/>
      <c r="L35" s="382"/>
      <c r="M35" s="382"/>
      <c r="N35" s="382"/>
      <c r="O35" s="382"/>
      <c r="P35" s="382"/>
      <c r="Q35" s="382"/>
      <c r="R35" s="382"/>
      <c r="S35" s="382"/>
      <c r="T35" s="382"/>
      <c r="U35" s="382"/>
      <c r="V35" s="382"/>
      <c r="W35" s="382"/>
      <c r="X35" s="382"/>
      <c r="Y35" s="382"/>
      <c r="Z35" s="382"/>
      <c r="AA35" s="387">
        <v>0</v>
      </c>
      <c r="AB35" s="387"/>
      <c r="AC35" s="387"/>
      <c r="AD35" s="387"/>
      <c r="AE35" s="387"/>
      <c r="AF35" s="387">
        <v>0</v>
      </c>
      <c r="AG35" s="387"/>
      <c r="AH35" s="387"/>
      <c r="AI35" s="387"/>
      <c r="AJ35" s="387"/>
      <c r="AK35" s="387">
        <v>50000</v>
      </c>
      <c r="AL35" s="387"/>
      <c r="AM35" s="387"/>
      <c r="AN35" s="387"/>
      <c r="AO35" s="387"/>
      <c r="AP35" s="392">
        <f t="shared" si="2"/>
        <v>0</v>
      </c>
      <c r="AQ35" s="392"/>
      <c r="AR35" s="392"/>
      <c r="AS35" s="392"/>
      <c r="AT35" s="392"/>
      <c r="AU35" s="392">
        <f t="shared" si="3"/>
        <v>0</v>
      </c>
      <c r="AV35" s="392"/>
      <c r="AW35" s="392"/>
      <c r="AX35" s="392"/>
      <c r="AY35" s="392"/>
      <c r="AZ35" s="393">
        <f t="shared" si="4"/>
        <v>50</v>
      </c>
      <c r="BA35" s="394"/>
      <c r="BB35" s="394"/>
      <c r="BC35" s="394"/>
      <c r="BD35" s="395"/>
    </row>
    <row r="36" spans="1:56" s="314" customFormat="1" ht="12.95" customHeight="1" x14ac:dyDescent="0.2">
      <c r="A36" s="312" t="s">
        <v>614</v>
      </c>
      <c r="B36" s="386" t="s">
        <v>615</v>
      </c>
      <c r="C36" s="386"/>
      <c r="D36" s="386"/>
      <c r="E36" s="386"/>
      <c r="F36" s="386"/>
      <c r="G36" s="386"/>
      <c r="H36" s="386"/>
      <c r="I36" s="38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  <c r="W36" s="386"/>
      <c r="X36" s="386"/>
      <c r="Y36" s="386"/>
      <c r="Z36" s="386"/>
      <c r="AA36" s="377">
        <v>0</v>
      </c>
      <c r="AB36" s="378"/>
      <c r="AC36" s="378"/>
      <c r="AD36" s="378"/>
      <c r="AE36" s="379"/>
      <c r="AF36" s="377">
        <v>0</v>
      </c>
      <c r="AG36" s="378"/>
      <c r="AH36" s="378"/>
      <c r="AI36" s="378"/>
      <c r="AJ36" s="379"/>
      <c r="AK36" s="377">
        <v>50000</v>
      </c>
      <c r="AL36" s="378"/>
      <c r="AM36" s="378"/>
      <c r="AN36" s="378"/>
      <c r="AO36" s="379"/>
      <c r="AP36" s="396">
        <f t="shared" si="2"/>
        <v>0</v>
      </c>
      <c r="AQ36" s="396"/>
      <c r="AR36" s="396"/>
      <c r="AS36" s="396"/>
      <c r="AT36" s="396"/>
      <c r="AU36" s="396">
        <f t="shared" si="3"/>
        <v>0</v>
      </c>
      <c r="AV36" s="396"/>
      <c r="AW36" s="396"/>
      <c r="AX36" s="396"/>
      <c r="AY36" s="396"/>
      <c r="AZ36" s="397">
        <f t="shared" si="4"/>
        <v>50</v>
      </c>
      <c r="BA36" s="398"/>
      <c r="BB36" s="398"/>
      <c r="BC36" s="398"/>
      <c r="BD36" s="399"/>
    </row>
    <row r="37" spans="1:56" s="311" customFormat="1" ht="12.95" customHeight="1" x14ac:dyDescent="0.2">
      <c r="A37" s="312" t="s">
        <v>616</v>
      </c>
      <c r="B37" s="386" t="s">
        <v>617</v>
      </c>
      <c r="C37" s="386"/>
      <c r="D37" s="386"/>
      <c r="E37" s="386"/>
      <c r="F37" s="386"/>
      <c r="G37" s="386"/>
      <c r="H37" s="386"/>
      <c r="I37" s="386"/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  <c r="W37" s="386"/>
      <c r="X37" s="386"/>
      <c r="Y37" s="386"/>
      <c r="Z37" s="386"/>
      <c r="AA37" s="377">
        <v>4292755</v>
      </c>
      <c r="AB37" s="378"/>
      <c r="AC37" s="378"/>
      <c r="AD37" s="378"/>
      <c r="AE37" s="379"/>
      <c r="AF37" s="377">
        <v>0</v>
      </c>
      <c r="AG37" s="378"/>
      <c r="AH37" s="378"/>
      <c r="AI37" s="378"/>
      <c r="AJ37" s="379"/>
      <c r="AK37" s="377">
        <f>AK31+AK34+AK36</f>
        <v>7893738</v>
      </c>
      <c r="AL37" s="378"/>
      <c r="AM37" s="378"/>
      <c r="AN37" s="378"/>
      <c r="AO37" s="379"/>
      <c r="AP37" s="396">
        <f t="shared" si="2"/>
        <v>4292.7550000000001</v>
      </c>
      <c r="AQ37" s="396"/>
      <c r="AR37" s="396"/>
      <c r="AS37" s="396"/>
      <c r="AT37" s="396"/>
      <c r="AU37" s="396">
        <f t="shared" si="3"/>
        <v>0</v>
      </c>
      <c r="AV37" s="396"/>
      <c r="AW37" s="396"/>
      <c r="AX37" s="396"/>
      <c r="AY37" s="396"/>
      <c r="AZ37" s="397">
        <f t="shared" si="4"/>
        <v>7893.7380000000003</v>
      </c>
      <c r="BA37" s="398"/>
      <c r="BB37" s="398"/>
      <c r="BC37" s="398"/>
      <c r="BD37" s="399"/>
    </row>
    <row r="38" spans="1:56" s="311" customFormat="1" ht="12.95" customHeight="1" x14ac:dyDescent="0.2">
      <c r="A38" s="313" t="s">
        <v>416</v>
      </c>
      <c r="B38" s="382" t="s">
        <v>417</v>
      </c>
      <c r="C38" s="382"/>
      <c r="D38" s="382"/>
      <c r="E38" s="382"/>
      <c r="F38" s="382"/>
      <c r="G38" s="382"/>
      <c r="H38" s="382"/>
      <c r="I38" s="382"/>
      <c r="J38" s="382"/>
      <c r="K38" s="382"/>
      <c r="L38" s="382"/>
      <c r="M38" s="382"/>
      <c r="N38" s="382"/>
      <c r="O38" s="382"/>
      <c r="P38" s="382"/>
      <c r="Q38" s="382"/>
      <c r="R38" s="382"/>
      <c r="S38" s="382"/>
      <c r="T38" s="382"/>
      <c r="U38" s="382"/>
      <c r="V38" s="382"/>
      <c r="W38" s="382"/>
      <c r="X38" s="382"/>
      <c r="Y38" s="382"/>
      <c r="Z38" s="382"/>
      <c r="AA38" s="387">
        <v>41202</v>
      </c>
      <c r="AB38" s="387"/>
      <c r="AC38" s="387"/>
      <c r="AD38" s="387"/>
      <c r="AE38" s="387"/>
      <c r="AF38" s="387">
        <v>0</v>
      </c>
      <c r="AG38" s="387"/>
      <c r="AH38" s="387"/>
      <c r="AI38" s="387"/>
      <c r="AJ38" s="387"/>
      <c r="AK38" s="387">
        <v>328300</v>
      </c>
      <c r="AL38" s="387"/>
      <c r="AM38" s="387"/>
      <c r="AN38" s="387"/>
      <c r="AO38" s="387"/>
      <c r="AP38" s="392">
        <f t="shared" si="2"/>
        <v>41.201999999999998</v>
      </c>
      <c r="AQ38" s="392"/>
      <c r="AR38" s="392"/>
      <c r="AS38" s="392"/>
      <c r="AT38" s="392"/>
      <c r="AU38" s="392">
        <f t="shared" si="3"/>
        <v>0</v>
      </c>
      <c r="AV38" s="392"/>
      <c r="AW38" s="392"/>
      <c r="AX38" s="392"/>
      <c r="AY38" s="392"/>
      <c r="AZ38" s="393">
        <f t="shared" si="4"/>
        <v>328.3</v>
      </c>
      <c r="BA38" s="394"/>
      <c r="BB38" s="394"/>
      <c r="BC38" s="394"/>
      <c r="BD38" s="395"/>
    </row>
    <row r="39" spans="1:56" s="311" customFormat="1" ht="12.95" customHeight="1" x14ac:dyDescent="0.2">
      <c r="A39" s="312" t="s">
        <v>419</v>
      </c>
      <c r="B39" s="386" t="s">
        <v>420</v>
      </c>
      <c r="C39" s="386"/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  <c r="W39" s="386"/>
      <c r="X39" s="386"/>
      <c r="Y39" s="386"/>
      <c r="Z39" s="386"/>
      <c r="AA39" s="377">
        <v>41202</v>
      </c>
      <c r="AB39" s="378"/>
      <c r="AC39" s="378"/>
      <c r="AD39" s="378"/>
      <c r="AE39" s="379"/>
      <c r="AF39" s="377">
        <v>0</v>
      </c>
      <c r="AG39" s="378"/>
      <c r="AH39" s="378"/>
      <c r="AI39" s="378"/>
      <c r="AJ39" s="379"/>
      <c r="AK39" s="377">
        <v>328300</v>
      </c>
      <c r="AL39" s="378"/>
      <c r="AM39" s="378"/>
      <c r="AN39" s="378"/>
      <c r="AO39" s="379"/>
      <c r="AP39" s="396">
        <f t="shared" si="2"/>
        <v>41.201999999999998</v>
      </c>
      <c r="AQ39" s="396"/>
      <c r="AR39" s="396"/>
      <c r="AS39" s="396"/>
      <c r="AT39" s="396"/>
      <c r="AU39" s="396">
        <f t="shared" si="3"/>
        <v>0</v>
      </c>
      <c r="AV39" s="396"/>
      <c r="AW39" s="396"/>
      <c r="AX39" s="396"/>
      <c r="AY39" s="396"/>
      <c r="AZ39" s="397">
        <f t="shared" si="4"/>
        <v>328.3</v>
      </c>
      <c r="BA39" s="398"/>
      <c r="BB39" s="398"/>
      <c r="BC39" s="398"/>
      <c r="BD39" s="399"/>
    </row>
    <row r="40" spans="1:56" s="311" customFormat="1" ht="12.95" customHeight="1" x14ac:dyDescent="0.2">
      <c r="A40" s="312" t="s">
        <v>421</v>
      </c>
      <c r="B40" s="386" t="s">
        <v>422</v>
      </c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77">
        <v>41202</v>
      </c>
      <c r="AB40" s="378"/>
      <c r="AC40" s="378"/>
      <c r="AD40" s="378"/>
      <c r="AE40" s="379"/>
      <c r="AF40" s="377">
        <v>0</v>
      </c>
      <c r="AG40" s="378"/>
      <c r="AH40" s="378"/>
      <c r="AI40" s="378"/>
      <c r="AJ40" s="379"/>
      <c r="AK40" s="377">
        <v>328300</v>
      </c>
      <c r="AL40" s="378"/>
      <c r="AM40" s="378"/>
      <c r="AN40" s="378"/>
      <c r="AO40" s="379"/>
      <c r="AP40" s="396">
        <f t="shared" si="2"/>
        <v>41.201999999999998</v>
      </c>
      <c r="AQ40" s="396"/>
      <c r="AR40" s="396"/>
      <c r="AS40" s="396"/>
      <c r="AT40" s="396"/>
      <c r="AU40" s="396">
        <f t="shared" si="3"/>
        <v>0</v>
      </c>
      <c r="AV40" s="396"/>
      <c r="AW40" s="396"/>
      <c r="AX40" s="396"/>
      <c r="AY40" s="396"/>
      <c r="AZ40" s="397">
        <f t="shared" si="4"/>
        <v>328.3</v>
      </c>
      <c r="BA40" s="398"/>
      <c r="BB40" s="398"/>
      <c r="BC40" s="398"/>
      <c r="BD40" s="399"/>
    </row>
    <row r="41" spans="1:56" s="311" customFormat="1" ht="12.95" customHeight="1" x14ac:dyDescent="0.2">
      <c r="A41" s="312" t="s">
        <v>425</v>
      </c>
      <c r="B41" s="388" t="s">
        <v>426</v>
      </c>
      <c r="C41" s="388"/>
      <c r="D41" s="388"/>
      <c r="E41" s="388"/>
      <c r="F41" s="388"/>
      <c r="G41" s="388"/>
      <c r="H41" s="388"/>
      <c r="I41" s="388"/>
      <c r="J41" s="388"/>
      <c r="K41" s="388"/>
      <c r="L41" s="388"/>
      <c r="M41" s="388"/>
      <c r="N41" s="388"/>
      <c r="O41" s="388"/>
      <c r="P41" s="388"/>
      <c r="Q41" s="388"/>
      <c r="R41" s="388"/>
      <c r="S41" s="388"/>
      <c r="T41" s="388"/>
      <c r="U41" s="388"/>
      <c r="V41" s="388"/>
      <c r="W41" s="388"/>
      <c r="X41" s="388"/>
      <c r="Y41" s="388"/>
      <c r="Z41" s="388"/>
      <c r="AA41" s="377">
        <v>182340348</v>
      </c>
      <c r="AB41" s="378"/>
      <c r="AC41" s="378"/>
      <c r="AD41" s="378"/>
      <c r="AE41" s="379"/>
      <c r="AF41" s="377">
        <v>0</v>
      </c>
      <c r="AG41" s="378"/>
      <c r="AH41" s="378"/>
      <c r="AI41" s="378"/>
      <c r="AJ41" s="379"/>
      <c r="AK41" s="377">
        <f>AK16+AK21+AK37+AK40</f>
        <v>189880708</v>
      </c>
      <c r="AL41" s="378"/>
      <c r="AM41" s="378"/>
      <c r="AN41" s="378"/>
      <c r="AO41" s="379"/>
      <c r="AP41" s="396">
        <f t="shared" si="2"/>
        <v>182340.348</v>
      </c>
      <c r="AQ41" s="396"/>
      <c r="AR41" s="396"/>
      <c r="AS41" s="396"/>
      <c r="AT41" s="396"/>
      <c r="AU41" s="396">
        <f t="shared" si="3"/>
        <v>0</v>
      </c>
      <c r="AV41" s="396"/>
      <c r="AW41" s="396"/>
      <c r="AX41" s="396"/>
      <c r="AY41" s="396"/>
      <c r="AZ41" s="397">
        <f t="shared" si="4"/>
        <v>189880.70800000001</v>
      </c>
      <c r="BA41" s="398"/>
      <c r="BB41" s="398"/>
      <c r="BC41" s="398"/>
      <c r="BD41" s="399"/>
    </row>
    <row r="42" spans="1:56" s="314" customFormat="1" ht="12.95" customHeight="1" x14ac:dyDescent="0.2">
      <c r="A42" s="313" t="s">
        <v>628</v>
      </c>
      <c r="B42" s="380" t="s">
        <v>629</v>
      </c>
      <c r="C42" s="380"/>
      <c r="D42" s="380"/>
      <c r="E42" s="380"/>
      <c r="F42" s="380"/>
      <c r="G42" s="380"/>
      <c r="H42" s="380"/>
      <c r="I42" s="380"/>
      <c r="J42" s="380"/>
      <c r="K42" s="380"/>
      <c r="L42" s="380"/>
      <c r="M42" s="380"/>
      <c r="N42" s="380"/>
      <c r="O42" s="380"/>
      <c r="P42" s="380"/>
      <c r="Q42" s="380"/>
      <c r="R42" s="380"/>
      <c r="S42" s="380"/>
      <c r="T42" s="380"/>
      <c r="U42" s="380"/>
      <c r="V42" s="380"/>
      <c r="W42" s="380"/>
      <c r="X42" s="380"/>
      <c r="Y42" s="380"/>
      <c r="Z42" s="380"/>
      <c r="AA42" s="389">
        <v>209065925</v>
      </c>
      <c r="AB42" s="389"/>
      <c r="AC42" s="389"/>
      <c r="AD42" s="389"/>
      <c r="AE42" s="389"/>
      <c r="AF42" s="389">
        <v>0</v>
      </c>
      <c r="AG42" s="389"/>
      <c r="AH42" s="389"/>
      <c r="AI42" s="389"/>
      <c r="AJ42" s="389"/>
      <c r="AK42" s="387">
        <v>209065925</v>
      </c>
      <c r="AL42" s="387"/>
      <c r="AM42" s="387"/>
      <c r="AN42" s="387"/>
      <c r="AO42" s="387"/>
      <c r="AP42" s="392">
        <f t="shared" si="2"/>
        <v>209065.92499999999</v>
      </c>
      <c r="AQ42" s="392"/>
      <c r="AR42" s="392"/>
      <c r="AS42" s="392"/>
      <c r="AT42" s="392"/>
      <c r="AU42" s="392">
        <f t="shared" si="3"/>
        <v>0</v>
      </c>
      <c r="AV42" s="392"/>
      <c r="AW42" s="392"/>
      <c r="AX42" s="392"/>
      <c r="AY42" s="392"/>
      <c r="AZ42" s="393">
        <f t="shared" si="4"/>
        <v>209065.92499999999</v>
      </c>
      <c r="BA42" s="394"/>
      <c r="BB42" s="394"/>
      <c r="BC42" s="394"/>
      <c r="BD42" s="395"/>
    </row>
    <row r="43" spans="1:56" s="314" customFormat="1" ht="12.95" customHeight="1" x14ac:dyDescent="0.2">
      <c r="A43" s="313" t="s">
        <v>630</v>
      </c>
      <c r="B43" s="380" t="s">
        <v>631</v>
      </c>
      <c r="C43" s="380"/>
      <c r="D43" s="380"/>
      <c r="E43" s="380"/>
      <c r="F43" s="380"/>
      <c r="G43" s="380"/>
      <c r="H43" s="380"/>
      <c r="I43" s="380"/>
      <c r="J43" s="380"/>
      <c r="K43" s="380"/>
      <c r="L43" s="380"/>
      <c r="M43" s="380"/>
      <c r="N43" s="380"/>
      <c r="O43" s="380"/>
      <c r="P43" s="380"/>
      <c r="Q43" s="380"/>
      <c r="R43" s="380"/>
      <c r="S43" s="380"/>
      <c r="T43" s="380"/>
      <c r="U43" s="380"/>
      <c r="V43" s="380"/>
      <c r="W43" s="380"/>
      <c r="X43" s="380"/>
      <c r="Y43" s="380"/>
      <c r="Z43" s="380"/>
      <c r="AA43" s="389">
        <v>-2330000</v>
      </c>
      <c r="AB43" s="389"/>
      <c r="AC43" s="389"/>
      <c r="AD43" s="389"/>
      <c r="AE43" s="389"/>
      <c r="AF43" s="389">
        <v>0</v>
      </c>
      <c r="AG43" s="389"/>
      <c r="AH43" s="389"/>
      <c r="AI43" s="389"/>
      <c r="AJ43" s="389"/>
      <c r="AK43" s="387">
        <v>-2330000</v>
      </c>
      <c r="AL43" s="387"/>
      <c r="AM43" s="387"/>
      <c r="AN43" s="387"/>
      <c r="AO43" s="387"/>
      <c r="AP43" s="392">
        <f t="shared" si="2"/>
        <v>-2330</v>
      </c>
      <c r="AQ43" s="392"/>
      <c r="AR43" s="392"/>
      <c r="AS43" s="392"/>
      <c r="AT43" s="392"/>
      <c r="AU43" s="392">
        <f t="shared" si="3"/>
        <v>0</v>
      </c>
      <c r="AV43" s="392"/>
      <c r="AW43" s="392"/>
      <c r="AX43" s="392"/>
      <c r="AY43" s="392"/>
      <c r="AZ43" s="393">
        <f t="shared" si="4"/>
        <v>-2330</v>
      </c>
      <c r="BA43" s="394"/>
      <c r="BB43" s="394"/>
      <c r="BC43" s="394"/>
      <c r="BD43" s="395"/>
    </row>
    <row r="44" spans="1:56" s="314" customFormat="1" ht="12.95" customHeight="1" x14ac:dyDescent="0.2">
      <c r="A44" s="313" t="s">
        <v>427</v>
      </c>
      <c r="B44" s="380" t="s">
        <v>428</v>
      </c>
      <c r="C44" s="380"/>
      <c r="D44" s="380"/>
      <c r="E44" s="380"/>
      <c r="F44" s="380"/>
      <c r="G44" s="380"/>
      <c r="H44" s="380"/>
      <c r="I44" s="380"/>
      <c r="J44" s="380"/>
      <c r="K44" s="380"/>
      <c r="L44" s="380"/>
      <c r="M44" s="380"/>
      <c r="N44" s="380"/>
      <c r="O44" s="380"/>
      <c r="P44" s="380"/>
      <c r="Q44" s="380"/>
      <c r="R44" s="380"/>
      <c r="S44" s="380"/>
      <c r="T44" s="380"/>
      <c r="U44" s="380"/>
      <c r="V44" s="380"/>
      <c r="W44" s="380"/>
      <c r="X44" s="380"/>
      <c r="Y44" s="380"/>
      <c r="Z44" s="380"/>
      <c r="AA44" s="389">
        <v>6172426</v>
      </c>
      <c r="AB44" s="389"/>
      <c r="AC44" s="389"/>
      <c r="AD44" s="389"/>
      <c r="AE44" s="389"/>
      <c r="AF44" s="389">
        <v>0</v>
      </c>
      <c r="AG44" s="389"/>
      <c r="AH44" s="389"/>
      <c r="AI44" s="389"/>
      <c r="AJ44" s="389"/>
      <c r="AK44" s="387">
        <v>6172426</v>
      </c>
      <c r="AL44" s="387"/>
      <c r="AM44" s="387"/>
      <c r="AN44" s="387"/>
      <c r="AO44" s="387"/>
      <c r="AP44" s="392">
        <f t="shared" si="2"/>
        <v>6172.4260000000004</v>
      </c>
      <c r="AQ44" s="392"/>
      <c r="AR44" s="392"/>
      <c r="AS44" s="392"/>
      <c r="AT44" s="392"/>
      <c r="AU44" s="392">
        <f t="shared" si="3"/>
        <v>0</v>
      </c>
      <c r="AV44" s="392"/>
      <c r="AW44" s="392"/>
      <c r="AX44" s="392"/>
      <c r="AY44" s="392"/>
      <c r="AZ44" s="393">
        <f t="shared" si="4"/>
        <v>6172.4260000000004</v>
      </c>
      <c r="BA44" s="394"/>
      <c r="BB44" s="394"/>
      <c r="BC44" s="394"/>
      <c r="BD44" s="395"/>
    </row>
    <row r="45" spans="1:56" s="314" customFormat="1" ht="12.95" customHeight="1" x14ac:dyDescent="0.2">
      <c r="A45" s="312" t="s">
        <v>429</v>
      </c>
      <c r="B45" s="390" t="s">
        <v>430</v>
      </c>
      <c r="C45" s="390"/>
      <c r="D45" s="390"/>
      <c r="E45" s="390"/>
      <c r="F45" s="390"/>
      <c r="G45" s="390"/>
      <c r="H45" s="390"/>
      <c r="I45" s="390"/>
      <c r="J45" s="390"/>
      <c r="K45" s="390"/>
      <c r="L45" s="390"/>
      <c r="M45" s="390"/>
      <c r="N45" s="390"/>
      <c r="O45" s="390"/>
      <c r="P45" s="390"/>
      <c r="Q45" s="390"/>
      <c r="R45" s="390"/>
      <c r="S45" s="390"/>
      <c r="T45" s="390"/>
      <c r="U45" s="390"/>
      <c r="V45" s="390"/>
      <c r="W45" s="390"/>
      <c r="X45" s="390"/>
      <c r="Y45" s="390"/>
      <c r="Z45" s="390"/>
      <c r="AA45" s="377">
        <v>6172426</v>
      </c>
      <c r="AB45" s="378"/>
      <c r="AC45" s="378"/>
      <c r="AD45" s="378"/>
      <c r="AE45" s="379"/>
      <c r="AF45" s="377">
        <v>0</v>
      </c>
      <c r="AG45" s="378"/>
      <c r="AH45" s="378"/>
      <c r="AI45" s="378"/>
      <c r="AJ45" s="379"/>
      <c r="AK45" s="377">
        <v>6172426</v>
      </c>
      <c r="AL45" s="378"/>
      <c r="AM45" s="378"/>
      <c r="AN45" s="378"/>
      <c r="AO45" s="379"/>
      <c r="AP45" s="396">
        <f t="shared" si="2"/>
        <v>6172.4260000000004</v>
      </c>
      <c r="AQ45" s="396"/>
      <c r="AR45" s="396"/>
      <c r="AS45" s="396"/>
      <c r="AT45" s="396"/>
      <c r="AU45" s="396">
        <f t="shared" si="3"/>
        <v>0</v>
      </c>
      <c r="AV45" s="396"/>
      <c r="AW45" s="396"/>
      <c r="AX45" s="396"/>
      <c r="AY45" s="396"/>
      <c r="AZ45" s="397">
        <f t="shared" si="4"/>
        <v>6172.4260000000004</v>
      </c>
      <c r="BA45" s="398"/>
      <c r="BB45" s="398"/>
      <c r="BC45" s="398"/>
      <c r="BD45" s="399"/>
    </row>
    <row r="46" spans="1:56" s="314" customFormat="1" ht="12.95" customHeight="1" x14ac:dyDescent="0.2">
      <c r="A46" s="313" t="s">
        <v>431</v>
      </c>
      <c r="B46" s="380" t="s">
        <v>432</v>
      </c>
      <c r="C46" s="380"/>
      <c r="D46" s="380"/>
      <c r="E46" s="380"/>
      <c r="F46" s="380"/>
      <c r="G46" s="380"/>
      <c r="H46" s="380"/>
      <c r="I46" s="380"/>
      <c r="J46" s="380"/>
      <c r="K46" s="380"/>
      <c r="L46" s="380"/>
      <c r="M46" s="380"/>
      <c r="N46" s="380"/>
      <c r="O46" s="380"/>
      <c r="P46" s="380"/>
      <c r="Q46" s="380"/>
      <c r="R46" s="380"/>
      <c r="S46" s="380"/>
      <c r="T46" s="380"/>
      <c r="U46" s="380"/>
      <c r="V46" s="380"/>
      <c r="W46" s="380"/>
      <c r="X46" s="380"/>
      <c r="Y46" s="380"/>
      <c r="Z46" s="380"/>
      <c r="AA46" s="389">
        <v>-41925129</v>
      </c>
      <c r="AB46" s="389"/>
      <c r="AC46" s="389"/>
      <c r="AD46" s="389"/>
      <c r="AE46" s="389"/>
      <c r="AF46" s="389">
        <v>0</v>
      </c>
      <c r="AG46" s="389"/>
      <c r="AH46" s="389"/>
      <c r="AI46" s="389"/>
      <c r="AJ46" s="389"/>
      <c r="AK46" s="387">
        <v>-34831438</v>
      </c>
      <c r="AL46" s="387"/>
      <c r="AM46" s="387"/>
      <c r="AN46" s="387"/>
      <c r="AO46" s="387"/>
      <c r="AP46" s="392">
        <f t="shared" si="2"/>
        <v>-41925.129000000001</v>
      </c>
      <c r="AQ46" s="392"/>
      <c r="AR46" s="392"/>
      <c r="AS46" s="392"/>
      <c r="AT46" s="392"/>
      <c r="AU46" s="392">
        <f t="shared" si="3"/>
        <v>0</v>
      </c>
      <c r="AV46" s="392"/>
      <c r="AW46" s="392"/>
      <c r="AX46" s="392"/>
      <c r="AY46" s="392"/>
      <c r="AZ46" s="393">
        <f t="shared" si="4"/>
        <v>-34831.438000000002</v>
      </c>
      <c r="BA46" s="394"/>
      <c r="BB46" s="394"/>
      <c r="BC46" s="394"/>
      <c r="BD46" s="395"/>
    </row>
    <row r="47" spans="1:56" s="308" customFormat="1" ht="12.95" customHeight="1" x14ac:dyDescent="0.2">
      <c r="A47" s="313" t="s">
        <v>433</v>
      </c>
      <c r="B47" s="380" t="s">
        <v>434</v>
      </c>
      <c r="C47" s="380"/>
      <c r="D47" s="380"/>
      <c r="E47" s="380"/>
      <c r="F47" s="380"/>
      <c r="G47" s="380"/>
      <c r="H47" s="380"/>
      <c r="I47" s="380"/>
      <c r="J47" s="380"/>
      <c r="K47" s="380"/>
      <c r="L47" s="380"/>
      <c r="M47" s="380"/>
      <c r="N47" s="380"/>
      <c r="O47" s="380"/>
      <c r="P47" s="380"/>
      <c r="Q47" s="380"/>
      <c r="R47" s="380"/>
      <c r="S47" s="380"/>
      <c r="T47" s="380"/>
      <c r="U47" s="380"/>
      <c r="V47" s="380"/>
      <c r="W47" s="380"/>
      <c r="X47" s="380"/>
      <c r="Y47" s="380"/>
      <c r="Z47" s="380"/>
      <c r="AA47" s="387">
        <v>7093859</v>
      </c>
      <c r="AB47" s="387"/>
      <c r="AC47" s="387"/>
      <c r="AD47" s="387"/>
      <c r="AE47" s="387"/>
      <c r="AF47" s="387">
        <v>0</v>
      </c>
      <c r="AG47" s="387"/>
      <c r="AH47" s="387"/>
      <c r="AI47" s="387"/>
      <c r="AJ47" s="387"/>
      <c r="AK47" s="387">
        <v>247957</v>
      </c>
      <c r="AL47" s="387"/>
      <c r="AM47" s="387"/>
      <c r="AN47" s="387"/>
      <c r="AO47" s="387"/>
      <c r="AP47" s="392">
        <f t="shared" si="2"/>
        <v>7093.8590000000004</v>
      </c>
      <c r="AQ47" s="392"/>
      <c r="AR47" s="392"/>
      <c r="AS47" s="392"/>
      <c r="AT47" s="392"/>
      <c r="AU47" s="392">
        <f t="shared" si="3"/>
        <v>0</v>
      </c>
      <c r="AV47" s="392"/>
      <c r="AW47" s="392"/>
      <c r="AX47" s="392"/>
      <c r="AY47" s="392"/>
      <c r="AZ47" s="393">
        <f t="shared" si="4"/>
        <v>247.95699999999999</v>
      </c>
      <c r="BA47" s="394"/>
      <c r="BB47" s="394"/>
      <c r="BC47" s="394"/>
      <c r="BD47" s="395"/>
    </row>
    <row r="48" spans="1:56" s="314" customFormat="1" ht="12.95" customHeight="1" x14ac:dyDescent="0.2">
      <c r="A48" s="312" t="s">
        <v>435</v>
      </c>
      <c r="B48" s="376" t="s">
        <v>436</v>
      </c>
      <c r="C48" s="376"/>
      <c r="D48" s="376"/>
      <c r="E48" s="376"/>
      <c r="F48" s="376"/>
      <c r="G48" s="376"/>
      <c r="H48" s="376"/>
      <c r="I48" s="376"/>
      <c r="J48" s="376"/>
      <c r="K48" s="376"/>
      <c r="L48" s="376"/>
      <c r="M48" s="376"/>
      <c r="N48" s="376"/>
      <c r="O48" s="376"/>
      <c r="P48" s="376"/>
      <c r="Q48" s="376"/>
      <c r="R48" s="376"/>
      <c r="S48" s="376"/>
      <c r="T48" s="376"/>
      <c r="U48" s="376"/>
      <c r="V48" s="376"/>
      <c r="W48" s="376"/>
      <c r="X48" s="376"/>
      <c r="Y48" s="376"/>
      <c r="Z48" s="376"/>
      <c r="AA48" s="377">
        <v>178077081</v>
      </c>
      <c r="AB48" s="378"/>
      <c r="AC48" s="378"/>
      <c r="AD48" s="378"/>
      <c r="AE48" s="379"/>
      <c r="AF48" s="377">
        <v>0</v>
      </c>
      <c r="AG48" s="378"/>
      <c r="AH48" s="378"/>
      <c r="AI48" s="378"/>
      <c r="AJ48" s="379"/>
      <c r="AK48" s="377">
        <f>AK42+AK43+AK45+AK46+AK47</f>
        <v>178324870</v>
      </c>
      <c r="AL48" s="378"/>
      <c r="AM48" s="378"/>
      <c r="AN48" s="378"/>
      <c r="AO48" s="379"/>
      <c r="AP48" s="396">
        <f t="shared" si="2"/>
        <v>178077.08100000001</v>
      </c>
      <c r="AQ48" s="396"/>
      <c r="AR48" s="396"/>
      <c r="AS48" s="396"/>
      <c r="AT48" s="396"/>
      <c r="AU48" s="396">
        <f t="shared" si="3"/>
        <v>0</v>
      </c>
      <c r="AV48" s="396"/>
      <c r="AW48" s="396"/>
      <c r="AX48" s="396"/>
      <c r="AY48" s="396"/>
      <c r="AZ48" s="397">
        <f t="shared" si="4"/>
        <v>178324.87</v>
      </c>
      <c r="BA48" s="398"/>
      <c r="BB48" s="398"/>
      <c r="BC48" s="398"/>
      <c r="BD48" s="399"/>
    </row>
    <row r="49" spans="1:56" s="308" customFormat="1" ht="12.95" customHeight="1" x14ac:dyDescent="0.2">
      <c r="A49" s="315" t="s">
        <v>437</v>
      </c>
      <c r="B49" s="380" t="s">
        <v>438</v>
      </c>
      <c r="C49" s="380"/>
      <c r="D49" s="380"/>
      <c r="E49" s="380"/>
      <c r="F49" s="380"/>
      <c r="G49" s="380"/>
      <c r="H49" s="380"/>
      <c r="I49" s="380"/>
      <c r="J49" s="380"/>
      <c r="K49" s="380"/>
      <c r="L49" s="380"/>
      <c r="M49" s="380"/>
      <c r="N49" s="380"/>
      <c r="O49" s="380"/>
      <c r="P49" s="380"/>
      <c r="Q49" s="380"/>
      <c r="R49" s="380"/>
      <c r="S49" s="380"/>
      <c r="T49" s="380"/>
      <c r="U49" s="380"/>
      <c r="V49" s="380"/>
      <c r="W49" s="380"/>
      <c r="X49" s="380"/>
      <c r="Y49" s="380"/>
      <c r="Z49" s="380"/>
      <c r="AA49" s="387">
        <v>64737</v>
      </c>
      <c r="AB49" s="387"/>
      <c r="AC49" s="387"/>
      <c r="AD49" s="387"/>
      <c r="AE49" s="387"/>
      <c r="AF49" s="387">
        <v>0</v>
      </c>
      <c r="AG49" s="387"/>
      <c r="AH49" s="387"/>
      <c r="AI49" s="387"/>
      <c r="AJ49" s="387"/>
      <c r="AK49" s="387">
        <v>27870</v>
      </c>
      <c r="AL49" s="387"/>
      <c r="AM49" s="387"/>
      <c r="AN49" s="387"/>
      <c r="AO49" s="387"/>
      <c r="AP49" s="392">
        <f t="shared" si="2"/>
        <v>64.736999999999995</v>
      </c>
      <c r="AQ49" s="392"/>
      <c r="AR49" s="392"/>
      <c r="AS49" s="392"/>
      <c r="AT49" s="392"/>
      <c r="AU49" s="392">
        <f t="shared" si="3"/>
        <v>0</v>
      </c>
      <c r="AV49" s="392"/>
      <c r="AW49" s="392"/>
      <c r="AX49" s="392"/>
      <c r="AY49" s="392"/>
      <c r="AZ49" s="393">
        <f t="shared" si="4"/>
        <v>27.87</v>
      </c>
      <c r="BA49" s="394"/>
      <c r="BB49" s="394"/>
      <c r="BC49" s="394"/>
      <c r="BD49" s="395"/>
    </row>
    <row r="50" spans="1:56" s="314" customFormat="1" ht="26.1" customHeight="1" x14ac:dyDescent="0.2">
      <c r="A50" s="315" t="s">
        <v>638</v>
      </c>
      <c r="B50" s="391" t="s">
        <v>639</v>
      </c>
      <c r="C50" s="391"/>
      <c r="D50" s="391"/>
      <c r="E50" s="391"/>
      <c r="F50" s="391"/>
      <c r="G50" s="391"/>
      <c r="H50" s="391"/>
      <c r="I50" s="391"/>
      <c r="J50" s="391"/>
      <c r="K50" s="391"/>
      <c r="L50" s="391"/>
      <c r="M50" s="391"/>
      <c r="N50" s="391"/>
      <c r="O50" s="391"/>
      <c r="P50" s="391"/>
      <c r="Q50" s="391"/>
      <c r="R50" s="391"/>
      <c r="S50" s="391"/>
      <c r="T50" s="391"/>
      <c r="U50" s="391"/>
      <c r="V50" s="391"/>
      <c r="W50" s="391"/>
      <c r="X50" s="391"/>
      <c r="Y50" s="391"/>
      <c r="Z50" s="391"/>
      <c r="AA50" s="389">
        <v>302737</v>
      </c>
      <c r="AB50" s="389"/>
      <c r="AC50" s="389"/>
      <c r="AD50" s="389"/>
      <c r="AE50" s="389"/>
      <c r="AF50" s="389">
        <v>0</v>
      </c>
      <c r="AG50" s="389"/>
      <c r="AH50" s="389"/>
      <c r="AI50" s="389"/>
      <c r="AJ50" s="389"/>
      <c r="AK50" s="387">
        <v>0</v>
      </c>
      <c r="AL50" s="387"/>
      <c r="AM50" s="387"/>
      <c r="AN50" s="387"/>
      <c r="AO50" s="387"/>
      <c r="AP50" s="392">
        <f t="shared" si="2"/>
        <v>302.73700000000002</v>
      </c>
      <c r="AQ50" s="392"/>
      <c r="AR50" s="392"/>
      <c r="AS50" s="392"/>
      <c r="AT50" s="392"/>
      <c r="AU50" s="392">
        <f t="shared" si="3"/>
        <v>0</v>
      </c>
      <c r="AV50" s="392"/>
      <c r="AW50" s="392"/>
      <c r="AX50" s="392"/>
      <c r="AY50" s="392"/>
      <c r="AZ50" s="393">
        <f t="shared" si="4"/>
        <v>0</v>
      </c>
      <c r="BA50" s="394"/>
      <c r="BB50" s="394"/>
      <c r="BC50" s="394"/>
      <c r="BD50" s="395"/>
    </row>
    <row r="51" spans="1:56" s="314" customFormat="1" ht="12.95" customHeight="1" x14ac:dyDescent="0.2">
      <c r="A51" s="316" t="s">
        <v>439</v>
      </c>
      <c r="B51" s="388" t="s">
        <v>440</v>
      </c>
      <c r="C51" s="388"/>
      <c r="D51" s="388"/>
      <c r="E51" s="388"/>
      <c r="F51" s="388"/>
      <c r="G51" s="388"/>
      <c r="H51" s="388"/>
      <c r="I51" s="388"/>
      <c r="J51" s="388"/>
      <c r="K51" s="388"/>
      <c r="L51" s="388"/>
      <c r="M51" s="388"/>
      <c r="N51" s="388"/>
      <c r="O51" s="388"/>
      <c r="P51" s="388"/>
      <c r="Q51" s="388"/>
      <c r="R51" s="388"/>
      <c r="S51" s="388"/>
      <c r="T51" s="388"/>
      <c r="U51" s="388"/>
      <c r="V51" s="388"/>
      <c r="W51" s="388"/>
      <c r="X51" s="388"/>
      <c r="Y51" s="388"/>
      <c r="Z51" s="388"/>
      <c r="AA51" s="377">
        <v>367474</v>
      </c>
      <c r="AB51" s="378"/>
      <c r="AC51" s="378"/>
      <c r="AD51" s="378"/>
      <c r="AE51" s="379"/>
      <c r="AF51" s="377">
        <v>0</v>
      </c>
      <c r="AG51" s="378"/>
      <c r="AH51" s="378"/>
      <c r="AI51" s="378"/>
      <c r="AJ51" s="379"/>
      <c r="AK51" s="377">
        <f>SUM(AK49:AO50)</f>
        <v>27870</v>
      </c>
      <c r="AL51" s="378"/>
      <c r="AM51" s="378"/>
      <c r="AN51" s="378"/>
      <c r="AO51" s="379"/>
      <c r="AP51" s="396">
        <f t="shared" si="2"/>
        <v>367.47399999999999</v>
      </c>
      <c r="AQ51" s="396"/>
      <c r="AR51" s="396"/>
      <c r="AS51" s="396"/>
      <c r="AT51" s="396"/>
      <c r="AU51" s="396">
        <f t="shared" si="3"/>
        <v>0</v>
      </c>
      <c r="AV51" s="396"/>
      <c r="AW51" s="396"/>
      <c r="AX51" s="396"/>
      <c r="AY51" s="396"/>
      <c r="AZ51" s="397">
        <f t="shared" si="4"/>
        <v>27.87</v>
      </c>
      <c r="BA51" s="398"/>
      <c r="BB51" s="398"/>
      <c r="BC51" s="398"/>
      <c r="BD51" s="399"/>
    </row>
    <row r="52" spans="1:56" s="308" customFormat="1" ht="26.1" customHeight="1" x14ac:dyDescent="0.2">
      <c r="A52" s="315" t="s">
        <v>672</v>
      </c>
      <c r="B52" s="391" t="s">
        <v>673</v>
      </c>
      <c r="C52" s="391"/>
      <c r="D52" s="391"/>
      <c r="E52" s="391"/>
      <c r="F52" s="391"/>
      <c r="G52" s="391"/>
      <c r="H52" s="391"/>
      <c r="I52" s="391"/>
      <c r="J52" s="391"/>
      <c r="K52" s="391"/>
      <c r="L52" s="391"/>
      <c r="M52" s="391"/>
      <c r="N52" s="391"/>
      <c r="O52" s="391"/>
      <c r="P52" s="391"/>
      <c r="Q52" s="391"/>
      <c r="R52" s="391"/>
      <c r="S52" s="391"/>
      <c r="T52" s="391"/>
      <c r="U52" s="391"/>
      <c r="V52" s="391"/>
      <c r="W52" s="391"/>
      <c r="X52" s="391"/>
      <c r="Y52" s="391"/>
      <c r="Z52" s="391"/>
      <c r="AA52" s="387">
        <v>525656</v>
      </c>
      <c r="AB52" s="387"/>
      <c r="AC52" s="387"/>
      <c r="AD52" s="387"/>
      <c r="AE52" s="387"/>
      <c r="AF52" s="387">
        <v>0</v>
      </c>
      <c r="AG52" s="387"/>
      <c r="AH52" s="387"/>
      <c r="AI52" s="387"/>
      <c r="AJ52" s="387"/>
      <c r="AK52" s="389">
        <v>564493</v>
      </c>
      <c r="AL52" s="389"/>
      <c r="AM52" s="389"/>
      <c r="AN52" s="389"/>
      <c r="AO52" s="389"/>
      <c r="AP52" s="392">
        <f t="shared" si="2"/>
        <v>525.65599999999995</v>
      </c>
      <c r="AQ52" s="392"/>
      <c r="AR52" s="392"/>
      <c r="AS52" s="392"/>
      <c r="AT52" s="392"/>
      <c r="AU52" s="392">
        <f t="shared" si="3"/>
        <v>0</v>
      </c>
      <c r="AV52" s="392"/>
      <c r="AW52" s="392"/>
      <c r="AX52" s="392"/>
      <c r="AY52" s="392"/>
      <c r="AZ52" s="393">
        <f t="shared" si="4"/>
        <v>564.49300000000005</v>
      </c>
      <c r="BA52" s="394"/>
      <c r="BB52" s="394"/>
      <c r="BC52" s="394"/>
      <c r="BD52" s="395"/>
    </row>
    <row r="53" spans="1:56" s="308" customFormat="1" ht="26.1" customHeight="1" x14ac:dyDescent="0.2">
      <c r="A53" s="315" t="s">
        <v>678</v>
      </c>
      <c r="B53" s="391" t="s">
        <v>679</v>
      </c>
      <c r="C53" s="391"/>
      <c r="D53" s="391"/>
      <c r="E53" s="391"/>
      <c r="F53" s="391"/>
      <c r="G53" s="391"/>
      <c r="H53" s="391"/>
      <c r="I53" s="391"/>
      <c r="J53" s="391"/>
      <c r="K53" s="391"/>
      <c r="L53" s="391"/>
      <c r="M53" s="391"/>
      <c r="N53" s="391"/>
      <c r="O53" s="391"/>
      <c r="P53" s="391"/>
      <c r="Q53" s="391"/>
      <c r="R53" s="391"/>
      <c r="S53" s="391"/>
      <c r="T53" s="391"/>
      <c r="U53" s="391"/>
      <c r="V53" s="391"/>
      <c r="W53" s="391"/>
      <c r="X53" s="391"/>
      <c r="Y53" s="391"/>
      <c r="Z53" s="391"/>
      <c r="AA53" s="387">
        <v>525656</v>
      </c>
      <c r="AB53" s="387"/>
      <c r="AC53" s="387"/>
      <c r="AD53" s="387"/>
      <c r="AE53" s="387"/>
      <c r="AF53" s="387">
        <v>0</v>
      </c>
      <c r="AG53" s="387"/>
      <c r="AH53" s="387"/>
      <c r="AI53" s="387"/>
      <c r="AJ53" s="387"/>
      <c r="AK53" s="389">
        <v>564493</v>
      </c>
      <c r="AL53" s="389"/>
      <c r="AM53" s="389"/>
      <c r="AN53" s="389"/>
      <c r="AO53" s="389"/>
      <c r="AP53" s="392">
        <f t="shared" si="2"/>
        <v>525.65599999999995</v>
      </c>
      <c r="AQ53" s="392"/>
      <c r="AR53" s="392"/>
      <c r="AS53" s="392"/>
      <c r="AT53" s="392"/>
      <c r="AU53" s="392">
        <f t="shared" si="3"/>
        <v>0</v>
      </c>
      <c r="AV53" s="392"/>
      <c r="AW53" s="392"/>
      <c r="AX53" s="392"/>
      <c r="AY53" s="392"/>
      <c r="AZ53" s="393">
        <f t="shared" si="4"/>
        <v>564.49300000000005</v>
      </c>
      <c r="BA53" s="394"/>
      <c r="BB53" s="394"/>
      <c r="BC53" s="394"/>
      <c r="BD53" s="395"/>
    </row>
    <row r="54" spans="1:56" s="314" customFormat="1" ht="12.95" customHeight="1" x14ac:dyDescent="0.2">
      <c r="A54" s="316" t="s">
        <v>685</v>
      </c>
      <c r="B54" s="388" t="s">
        <v>686</v>
      </c>
      <c r="C54" s="388"/>
      <c r="D54" s="388"/>
      <c r="E54" s="388"/>
      <c r="F54" s="388"/>
      <c r="G54" s="388"/>
      <c r="H54" s="388"/>
      <c r="I54" s="388"/>
      <c r="J54" s="388"/>
      <c r="K54" s="388"/>
      <c r="L54" s="388"/>
      <c r="M54" s="388"/>
      <c r="N54" s="388"/>
      <c r="O54" s="388"/>
      <c r="P54" s="388"/>
      <c r="Q54" s="388"/>
      <c r="R54" s="388"/>
      <c r="S54" s="388"/>
      <c r="T54" s="388"/>
      <c r="U54" s="388"/>
      <c r="V54" s="388"/>
      <c r="W54" s="388"/>
      <c r="X54" s="388"/>
      <c r="Y54" s="388"/>
      <c r="Z54" s="388"/>
      <c r="AA54" s="377">
        <v>525656</v>
      </c>
      <c r="AB54" s="378"/>
      <c r="AC54" s="378"/>
      <c r="AD54" s="378"/>
      <c r="AE54" s="379"/>
      <c r="AF54" s="377">
        <v>0</v>
      </c>
      <c r="AG54" s="378"/>
      <c r="AH54" s="378"/>
      <c r="AI54" s="378"/>
      <c r="AJ54" s="379"/>
      <c r="AK54" s="377">
        <v>564493</v>
      </c>
      <c r="AL54" s="378"/>
      <c r="AM54" s="378"/>
      <c r="AN54" s="378"/>
      <c r="AO54" s="379"/>
      <c r="AP54" s="396">
        <f t="shared" si="2"/>
        <v>525.65599999999995</v>
      </c>
      <c r="AQ54" s="396"/>
      <c r="AR54" s="396"/>
      <c r="AS54" s="396"/>
      <c r="AT54" s="396"/>
      <c r="AU54" s="396">
        <f t="shared" si="3"/>
        <v>0</v>
      </c>
      <c r="AV54" s="396"/>
      <c r="AW54" s="396"/>
      <c r="AX54" s="396"/>
      <c r="AY54" s="396"/>
      <c r="AZ54" s="397">
        <f t="shared" si="4"/>
        <v>564.49300000000005</v>
      </c>
      <c r="BA54" s="398"/>
      <c r="BB54" s="398"/>
      <c r="BC54" s="398"/>
      <c r="BD54" s="399"/>
    </row>
    <row r="55" spans="1:56" s="308" customFormat="1" ht="12.95" customHeight="1" x14ac:dyDescent="0.2">
      <c r="A55" s="315" t="s">
        <v>687</v>
      </c>
      <c r="B55" s="391" t="s">
        <v>688</v>
      </c>
      <c r="C55" s="391"/>
      <c r="D55" s="391"/>
      <c r="E55" s="391"/>
      <c r="F55" s="391"/>
      <c r="G55" s="391"/>
      <c r="H55" s="391"/>
      <c r="I55" s="391"/>
      <c r="J55" s="391"/>
      <c r="K55" s="391"/>
      <c r="L55" s="391"/>
      <c r="M55" s="391"/>
      <c r="N55" s="391"/>
      <c r="O55" s="391"/>
      <c r="P55" s="391"/>
      <c r="Q55" s="391"/>
      <c r="R55" s="391"/>
      <c r="S55" s="391"/>
      <c r="T55" s="391"/>
      <c r="U55" s="391"/>
      <c r="V55" s="391"/>
      <c r="W55" s="391"/>
      <c r="X55" s="391"/>
      <c r="Y55" s="391"/>
      <c r="Z55" s="391"/>
      <c r="AA55" s="387">
        <v>1903660</v>
      </c>
      <c r="AB55" s="387"/>
      <c r="AC55" s="387"/>
      <c r="AD55" s="387"/>
      <c r="AE55" s="387"/>
      <c r="AF55" s="387">
        <v>0</v>
      </c>
      <c r="AG55" s="387"/>
      <c r="AH55" s="387"/>
      <c r="AI55" s="387"/>
      <c r="AJ55" s="387"/>
      <c r="AK55" s="389">
        <v>1903660</v>
      </c>
      <c r="AL55" s="389"/>
      <c r="AM55" s="389"/>
      <c r="AN55" s="389"/>
      <c r="AO55" s="389"/>
      <c r="AP55" s="392">
        <f t="shared" si="2"/>
        <v>1903.66</v>
      </c>
      <c r="AQ55" s="392"/>
      <c r="AR55" s="392"/>
      <c r="AS55" s="392"/>
      <c r="AT55" s="392"/>
      <c r="AU55" s="392">
        <f t="shared" si="3"/>
        <v>0</v>
      </c>
      <c r="AV55" s="392"/>
      <c r="AW55" s="392"/>
      <c r="AX55" s="392"/>
      <c r="AY55" s="392"/>
      <c r="AZ55" s="393">
        <f t="shared" si="4"/>
        <v>1903.66</v>
      </c>
      <c r="BA55" s="394"/>
      <c r="BB55" s="394"/>
      <c r="BC55" s="394"/>
      <c r="BD55" s="395"/>
    </row>
    <row r="56" spans="1:56" s="308" customFormat="1" ht="12.95" customHeight="1" x14ac:dyDescent="0.2">
      <c r="A56" s="315" t="s">
        <v>690</v>
      </c>
      <c r="B56" s="391" t="s">
        <v>691</v>
      </c>
      <c r="C56" s="391"/>
      <c r="D56" s="391"/>
      <c r="E56" s="391"/>
      <c r="F56" s="391"/>
      <c r="G56" s="391"/>
      <c r="H56" s="391"/>
      <c r="I56" s="391"/>
      <c r="J56" s="391"/>
      <c r="K56" s="391"/>
      <c r="L56" s="391"/>
      <c r="M56" s="391"/>
      <c r="N56" s="391"/>
      <c r="O56" s="391"/>
      <c r="P56" s="391"/>
      <c r="Q56" s="391"/>
      <c r="R56" s="391"/>
      <c r="S56" s="391"/>
      <c r="T56" s="391"/>
      <c r="U56" s="391"/>
      <c r="V56" s="391"/>
      <c r="W56" s="391"/>
      <c r="X56" s="391"/>
      <c r="Y56" s="391"/>
      <c r="Z56" s="391"/>
      <c r="AA56" s="387">
        <v>9706</v>
      </c>
      <c r="AB56" s="387"/>
      <c r="AC56" s="387"/>
      <c r="AD56" s="387"/>
      <c r="AE56" s="387"/>
      <c r="AF56" s="387">
        <v>0</v>
      </c>
      <c r="AG56" s="387"/>
      <c r="AH56" s="387"/>
      <c r="AI56" s="387"/>
      <c r="AJ56" s="387"/>
      <c r="AK56" s="389">
        <v>363141</v>
      </c>
      <c r="AL56" s="389"/>
      <c r="AM56" s="389"/>
      <c r="AN56" s="389"/>
      <c r="AO56" s="389"/>
      <c r="AP56" s="392">
        <f t="shared" si="2"/>
        <v>9.7059999999999995</v>
      </c>
      <c r="AQ56" s="392"/>
      <c r="AR56" s="392"/>
      <c r="AS56" s="392"/>
      <c r="AT56" s="392"/>
      <c r="AU56" s="392">
        <f t="shared" si="3"/>
        <v>0</v>
      </c>
      <c r="AV56" s="392"/>
      <c r="AW56" s="392"/>
      <c r="AX56" s="392"/>
      <c r="AY56" s="392"/>
      <c r="AZ56" s="393">
        <f t="shared" si="4"/>
        <v>363.14100000000002</v>
      </c>
      <c r="BA56" s="394"/>
      <c r="BB56" s="394"/>
      <c r="BC56" s="394"/>
      <c r="BD56" s="395"/>
    </row>
    <row r="57" spans="1:56" s="308" customFormat="1" ht="12.95" customHeight="1" x14ac:dyDescent="0.2">
      <c r="A57" s="315" t="s">
        <v>695</v>
      </c>
      <c r="B57" s="391" t="s">
        <v>696</v>
      </c>
      <c r="C57" s="391"/>
      <c r="D57" s="391"/>
      <c r="E57" s="391"/>
      <c r="F57" s="391"/>
      <c r="G57" s="391"/>
      <c r="H57" s="391"/>
      <c r="I57" s="391"/>
      <c r="J57" s="391"/>
      <c r="K57" s="391"/>
      <c r="L57" s="391"/>
      <c r="M57" s="391"/>
      <c r="N57" s="391"/>
      <c r="O57" s="391"/>
      <c r="P57" s="391"/>
      <c r="Q57" s="391"/>
      <c r="R57" s="391"/>
      <c r="S57" s="391"/>
      <c r="T57" s="391"/>
      <c r="U57" s="391"/>
      <c r="V57" s="391"/>
      <c r="W57" s="391"/>
      <c r="X57" s="391"/>
      <c r="Y57" s="391"/>
      <c r="Z57" s="391"/>
      <c r="AA57" s="387"/>
      <c r="AB57" s="387"/>
      <c r="AC57" s="387"/>
      <c r="AD57" s="387"/>
      <c r="AE57" s="387"/>
      <c r="AF57" s="387"/>
      <c r="AG57" s="387"/>
      <c r="AH57" s="387"/>
      <c r="AI57" s="387"/>
      <c r="AJ57" s="387"/>
      <c r="AK57" s="389"/>
      <c r="AL57" s="389"/>
      <c r="AM57" s="389"/>
      <c r="AN57" s="389"/>
      <c r="AO57" s="389"/>
      <c r="AP57" s="392">
        <f t="shared" si="2"/>
        <v>0</v>
      </c>
      <c r="AQ57" s="392"/>
      <c r="AR57" s="392"/>
      <c r="AS57" s="392"/>
      <c r="AT57" s="392"/>
      <c r="AU57" s="392">
        <f t="shared" si="3"/>
        <v>0</v>
      </c>
      <c r="AV57" s="392"/>
      <c r="AW57" s="392"/>
      <c r="AX57" s="392"/>
      <c r="AY57" s="392"/>
      <c r="AZ57" s="393">
        <f t="shared" si="4"/>
        <v>0</v>
      </c>
      <c r="BA57" s="394"/>
      <c r="BB57" s="394"/>
      <c r="BC57" s="394"/>
      <c r="BD57" s="395"/>
    </row>
    <row r="58" spans="1:56" s="308" customFormat="1" ht="12.95" customHeight="1" x14ac:dyDescent="0.2">
      <c r="A58" s="315" t="s">
        <v>697</v>
      </c>
      <c r="B58" s="391" t="s">
        <v>698</v>
      </c>
      <c r="C58" s="391"/>
      <c r="D58" s="391"/>
      <c r="E58" s="391"/>
      <c r="F58" s="391"/>
      <c r="G58" s="391"/>
      <c r="H58" s="391"/>
      <c r="I58" s="391"/>
      <c r="J58" s="391"/>
      <c r="K58" s="391"/>
      <c r="L58" s="391"/>
      <c r="M58" s="391"/>
      <c r="N58" s="391"/>
      <c r="O58" s="391"/>
      <c r="P58" s="391"/>
      <c r="Q58" s="391"/>
      <c r="R58" s="391"/>
      <c r="S58" s="391"/>
      <c r="T58" s="391"/>
      <c r="U58" s="391"/>
      <c r="V58" s="391"/>
      <c r="W58" s="391"/>
      <c r="X58" s="391"/>
      <c r="Y58" s="391"/>
      <c r="Z58" s="391"/>
      <c r="AA58" s="387"/>
      <c r="AB58" s="387"/>
      <c r="AC58" s="387"/>
      <c r="AD58" s="387"/>
      <c r="AE58" s="387"/>
      <c r="AF58" s="387"/>
      <c r="AG58" s="387"/>
      <c r="AH58" s="387"/>
      <c r="AI58" s="387"/>
      <c r="AJ58" s="387"/>
      <c r="AK58" s="389"/>
      <c r="AL58" s="389"/>
      <c r="AM58" s="389"/>
      <c r="AN58" s="389"/>
      <c r="AO58" s="389"/>
      <c r="AP58" s="392">
        <f t="shared" si="2"/>
        <v>0</v>
      </c>
      <c r="AQ58" s="392"/>
      <c r="AR58" s="392"/>
      <c r="AS58" s="392"/>
      <c r="AT58" s="392"/>
      <c r="AU58" s="392">
        <f t="shared" si="3"/>
        <v>0</v>
      </c>
      <c r="AV58" s="392"/>
      <c r="AW58" s="392"/>
      <c r="AX58" s="392"/>
      <c r="AY58" s="392"/>
      <c r="AZ58" s="393">
        <f t="shared" si="4"/>
        <v>0</v>
      </c>
      <c r="BA58" s="394"/>
      <c r="BB58" s="394"/>
      <c r="BC58" s="394"/>
      <c r="BD58" s="395"/>
    </row>
    <row r="59" spans="1:56" s="308" customFormat="1" ht="12.95" customHeight="1" x14ac:dyDescent="0.2">
      <c r="A59" s="315" t="s">
        <v>699</v>
      </c>
      <c r="B59" s="391" t="s">
        <v>700</v>
      </c>
      <c r="C59" s="391"/>
      <c r="D59" s="391"/>
      <c r="E59" s="391"/>
      <c r="F59" s="391"/>
      <c r="G59" s="391"/>
      <c r="H59" s="391"/>
      <c r="I59" s="391"/>
      <c r="J59" s="391"/>
      <c r="K59" s="391"/>
      <c r="L59" s="391"/>
      <c r="M59" s="391"/>
      <c r="N59" s="391"/>
      <c r="O59" s="391"/>
      <c r="P59" s="391"/>
      <c r="Q59" s="391"/>
      <c r="R59" s="391"/>
      <c r="S59" s="391"/>
      <c r="T59" s="391"/>
      <c r="U59" s="391"/>
      <c r="V59" s="391"/>
      <c r="W59" s="391"/>
      <c r="X59" s="391"/>
      <c r="Y59" s="391"/>
      <c r="Z59" s="391"/>
      <c r="AA59" s="387"/>
      <c r="AB59" s="387"/>
      <c r="AC59" s="387"/>
      <c r="AD59" s="387"/>
      <c r="AE59" s="387"/>
      <c r="AF59" s="387"/>
      <c r="AG59" s="387"/>
      <c r="AH59" s="387"/>
      <c r="AI59" s="387"/>
      <c r="AJ59" s="387"/>
      <c r="AK59" s="389"/>
      <c r="AL59" s="389"/>
      <c r="AM59" s="389"/>
      <c r="AN59" s="389"/>
      <c r="AO59" s="389"/>
      <c r="AP59" s="392">
        <f t="shared" si="2"/>
        <v>0</v>
      </c>
      <c r="AQ59" s="392"/>
      <c r="AR59" s="392"/>
      <c r="AS59" s="392"/>
      <c r="AT59" s="392"/>
      <c r="AU59" s="392">
        <f t="shared" si="3"/>
        <v>0</v>
      </c>
      <c r="AV59" s="392"/>
      <c r="AW59" s="392"/>
      <c r="AX59" s="392"/>
      <c r="AY59" s="392"/>
      <c r="AZ59" s="393">
        <f t="shared" si="4"/>
        <v>0</v>
      </c>
      <c r="BA59" s="394"/>
      <c r="BB59" s="394"/>
      <c r="BC59" s="394"/>
      <c r="BD59" s="395"/>
    </row>
    <row r="60" spans="1:56" s="308" customFormat="1" ht="12.95" customHeight="1" x14ac:dyDescent="0.2">
      <c r="A60" s="315" t="s">
        <v>701</v>
      </c>
      <c r="B60" s="391" t="s">
        <v>702</v>
      </c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  <c r="O60" s="391"/>
      <c r="P60" s="391"/>
      <c r="Q60" s="391"/>
      <c r="R60" s="391"/>
      <c r="S60" s="391"/>
      <c r="T60" s="391"/>
      <c r="U60" s="391"/>
      <c r="V60" s="391"/>
      <c r="W60" s="391"/>
      <c r="X60" s="391"/>
      <c r="Y60" s="391"/>
      <c r="Z60" s="391"/>
      <c r="AA60" s="387"/>
      <c r="AB60" s="387"/>
      <c r="AC60" s="387"/>
      <c r="AD60" s="387"/>
      <c r="AE60" s="387"/>
      <c r="AF60" s="387"/>
      <c r="AG60" s="387"/>
      <c r="AH60" s="387"/>
      <c r="AI60" s="387"/>
      <c r="AJ60" s="387"/>
      <c r="AK60" s="389"/>
      <c r="AL60" s="389"/>
      <c r="AM60" s="389"/>
      <c r="AN60" s="389"/>
      <c r="AO60" s="389"/>
      <c r="AP60" s="392">
        <f t="shared" si="2"/>
        <v>0</v>
      </c>
      <c r="AQ60" s="392"/>
      <c r="AR60" s="392"/>
      <c r="AS60" s="392"/>
      <c r="AT60" s="392"/>
      <c r="AU60" s="392">
        <f t="shared" si="3"/>
        <v>0</v>
      </c>
      <c r="AV60" s="392"/>
      <c r="AW60" s="392"/>
      <c r="AX60" s="392"/>
      <c r="AY60" s="392"/>
      <c r="AZ60" s="393">
        <f t="shared" si="4"/>
        <v>0</v>
      </c>
      <c r="BA60" s="394"/>
      <c r="BB60" s="394"/>
      <c r="BC60" s="394"/>
      <c r="BD60" s="395"/>
    </row>
    <row r="61" spans="1:56" s="314" customFormat="1" ht="12.95" customHeight="1" x14ac:dyDescent="0.2">
      <c r="A61" s="316" t="s">
        <v>703</v>
      </c>
      <c r="B61" s="388" t="s">
        <v>704</v>
      </c>
      <c r="C61" s="388"/>
      <c r="D61" s="388"/>
      <c r="E61" s="388"/>
      <c r="F61" s="388"/>
      <c r="G61" s="388"/>
      <c r="H61" s="388"/>
      <c r="I61" s="388"/>
      <c r="J61" s="388"/>
      <c r="K61" s="388"/>
      <c r="L61" s="388"/>
      <c r="M61" s="388"/>
      <c r="N61" s="388"/>
      <c r="O61" s="388"/>
      <c r="P61" s="388"/>
      <c r="Q61" s="388"/>
      <c r="R61" s="388"/>
      <c r="S61" s="388"/>
      <c r="T61" s="388"/>
      <c r="U61" s="388"/>
      <c r="V61" s="388"/>
      <c r="W61" s="388"/>
      <c r="X61" s="388"/>
      <c r="Y61" s="388"/>
      <c r="Z61" s="388"/>
      <c r="AA61" s="377">
        <f>SUM(AA55:AE60)</f>
        <v>1913366</v>
      </c>
      <c r="AB61" s="378"/>
      <c r="AC61" s="378"/>
      <c r="AD61" s="378"/>
      <c r="AE61" s="379"/>
      <c r="AF61" s="377">
        <f t="shared" ref="AF61" si="5">SUM(AF55:AJ60)</f>
        <v>0</v>
      </c>
      <c r="AG61" s="378"/>
      <c r="AH61" s="378"/>
      <c r="AI61" s="378"/>
      <c r="AJ61" s="379"/>
      <c r="AK61" s="377">
        <f t="shared" ref="AK61" si="6">SUM(AK55:AO60)</f>
        <v>2266801</v>
      </c>
      <c r="AL61" s="378"/>
      <c r="AM61" s="378"/>
      <c r="AN61" s="378"/>
      <c r="AO61" s="379"/>
      <c r="AP61" s="396">
        <f t="shared" si="2"/>
        <v>1913.366</v>
      </c>
      <c r="AQ61" s="396"/>
      <c r="AR61" s="396"/>
      <c r="AS61" s="396"/>
      <c r="AT61" s="396"/>
      <c r="AU61" s="396">
        <f t="shared" si="3"/>
        <v>0</v>
      </c>
      <c r="AV61" s="396"/>
      <c r="AW61" s="396"/>
      <c r="AX61" s="396"/>
      <c r="AY61" s="396"/>
      <c r="AZ61" s="397">
        <f t="shared" si="4"/>
        <v>2266.8009999999999</v>
      </c>
      <c r="BA61" s="398"/>
      <c r="BB61" s="398"/>
      <c r="BC61" s="398"/>
      <c r="BD61" s="399"/>
    </row>
    <row r="62" spans="1:56" s="314" customFormat="1" ht="12.95" customHeight="1" x14ac:dyDescent="0.2">
      <c r="A62" s="316" t="s">
        <v>441</v>
      </c>
      <c r="B62" s="388" t="s">
        <v>442</v>
      </c>
      <c r="C62" s="388"/>
      <c r="D62" s="388"/>
      <c r="E62" s="388"/>
      <c r="F62" s="388"/>
      <c r="G62" s="388"/>
      <c r="H62" s="388"/>
      <c r="I62" s="388"/>
      <c r="J62" s="388"/>
      <c r="K62" s="388"/>
      <c r="L62" s="388"/>
      <c r="M62" s="388"/>
      <c r="N62" s="388"/>
      <c r="O62" s="388"/>
      <c r="P62" s="388"/>
      <c r="Q62" s="388"/>
      <c r="R62" s="388"/>
      <c r="S62" s="388"/>
      <c r="T62" s="388"/>
      <c r="U62" s="388"/>
      <c r="V62" s="388"/>
      <c r="W62" s="388"/>
      <c r="X62" s="388"/>
      <c r="Y62" s="388"/>
      <c r="Z62" s="388"/>
      <c r="AA62" s="377">
        <f>AA51+AA54+AA61</f>
        <v>2806496</v>
      </c>
      <c r="AB62" s="378"/>
      <c r="AC62" s="378"/>
      <c r="AD62" s="378"/>
      <c r="AE62" s="379"/>
      <c r="AF62" s="377">
        <f t="shared" ref="AF62" si="7">AF51+AF54+AF61</f>
        <v>0</v>
      </c>
      <c r="AG62" s="378"/>
      <c r="AH62" s="378"/>
      <c r="AI62" s="378"/>
      <c r="AJ62" s="379"/>
      <c r="AK62" s="377">
        <f t="shared" ref="AK62" si="8">AK51+AK54+AK61</f>
        <v>2859164</v>
      </c>
      <c r="AL62" s="378"/>
      <c r="AM62" s="378"/>
      <c r="AN62" s="378"/>
      <c r="AO62" s="379"/>
      <c r="AP62" s="396">
        <f t="shared" si="2"/>
        <v>2806.4960000000001</v>
      </c>
      <c r="AQ62" s="396"/>
      <c r="AR62" s="396"/>
      <c r="AS62" s="396"/>
      <c r="AT62" s="396"/>
      <c r="AU62" s="396">
        <f t="shared" si="3"/>
        <v>0</v>
      </c>
      <c r="AV62" s="396"/>
      <c r="AW62" s="396"/>
      <c r="AX62" s="396"/>
      <c r="AY62" s="396"/>
      <c r="AZ62" s="397">
        <f t="shared" si="4"/>
        <v>2859.1640000000002</v>
      </c>
      <c r="BA62" s="398"/>
      <c r="BB62" s="398"/>
      <c r="BC62" s="398"/>
      <c r="BD62" s="399"/>
    </row>
    <row r="63" spans="1:56" s="314" customFormat="1" ht="12.95" customHeight="1" x14ac:dyDescent="0.2">
      <c r="A63" s="316" t="s">
        <v>705</v>
      </c>
      <c r="B63" s="388" t="s">
        <v>716</v>
      </c>
      <c r="C63" s="388"/>
      <c r="D63" s="388"/>
      <c r="E63" s="388"/>
      <c r="F63" s="388"/>
      <c r="G63" s="388"/>
      <c r="H63" s="388"/>
      <c r="I63" s="388"/>
      <c r="J63" s="388"/>
      <c r="K63" s="388"/>
      <c r="L63" s="388"/>
      <c r="M63" s="388"/>
      <c r="N63" s="388"/>
      <c r="O63" s="388"/>
      <c r="P63" s="388"/>
      <c r="Q63" s="388"/>
      <c r="R63" s="388"/>
      <c r="S63" s="388"/>
      <c r="T63" s="388"/>
      <c r="U63" s="388"/>
      <c r="V63" s="388"/>
      <c r="W63" s="388"/>
      <c r="X63" s="388"/>
      <c r="Y63" s="388"/>
      <c r="Z63" s="388"/>
      <c r="AA63" s="389"/>
      <c r="AB63" s="389"/>
      <c r="AC63" s="389"/>
      <c r="AD63" s="389"/>
      <c r="AE63" s="389"/>
      <c r="AF63" s="389"/>
      <c r="AG63" s="389"/>
      <c r="AH63" s="389"/>
      <c r="AI63" s="389"/>
      <c r="AJ63" s="389"/>
      <c r="AK63" s="389"/>
      <c r="AL63" s="389"/>
      <c r="AM63" s="389"/>
      <c r="AN63" s="389"/>
      <c r="AO63" s="389"/>
      <c r="AP63" s="396">
        <f t="shared" si="2"/>
        <v>0</v>
      </c>
      <c r="AQ63" s="396"/>
      <c r="AR63" s="396"/>
      <c r="AS63" s="396"/>
      <c r="AT63" s="396"/>
      <c r="AU63" s="396">
        <f t="shared" si="3"/>
        <v>0</v>
      </c>
      <c r="AV63" s="396"/>
      <c r="AW63" s="396"/>
      <c r="AX63" s="396"/>
      <c r="AY63" s="396"/>
      <c r="AZ63" s="397">
        <f t="shared" si="4"/>
        <v>0</v>
      </c>
      <c r="BA63" s="398"/>
      <c r="BB63" s="398"/>
      <c r="BC63" s="398"/>
      <c r="BD63" s="399"/>
    </row>
    <row r="64" spans="1:56" s="308" customFormat="1" ht="12.95" customHeight="1" x14ac:dyDescent="0.2">
      <c r="A64" s="315" t="s">
        <v>706</v>
      </c>
      <c r="B64" s="391" t="s">
        <v>707</v>
      </c>
      <c r="C64" s="391"/>
      <c r="D64" s="391"/>
      <c r="E64" s="391"/>
      <c r="F64" s="391"/>
      <c r="G64" s="391"/>
      <c r="H64" s="391"/>
      <c r="I64" s="391"/>
      <c r="J64" s="391"/>
      <c r="K64" s="391"/>
      <c r="L64" s="391"/>
      <c r="M64" s="391"/>
      <c r="N64" s="391"/>
      <c r="O64" s="391"/>
      <c r="P64" s="391"/>
      <c r="Q64" s="391"/>
      <c r="R64" s="391"/>
      <c r="S64" s="391"/>
      <c r="T64" s="391"/>
      <c r="U64" s="391"/>
      <c r="V64" s="391"/>
      <c r="W64" s="391"/>
      <c r="X64" s="391"/>
      <c r="Y64" s="391"/>
      <c r="Z64" s="391"/>
      <c r="AA64" s="387"/>
      <c r="AB64" s="387"/>
      <c r="AC64" s="387"/>
      <c r="AD64" s="387"/>
      <c r="AE64" s="387"/>
      <c r="AF64" s="387"/>
      <c r="AG64" s="387"/>
      <c r="AH64" s="387"/>
      <c r="AI64" s="387"/>
      <c r="AJ64" s="387"/>
      <c r="AK64" s="389"/>
      <c r="AL64" s="389"/>
      <c r="AM64" s="389"/>
      <c r="AN64" s="389"/>
      <c r="AO64" s="389"/>
      <c r="AP64" s="392">
        <f t="shared" si="2"/>
        <v>0</v>
      </c>
      <c r="AQ64" s="392"/>
      <c r="AR64" s="392"/>
      <c r="AS64" s="392"/>
      <c r="AT64" s="392"/>
      <c r="AU64" s="392">
        <f t="shared" si="3"/>
        <v>0</v>
      </c>
      <c r="AV64" s="392"/>
      <c r="AW64" s="392"/>
      <c r="AX64" s="392"/>
      <c r="AY64" s="392"/>
      <c r="AZ64" s="393">
        <f t="shared" si="4"/>
        <v>0</v>
      </c>
      <c r="BA64" s="394"/>
      <c r="BB64" s="394"/>
      <c r="BC64" s="394"/>
      <c r="BD64" s="395"/>
    </row>
    <row r="65" spans="1:56" s="308" customFormat="1" ht="12.95" customHeight="1" x14ac:dyDescent="0.2">
      <c r="A65" s="315" t="s">
        <v>443</v>
      </c>
      <c r="B65" s="391" t="s">
        <v>444</v>
      </c>
      <c r="C65" s="391"/>
      <c r="D65" s="391"/>
      <c r="E65" s="391"/>
      <c r="F65" s="391"/>
      <c r="G65" s="391"/>
      <c r="H65" s="391"/>
      <c r="I65" s="391"/>
      <c r="J65" s="391"/>
      <c r="K65" s="391"/>
      <c r="L65" s="391"/>
      <c r="M65" s="391"/>
      <c r="N65" s="391"/>
      <c r="O65" s="391"/>
      <c r="P65" s="391"/>
      <c r="Q65" s="391"/>
      <c r="R65" s="391"/>
      <c r="S65" s="391"/>
      <c r="T65" s="391"/>
      <c r="U65" s="391"/>
      <c r="V65" s="391"/>
      <c r="W65" s="391"/>
      <c r="X65" s="391"/>
      <c r="Y65" s="391"/>
      <c r="Z65" s="391"/>
      <c r="AA65" s="387">
        <v>1456771</v>
      </c>
      <c r="AB65" s="387"/>
      <c r="AC65" s="387"/>
      <c r="AD65" s="387"/>
      <c r="AE65" s="387"/>
      <c r="AF65" s="387">
        <v>0</v>
      </c>
      <c r="AG65" s="387"/>
      <c r="AH65" s="387"/>
      <c r="AI65" s="387"/>
      <c r="AJ65" s="387"/>
      <c r="AK65" s="389">
        <v>1897634</v>
      </c>
      <c r="AL65" s="389"/>
      <c r="AM65" s="389"/>
      <c r="AN65" s="389"/>
      <c r="AO65" s="389"/>
      <c r="AP65" s="392">
        <f t="shared" si="2"/>
        <v>1456.771</v>
      </c>
      <c r="AQ65" s="392"/>
      <c r="AR65" s="392"/>
      <c r="AS65" s="392"/>
      <c r="AT65" s="392"/>
      <c r="AU65" s="392">
        <f t="shared" si="3"/>
        <v>0</v>
      </c>
      <c r="AV65" s="392"/>
      <c r="AW65" s="392"/>
      <c r="AX65" s="392"/>
      <c r="AY65" s="392"/>
      <c r="AZ65" s="393">
        <f t="shared" si="4"/>
        <v>1897.634</v>
      </c>
      <c r="BA65" s="394"/>
      <c r="BB65" s="394"/>
      <c r="BC65" s="394"/>
      <c r="BD65" s="395"/>
    </row>
    <row r="66" spans="1:56" s="308" customFormat="1" ht="12.95" customHeight="1" x14ac:dyDescent="0.2">
      <c r="A66" s="315" t="s">
        <v>708</v>
      </c>
      <c r="B66" s="391" t="s">
        <v>709</v>
      </c>
      <c r="C66" s="391"/>
      <c r="D66" s="391"/>
      <c r="E66" s="391"/>
      <c r="F66" s="391"/>
      <c r="G66" s="391"/>
      <c r="H66" s="391"/>
      <c r="I66" s="391"/>
      <c r="J66" s="391"/>
      <c r="K66" s="391"/>
      <c r="L66" s="391"/>
      <c r="M66" s="391"/>
      <c r="N66" s="391"/>
      <c r="O66" s="391"/>
      <c r="P66" s="391"/>
      <c r="Q66" s="391"/>
      <c r="R66" s="391"/>
      <c r="S66" s="391"/>
      <c r="T66" s="391"/>
      <c r="U66" s="391"/>
      <c r="V66" s="391"/>
      <c r="W66" s="391"/>
      <c r="X66" s="391"/>
      <c r="Y66" s="391"/>
      <c r="Z66" s="391"/>
      <c r="AA66" s="387"/>
      <c r="AB66" s="387"/>
      <c r="AC66" s="387"/>
      <c r="AD66" s="387"/>
      <c r="AE66" s="387"/>
      <c r="AF66" s="387">
        <v>0</v>
      </c>
      <c r="AG66" s="387"/>
      <c r="AH66" s="387"/>
      <c r="AI66" s="387"/>
      <c r="AJ66" s="387"/>
      <c r="AK66" s="389">
        <v>6799040</v>
      </c>
      <c r="AL66" s="389"/>
      <c r="AM66" s="389"/>
      <c r="AN66" s="389"/>
      <c r="AO66" s="389"/>
      <c r="AP66" s="392">
        <f t="shared" si="2"/>
        <v>0</v>
      </c>
      <c r="AQ66" s="392"/>
      <c r="AR66" s="392"/>
      <c r="AS66" s="392"/>
      <c r="AT66" s="392"/>
      <c r="AU66" s="392">
        <f t="shared" si="3"/>
        <v>0</v>
      </c>
      <c r="AV66" s="392"/>
      <c r="AW66" s="392"/>
      <c r="AX66" s="392"/>
      <c r="AY66" s="392"/>
      <c r="AZ66" s="393">
        <f t="shared" si="4"/>
        <v>6799.04</v>
      </c>
      <c r="BA66" s="394"/>
      <c r="BB66" s="394"/>
      <c r="BC66" s="394"/>
      <c r="BD66" s="395"/>
    </row>
    <row r="67" spans="1:56" s="314" customFormat="1" ht="12.95" customHeight="1" x14ac:dyDescent="0.2">
      <c r="A67" s="316" t="s">
        <v>445</v>
      </c>
      <c r="B67" s="388" t="s">
        <v>446</v>
      </c>
      <c r="C67" s="388"/>
      <c r="D67" s="388"/>
      <c r="E67" s="388"/>
      <c r="F67" s="388"/>
      <c r="G67" s="388"/>
      <c r="H67" s="388"/>
      <c r="I67" s="388"/>
      <c r="J67" s="388"/>
      <c r="K67" s="388"/>
      <c r="L67" s="388"/>
      <c r="M67" s="388"/>
      <c r="N67" s="388"/>
      <c r="O67" s="388"/>
      <c r="P67" s="388"/>
      <c r="Q67" s="388"/>
      <c r="R67" s="388"/>
      <c r="S67" s="388"/>
      <c r="T67" s="388"/>
      <c r="U67" s="388"/>
      <c r="V67" s="388"/>
      <c r="W67" s="388"/>
      <c r="X67" s="388"/>
      <c r="Y67" s="388"/>
      <c r="Z67" s="388"/>
      <c r="AA67" s="377">
        <f>SUM(AA64:AE66)</f>
        <v>1456771</v>
      </c>
      <c r="AB67" s="378"/>
      <c r="AC67" s="378"/>
      <c r="AD67" s="378"/>
      <c r="AE67" s="379"/>
      <c r="AF67" s="377">
        <f t="shared" ref="AF67" si="9">SUM(AF64:AJ66)</f>
        <v>0</v>
      </c>
      <c r="AG67" s="378"/>
      <c r="AH67" s="378"/>
      <c r="AI67" s="378"/>
      <c r="AJ67" s="379"/>
      <c r="AK67" s="377">
        <f t="shared" ref="AK67" si="10">SUM(AK64:AO66)</f>
        <v>8696674</v>
      </c>
      <c r="AL67" s="378"/>
      <c r="AM67" s="378"/>
      <c r="AN67" s="378"/>
      <c r="AO67" s="379"/>
      <c r="AP67" s="396">
        <f t="shared" si="2"/>
        <v>1456.771</v>
      </c>
      <c r="AQ67" s="396"/>
      <c r="AR67" s="396"/>
      <c r="AS67" s="396"/>
      <c r="AT67" s="396"/>
      <c r="AU67" s="396">
        <f t="shared" si="3"/>
        <v>0</v>
      </c>
      <c r="AV67" s="396"/>
      <c r="AW67" s="396"/>
      <c r="AX67" s="396"/>
      <c r="AY67" s="396"/>
      <c r="AZ67" s="397">
        <f t="shared" si="4"/>
        <v>8696.6740000000009</v>
      </c>
      <c r="BA67" s="398"/>
      <c r="BB67" s="398"/>
      <c r="BC67" s="398"/>
      <c r="BD67" s="399"/>
    </row>
    <row r="68" spans="1:56" s="314" customFormat="1" ht="12.95" customHeight="1" x14ac:dyDescent="0.2">
      <c r="A68" s="316" t="s">
        <v>447</v>
      </c>
      <c r="B68" s="388" t="s">
        <v>448</v>
      </c>
      <c r="C68" s="388"/>
      <c r="D68" s="388"/>
      <c r="E68" s="388"/>
      <c r="F68" s="388"/>
      <c r="G68" s="388"/>
      <c r="H68" s="388"/>
      <c r="I68" s="388"/>
      <c r="J68" s="388"/>
      <c r="K68" s="388"/>
      <c r="L68" s="388"/>
      <c r="M68" s="388"/>
      <c r="N68" s="388"/>
      <c r="O68" s="388"/>
      <c r="P68" s="388"/>
      <c r="Q68" s="388"/>
      <c r="R68" s="388"/>
      <c r="S68" s="388"/>
      <c r="T68" s="388"/>
      <c r="U68" s="388"/>
      <c r="V68" s="388"/>
      <c r="W68" s="388"/>
      <c r="X68" s="388"/>
      <c r="Y68" s="388"/>
      <c r="Z68" s="388"/>
      <c r="AA68" s="377">
        <f>AA48+AA62+AA63+AA67</f>
        <v>182340348</v>
      </c>
      <c r="AB68" s="378"/>
      <c r="AC68" s="378"/>
      <c r="AD68" s="378"/>
      <c r="AE68" s="379"/>
      <c r="AF68" s="377">
        <f t="shared" ref="AF68" si="11">AF48+AF62+AF63+AF67</f>
        <v>0</v>
      </c>
      <c r="AG68" s="378"/>
      <c r="AH68" s="378"/>
      <c r="AI68" s="378"/>
      <c r="AJ68" s="379"/>
      <c r="AK68" s="377">
        <f t="shared" ref="AK68" si="12">AK48+AK62+AK63+AK67</f>
        <v>189880708</v>
      </c>
      <c r="AL68" s="378"/>
      <c r="AM68" s="378"/>
      <c r="AN68" s="378"/>
      <c r="AO68" s="379"/>
      <c r="AP68" s="396">
        <f t="shared" si="2"/>
        <v>182340.348</v>
      </c>
      <c r="AQ68" s="396"/>
      <c r="AR68" s="396"/>
      <c r="AS68" s="396"/>
      <c r="AT68" s="396"/>
      <c r="AU68" s="396">
        <f t="shared" si="3"/>
        <v>0</v>
      </c>
      <c r="AV68" s="396"/>
      <c r="AW68" s="396"/>
      <c r="AX68" s="396"/>
      <c r="AY68" s="396"/>
      <c r="AZ68" s="397">
        <f t="shared" si="4"/>
        <v>189880.70800000001</v>
      </c>
      <c r="BA68" s="398"/>
      <c r="BB68" s="398"/>
      <c r="BC68" s="398"/>
      <c r="BD68" s="399"/>
    </row>
    <row r="69" spans="1:56" s="308" customFormat="1" x14ac:dyDescent="0.2">
      <c r="AZ69" s="335"/>
      <c r="BA69" s="335"/>
      <c r="BB69" s="335"/>
      <c r="BC69" s="335"/>
      <c r="BD69" s="335"/>
    </row>
    <row r="70" spans="1:56" s="308" customFormat="1" x14ac:dyDescent="0.2">
      <c r="AZ70" s="335"/>
      <c r="BA70" s="335"/>
      <c r="BB70" s="335"/>
      <c r="BC70" s="335"/>
      <c r="BD70" s="335"/>
    </row>
  </sheetData>
  <mergeCells count="450">
    <mergeCell ref="A3:AO3"/>
    <mergeCell ref="AP5:AT5"/>
    <mergeCell ref="AU5:AY5"/>
    <mergeCell ref="AZ5:BD5"/>
    <mergeCell ref="AP6:AT6"/>
    <mergeCell ref="AU6:AY6"/>
    <mergeCell ref="AZ6:BD6"/>
    <mergeCell ref="AZ4:BC4"/>
    <mergeCell ref="B5:Z5"/>
    <mergeCell ref="AA5:AE5"/>
    <mergeCell ref="AF5:AJ5"/>
    <mergeCell ref="AK5:AO5"/>
    <mergeCell ref="B6:Z6"/>
    <mergeCell ref="AA6:AE6"/>
    <mergeCell ref="AF6:AJ6"/>
    <mergeCell ref="AK6:AO6"/>
    <mergeCell ref="AP63:AT63"/>
    <mergeCell ref="AU63:AY63"/>
    <mergeCell ref="AZ63:BD63"/>
    <mergeCell ref="AP64:AT64"/>
    <mergeCell ref="AU64:AY64"/>
    <mergeCell ref="AZ64:BD64"/>
    <mergeCell ref="B7:Z7"/>
    <mergeCell ref="AA7:AE7"/>
    <mergeCell ref="AF7:AJ7"/>
    <mergeCell ref="AK7:AO7"/>
    <mergeCell ref="AP61:AT61"/>
    <mergeCell ref="AU61:AY61"/>
    <mergeCell ref="AZ61:BD61"/>
    <mergeCell ref="AP62:AT62"/>
    <mergeCell ref="AU62:AY62"/>
    <mergeCell ref="AZ62:BD62"/>
    <mergeCell ref="AP59:AT59"/>
    <mergeCell ref="AU59:AY59"/>
    <mergeCell ref="AP68:AT68"/>
    <mergeCell ref="AU68:AY68"/>
    <mergeCell ref="AZ68:BD68"/>
    <mergeCell ref="AP65:AT65"/>
    <mergeCell ref="AU65:AY65"/>
    <mergeCell ref="AZ65:BD65"/>
    <mergeCell ref="AP66:AT66"/>
    <mergeCell ref="AU66:AY66"/>
    <mergeCell ref="AZ66:BD66"/>
    <mergeCell ref="AZ59:BD59"/>
    <mergeCell ref="AP60:AT60"/>
    <mergeCell ref="AU60:AY60"/>
    <mergeCell ref="AZ60:BD60"/>
    <mergeCell ref="AP67:AT67"/>
    <mergeCell ref="AU67:AY67"/>
    <mergeCell ref="AZ67:BD67"/>
    <mergeCell ref="AP57:AT57"/>
    <mergeCell ref="AU57:AY57"/>
    <mergeCell ref="AZ57:BD57"/>
    <mergeCell ref="AP58:AT58"/>
    <mergeCell ref="AU58:AY58"/>
    <mergeCell ref="AZ58:BD58"/>
    <mergeCell ref="AP55:AT55"/>
    <mergeCell ref="AU55:AY55"/>
    <mergeCell ref="AZ55:BD55"/>
    <mergeCell ref="AP56:AT56"/>
    <mergeCell ref="AU56:AY56"/>
    <mergeCell ref="AZ56:BD56"/>
    <mergeCell ref="AP53:AT53"/>
    <mergeCell ref="AU53:AY53"/>
    <mergeCell ref="AZ53:BD53"/>
    <mergeCell ref="AP54:AT54"/>
    <mergeCell ref="AU54:AY54"/>
    <mergeCell ref="AZ54:BD54"/>
    <mergeCell ref="AP51:AT51"/>
    <mergeCell ref="AU51:AY51"/>
    <mergeCell ref="AZ51:BD51"/>
    <mergeCell ref="AP52:AT52"/>
    <mergeCell ref="AU52:AY52"/>
    <mergeCell ref="AZ52:BD52"/>
    <mergeCell ref="AP49:AT49"/>
    <mergeCell ref="AU49:AY49"/>
    <mergeCell ref="AZ49:BD49"/>
    <mergeCell ref="AP50:AT50"/>
    <mergeCell ref="AU50:AY50"/>
    <mergeCell ref="AZ50:BD50"/>
    <mergeCell ref="AP47:AT47"/>
    <mergeCell ref="AU47:AY47"/>
    <mergeCell ref="AZ47:BD47"/>
    <mergeCell ref="AP48:AT48"/>
    <mergeCell ref="AU48:AY48"/>
    <mergeCell ref="AZ48:BD48"/>
    <mergeCell ref="AP45:AT45"/>
    <mergeCell ref="AU45:AY45"/>
    <mergeCell ref="AZ45:BD45"/>
    <mergeCell ref="AP46:AT46"/>
    <mergeCell ref="AU46:AY46"/>
    <mergeCell ref="AZ46:BD46"/>
    <mergeCell ref="AP43:AT43"/>
    <mergeCell ref="AU43:AY43"/>
    <mergeCell ref="AZ43:BD43"/>
    <mergeCell ref="AP44:AT44"/>
    <mergeCell ref="AU44:AY44"/>
    <mergeCell ref="AZ44:BD44"/>
    <mergeCell ref="AP41:AT41"/>
    <mergeCell ref="AU41:AY41"/>
    <mergeCell ref="AZ41:BD41"/>
    <mergeCell ref="AP42:AT42"/>
    <mergeCell ref="AU42:AY42"/>
    <mergeCell ref="AZ42:BD42"/>
    <mergeCell ref="AP39:AT39"/>
    <mergeCell ref="AU39:AY39"/>
    <mergeCell ref="AZ39:BD39"/>
    <mergeCell ref="AP40:AT40"/>
    <mergeCell ref="AU40:AY40"/>
    <mergeCell ref="AZ40:BD40"/>
    <mergeCell ref="AP37:AT37"/>
    <mergeCell ref="AU37:AY37"/>
    <mergeCell ref="AZ37:BD37"/>
    <mergeCell ref="AP38:AT38"/>
    <mergeCell ref="AU38:AY38"/>
    <mergeCell ref="AZ38:BD38"/>
    <mergeCell ref="AP35:AT35"/>
    <mergeCell ref="AU35:AY35"/>
    <mergeCell ref="AZ35:BD35"/>
    <mergeCell ref="AP36:AT36"/>
    <mergeCell ref="AU36:AY36"/>
    <mergeCell ref="AZ36:BD36"/>
    <mergeCell ref="AP33:AT33"/>
    <mergeCell ref="AU33:AY33"/>
    <mergeCell ref="AZ33:BD33"/>
    <mergeCell ref="AP34:AT34"/>
    <mergeCell ref="AU34:AY34"/>
    <mergeCell ref="AZ34:BD34"/>
    <mergeCell ref="AP31:AT31"/>
    <mergeCell ref="AU31:AY31"/>
    <mergeCell ref="AZ31:BD31"/>
    <mergeCell ref="AP32:AT32"/>
    <mergeCell ref="AU32:AY32"/>
    <mergeCell ref="AZ32:BD32"/>
    <mergeCell ref="AP29:AT29"/>
    <mergeCell ref="AU29:AY29"/>
    <mergeCell ref="AZ29:BD29"/>
    <mergeCell ref="AP30:AT30"/>
    <mergeCell ref="AU30:AY30"/>
    <mergeCell ref="AZ30:BD30"/>
    <mergeCell ref="AP27:AT27"/>
    <mergeCell ref="AU27:AY27"/>
    <mergeCell ref="AZ27:BD27"/>
    <mergeCell ref="AP28:AT28"/>
    <mergeCell ref="AU28:AY28"/>
    <mergeCell ref="AZ28:BD28"/>
    <mergeCell ref="AP25:AT25"/>
    <mergeCell ref="AU25:AY25"/>
    <mergeCell ref="AZ25:BD25"/>
    <mergeCell ref="AP26:AT26"/>
    <mergeCell ref="AU26:AY26"/>
    <mergeCell ref="AZ26:BD26"/>
    <mergeCell ref="AP23:AT23"/>
    <mergeCell ref="AU23:AY23"/>
    <mergeCell ref="AZ23:BD23"/>
    <mergeCell ref="AP24:AT24"/>
    <mergeCell ref="AU24:AY24"/>
    <mergeCell ref="AZ24:BD24"/>
    <mergeCell ref="AP21:AT21"/>
    <mergeCell ref="AU21:AY21"/>
    <mergeCell ref="AZ21:BD21"/>
    <mergeCell ref="AP22:AT22"/>
    <mergeCell ref="AU22:AY22"/>
    <mergeCell ref="AZ22:BD22"/>
    <mergeCell ref="AP19:AT19"/>
    <mergeCell ref="AU19:AY19"/>
    <mergeCell ref="AZ19:BD19"/>
    <mergeCell ref="AP20:AT20"/>
    <mergeCell ref="AU20:AY20"/>
    <mergeCell ref="AZ20:BD20"/>
    <mergeCell ref="AP17:AT17"/>
    <mergeCell ref="AU17:AY17"/>
    <mergeCell ref="AZ17:BD17"/>
    <mergeCell ref="AP18:AT18"/>
    <mergeCell ref="AU18:AY18"/>
    <mergeCell ref="AZ18:BD18"/>
    <mergeCell ref="AP15:AT15"/>
    <mergeCell ref="AU15:AY15"/>
    <mergeCell ref="AZ15:BD15"/>
    <mergeCell ref="AP16:AT16"/>
    <mergeCell ref="AU16:AY16"/>
    <mergeCell ref="AZ16:BD16"/>
    <mergeCell ref="AP13:AT13"/>
    <mergeCell ref="AU13:AY13"/>
    <mergeCell ref="AZ13:BD13"/>
    <mergeCell ref="AP14:AT14"/>
    <mergeCell ref="AU14:AY14"/>
    <mergeCell ref="AZ14:BD14"/>
    <mergeCell ref="AP11:AT11"/>
    <mergeCell ref="AU11:AY11"/>
    <mergeCell ref="AZ11:BD11"/>
    <mergeCell ref="AP12:AT12"/>
    <mergeCell ref="AU12:AY12"/>
    <mergeCell ref="AZ12:BD12"/>
    <mergeCell ref="AP9:AT9"/>
    <mergeCell ref="AU9:AY9"/>
    <mergeCell ref="AZ9:BD9"/>
    <mergeCell ref="AP10:AT10"/>
    <mergeCell ref="AU10:AY10"/>
    <mergeCell ref="AZ10:BD10"/>
    <mergeCell ref="AP7:AT7"/>
    <mergeCell ref="AU7:AY7"/>
    <mergeCell ref="AZ7:BD7"/>
    <mergeCell ref="AP8:AT8"/>
    <mergeCell ref="AU8:AY8"/>
    <mergeCell ref="AZ8:BD8"/>
    <mergeCell ref="B68:Z68"/>
    <mergeCell ref="AA68:AE68"/>
    <mergeCell ref="AF68:AJ68"/>
    <mergeCell ref="AK68:AO68"/>
    <mergeCell ref="B66:Z66"/>
    <mergeCell ref="AA66:AE66"/>
    <mergeCell ref="AF66:AJ66"/>
    <mergeCell ref="AK66:AO66"/>
    <mergeCell ref="B67:Z67"/>
    <mergeCell ref="AA67:AE67"/>
    <mergeCell ref="AF67:AJ67"/>
    <mergeCell ref="AK67:AO67"/>
    <mergeCell ref="B64:Z64"/>
    <mergeCell ref="AA64:AE64"/>
    <mergeCell ref="AF64:AJ64"/>
    <mergeCell ref="AK64:AO64"/>
    <mergeCell ref="B65:Z65"/>
    <mergeCell ref="AA65:AE65"/>
    <mergeCell ref="AF65:AJ65"/>
    <mergeCell ref="AK65:AO65"/>
    <mergeCell ref="B62:Z62"/>
    <mergeCell ref="AA62:AE62"/>
    <mergeCell ref="AF62:AJ62"/>
    <mergeCell ref="AK62:AO62"/>
    <mergeCell ref="B63:Z63"/>
    <mergeCell ref="AA63:AE63"/>
    <mergeCell ref="AF63:AJ63"/>
    <mergeCell ref="AK63:AO63"/>
    <mergeCell ref="B60:Z60"/>
    <mergeCell ref="AA60:AE60"/>
    <mergeCell ref="AF60:AJ60"/>
    <mergeCell ref="AK60:AO60"/>
    <mergeCell ref="B61:Z61"/>
    <mergeCell ref="AA61:AE61"/>
    <mergeCell ref="AF61:AJ61"/>
    <mergeCell ref="AK61:AO61"/>
    <mergeCell ref="B58:Z58"/>
    <mergeCell ref="AA58:AE58"/>
    <mergeCell ref="AF58:AJ58"/>
    <mergeCell ref="AK58:AO58"/>
    <mergeCell ref="B59:Z59"/>
    <mergeCell ref="AA59:AE59"/>
    <mergeCell ref="AF59:AJ59"/>
    <mergeCell ref="AK59:AO59"/>
    <mergeCell ref="B56:Z56"/>
    <mergeCell ref="AA56:AE56"/>
    <mergeCell ref="AF56:AJ56"/>
    <mergeCell ref="AK56:AO56"/>
    <mergeCell ref="B57:Z57"/>
    <mergeCell ref="AA57:AE57"/>
    <mergeCell ref="AF57:AJ57"/>
    <mergeCell ref="AK57:AO57"/>
    <mergeCell ref="B54:Z54"/>
    <mergeCell ref="AA54:AE54"/>
    <mergeCell ref="AF54:AJ54"/>
    <mergeCell ref="AK54:AO54"/>
    <mergeCell ref="B55:Z55"/>
    <mergeCell ref="AA55:AE55"/>
    <mergeCell ref="AF55:AJ55"/>
    <mergeCell ref="AK55:AO55"/>
    <mergeCell ref="B52:Z52"/>
    <mergeCell ref="AA52:AE52"/>
    <mergeCell ref="AF52:AJ52"/>
    <mergeCell ref="AK52:AO52"/>
    <mergeCell ref="B53:Z53"/>
    <mergeCell ref="AA53:AE53"/>
    <mergeCell ref="AF53:AJ53"/>
    <mergeCell ref="AK53:AO53"/>
    <mergeCell ref="B50:Z50"/>
    <mergeCell ref="AA50:AE50"/>
    <mergeCell ref="AF50:AJ50"/>
    <mergeCell ref="AK50:AO50"/>
    <mergeCell ref="B51:Z51"/>
    <mergeCell ref="AA51:AE51"/>
    <mergeCell ref="AF51:AJ51"/>
    <mergeCell ref="AK51:AO51"/>
    <mergeCell ref="B48:Z48"/>
    <mergeCell ref="AA48:AE48"/>
    <mergeCell ref="AF48:AJ48"/>
    <mergeCell ref="AK48:AO48"/>
    <mergeCell ref="B49:Z49"/>
    <mergeCell ref="AA49:AE49"/>
    <mergeCell ref="AF49:AJ49"/>
    <mergeCell ref="AK49:AO49"/>
    <mergeCell ref="B46:Z46"/>
    <mergeCell ref="AA46:AE46"/>
    <mergeCell ref="AF46:AJ46"/>
    <mergeCell ref="AK46:AO46"/>
    <mergeCell ref="B47:Z47"/>
    <mergeCell ref="AA47:AE47"/>
    <mergeCell ref="AF47:AJ47"/>
    <mergeCell ref="AK47:AO47"/>
    <mergeCell ref="B44:Z44"/>
    <mergeCell ref="AA44:AE44"/>
    <mergeCell ref="AF44:AJ44"/>
    <mergeCell ref="AK44:AO44"/>
    <mergeCell ref="B45:Z45"/>
    <mergeCell ref="AA45:AE45"/>
    <mergeCell ref="AF45:AJ45"/>
    <mergeCell ref="AK45:AO45"/>
    <mergeCell ref="B42:Z42"/>
    <mergeCell ref="AA42:AE42"/>
    <mergeCell ref="AF42:AJ42"/>
    <mergeCell ref="AK42:AO42"/>
    <mergeCell ref="B43:Z43"/>
    <mergeCell ref="AA43:AE43"/>
    <mergeCell ref="AF43:AJ43"/>
    <mergeCell ref="AK43:AO43"/>
    <mergeCell ref="B40:Z40"/>
    <mergeCell ref="AA40:AE40"/>
    <mergeCell ref="AF40:AJ40"/>
    <mergeCell ref="AK40:AO40"/>
    <mergeCell ref="B41:Z41"/>
    <mergeCell ref="AA41:AE41"/>
    <mergeCell ref="AF41:AJ41"/>
    <mergeCell ref="AK41:AO41"/>
    <mergeCell ref="B38:Z38"/>
    <mergeCell ref="AA38:AE38"/>
    <mergeCell ref="AF38:AJ38"/>
    <mergeCell ref="AK38:AO38"/>
    <mergeCell ref="B39:Z39"/>
    <mergeCell ref="AA39:AE39"/>
    <mergeCell ref="AF39:AJ39"/>
    <mergeCell ref="AK39:AO39"/>
    <mergeCell ref="B36:Z36"/>
    <mergeCell ref="AA36:AE36"/>
    <mergeCell ref="AF36:AJ36"/>
    <mergeCell ref="AK36:AO36"/>
    <mergeCell ref="B37:Z37"/>
    <mergeCell ref="AA37:AE37"/>
    <mergeCell ref="AF37:AJ37"/>
    <mergeCell ref="AK37:AO37"/>
    <mergeCell ref="B34:Z34"/>
    <mergeCell ref="AA34:AE34"/>
    <mergeCell ref="AF34:AJ34"/>
    <mergeCell ref="AK34:AO34"/>
    <mergeCell ref="B35:Z35"/>
    <mergeCell ref="AA35:AE35"/>
    <mergeCell ref="AF35:AJ35"/>
    <mergeCell ref="AK35:AO35"/>
    <mergeCell ref="B32:Z32"/>
    <mergeCell ref="AA32:AE32"/>
    <mergeCell ref="AF32:AJ32"/>
    <mergeCell ref="AK32:AO32"/>
    <mergeCell ref="B33:Z33"/>
    <mergeCell ref="AA33:AE33"/>
    <mergeCell ref="AF33:AJ33"/>
    <mergeCell ref="AK33:AO33"/>
    <mergeCell ref="B30:Z30"/>
    <mergeCell ref="AA30:AE30"/>
    <mergeCell ref="AF30:AJ30"/>
    <mergeCell ref="AK30:AO30"/>
    <mergeCell ref="B31:Z31"/>
    <mergeCell ref="AA31:AE31"/>
    <mergeCell ref="AF31:AJ31"/>
    <mergeCell ref="AK31:AO31"/>
    <mergeCell ref="B28:Z28"/>
    <mergeCell ref="AA28:AE28"/>
    <mergeCell ref="AF28:AJ28"/>
    <mergeCell ref="AK28:AO28"/>
    <mergeCell ref="B29:Z29"/>
    <mergeCell ref="AA29:AE29"/>
    <mergeCell ref="AF29:AJ29"/>
    <mergeCell ref="AK29:AO29"/>
    <mergeCell ref="B26:Z26"/>
    <mergeCell ref="AA26:AE26"/>
    <mergeCell ref="AF26:AJ26"/>
    <mergeCell ref="AK26:AO26"/>
    <mergeCell ref="B27:Z27"/>
    <mergeCell ref="AA27:AE27"/>
    <mergeCell ref="AF27:AJ27"/>
    <mergeCell ref="AK27:AO27"/>
    <mergeCell ref="B24:Z24"/>
    <mergeCell ref="AA24:AE24"/>
    <mergeCell ref="AF24:AJ24"/>
    <mergeCell ref="AK24:AO24"/>
    <mergeCell ref="B25:Z25"/>
    <mergeCell ref="AA25:AE25"/>
    <mergeCell ref="AF25:AJ25"/>
    <mergeCell ref="AK25:AO25"/>
    <mergeCell ref="B22:Z22"/>
    <mergeCell ref="AA22:AE22"/>
    <mergeCell ref="AF22:AJ22"/>
    <mergeCell ref="AK22:AO22"/>
    <mergeCell ref="B23:Z23"/>
    <mergeCell ref="AA23:AE23"/>
    <mergeCell ref="AF23:AJ23"/>
    <mergeCell ref="AK23:AO23"/>
    <mergeCell ref="B20:Z20"/>
    <mergeCell ref="AA20:AE20"/>
    <mergeCell ref="AF20:AJ20"/>
    <mergeCell ref="AK20:AO20"/>
    <mergeCell ref="B21:Z21"/>
    <mergeCell ref="AA21:AE21"/>
    <mergeCell ref="AF21:AJ21"/>
    <mergeCell ref="AK21:AO21"/>
    <mergeCell ref="B18:Z18"/>
    <mergeCell ref="AA18:AE18"/>
    <mergeCell ref="AF18:AJ18"/>
    <mergeCell ref="AK18:AO18"/>
    <mergeCell ref="B19:Z19"/>
    <mergeCell ref="AA19:AE19"/>
    <mergeCell ref="AF19:AJ19"/>
    <mergeCell ref="AK19:AO19"/>
    <mergeCell ref="B16:Z16"/>
    <mergeCell ref="AA16:AE16"/>
    <mergeCell ref="AF16:AJ16"/>
    <mergeCell ref="AK16:AO16"/>
    <mergeCell ref="B17:Z17"/>
    <mergeCell ref="AA17:AE17"/>
    <mergeCell ref="AF17:AJ17"/>
    <mergeCell ref="AK17:AO17"/>
    <mergeCell ref="B14:Z14"/>
    <mergeCell ref="AA14:AE14"/>
    <mergeCell ref="AF14:AJ14"/>
    <mergeCell ref="AK14:AO14"/>
    <mergeCell ref="B15:Z15"/>
    <mergeCell ref="AA15:AE15"/>
    <mergeCell ref="AF15:AJ15"/>
    <mergeCell ref="AK15:AO15"/>
    <mergeCell ref="B13:Z13"/>
    <mergeCell ref="AA13:AE13"/>
    <mergeCell ref="AF13:AJ13"/>
    <mergeCell ref="AK13:AO13"/>
    <mergeCell ref="B10:Z10"/>
    <mergeCell ref="AA10:AE10"/>
    <mergeCell ref="AF10:AJ10"/>
    <mergeCell ref="AK10:AO10"/>
    <mergeCell ref="B11:Z11"/>
    <mergeCell ref="AA11:AE11"/>
    <mergeCell ref="AF11:AJ11"/>
    <mergeCell ref="AK11:AO11"/>
    <mergeCell ref="B8:Z8"/>
    <mergeCell ref="AA8:AE8"/>
    <mergeCell ref="AF8:AJ8"/>
    <mergeCell ref="AK8:AO8"/>
    <mergeCell ref="B9:Z9"/>
    <mergeCell ref="AA9:AE9"/>
    <mergeCell ref="AF9:AJ9"/>
    <mergeCell ref="AK9:AO9"/>
    <mergeCell ref="B12:Z12"/>
    <mergeCell ref="AA12:AE12"/>
    <mergeCell ref="AF12:AJ12"/>
    <mergeCell ref="AK12:AO12"/>
  </mergeCells>
  <pageMargins left="0.23622047244094491" right="0.23622047244094491" top="0.74803149606299213" bottom="0.74803149606299213" header="0.31496062992125984" footer="0.31496062992125984"/>
  <pageSetup paperSize="9" scale="75" orientation="portrait" verticalDpi="0" r:id="rId1"/>
  <colBreaks count="1" manualBreakCount="1">
    <brk id="5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25"/>
  <sheetViews>
    <sheetView view="pageBreakPreview" zoomScale="60" zoomScaleNormal="100" workbookViewId="0">
      <selection activeCell="T33" sqref="T33"/>
    </sheetView>
  </sheetViews>
  <sheetFormatPr defaultRowHeight="12.75" x14ac:dyDescent="0.2"/>
  <cols>
    <col min="1" max="1" width="9.5" customWidth="1"/>
    <col min="2" max="2" width="62.1640625" customWidth="1"/>
    <col min="3" max="3" width="38.33203125" hidden="1" customWidth="1"/>
    <col min="4" max="8" width="23.83203125" hidden="1" customWidth="1"/>
    <col min="9" max="9" width="11" customWidth="1"/>
    <col min="10" max="10" width="23.83203125" customWidth="1"/>
    <col min="11" max="11" width="23.83203125" hidden="1" customWidth="1"/>
    <col min="12" max="12" width="23.83203125" customWidth="1"/>
    <col min="258" max="258" width="9.5" customWidth="1"/>
    <col min="259" max="259" width="47.83203125" customWidth="1"/>
    <col min="260" max="260" width="38.33203125" customWidth="1"/>
    <col min="514" max="514" width="9.5" customWidth="1"/>
    <col min="515" max="515" width="47.83203125" customWidth="1"/>
    <col min="516" max="516" width="38.33203125" customWidth="1"/>
    <col min="770" max="770" width="9.5" customWidth="1"/>
    <col min="771" max="771" width="47.83203125" customWidth="1"/>
    <col min="772" max="772" width="38.33203125" customWidth="1"/>
    <col min="1026" max="1026" width="9.5" customWidth="1"/>
    <col min="1027" max="1027" width="47.83203125" customWidth="1"/>
    <col min="1028" max="1028" width="38.33203125" customWidth="1"/>
    <col min="1282" max="1282" width="9.5" customWidth="1"/>
    <col min="1283" max="1283" width="47.83203125" customWidth="1"/>
    <col min="1284" max="1284" width="38.33203125" customWidth="1"/>
    <col min="1538" max="1538" width="9.5" customWidth="1"/>
    <col min="1539" max="1539" width="47.83203125" customWidth="1"/>
    <col min="1540" max="1540" width="38.33203125" customWidth="1"/>
    <col min="1794" max="1794" width="9.5" customWidth="1"/>
    <col min="1795" max="1795" width="47.83203125" customWidth="1"/>
    <col min="1796" max="1796" width="38.33203125" customWidth="1"/>
    <col min="2050" max="2050" width="9.5" customWidth="1"/>
    <col min="2051" max="2051" width="47.83203125" customWidth="1"/>
    <col min="2052" max="2052" width="38.33203125" customWidth="1"/>
    <col min="2306" max="2306" width="9.5" customWidth="1"/>
    <col min="2307" max="2307" width="47.83203125" customWidth="1"/>
    <col min="2308" max="2308" width="38.33203125" customWidth="1"/>
    <col min="2562" max="2562" width="9.5" customWidth="1"/>
    <col min="2563" max="2563" width="47.83203125" customWidth="1"/>
    <col min="2564" max="2564" width="38.33203125" customWidth="1"/>
    <col min="2818" max="2818" width="9.5" customWidth="1"/>
    <col min="2819" max="2819" width="47.83203125" customWidth="1"/>
    <col min="2820" max="2820" width="38.33203125" customWidth="1"/>
    <col min="3074" max="3074" width="9.5" customWidth="1"/>
    <col min="3075" max="3075" width="47.83203125" customWidth="1"/>
    <col min="3076" max="3076" width="38.33203125" customWidth="1"/>
    <col min="3330" max="3330" width="9.5" customWidth="1"/>
    <col min="3331" max="3331" width="47.83203125" customWidth="1"/>
    <col min="3332" max="3332" width="38.33203125" customWidth="1"/>
    <col min="3586" max="3586" width="9.5" customWidth="1"/>
    <col min="3587" max="3587" width="47.83203125" customWidth="1"/>
    <col min="3588" max="3588" width="38.33203125" customWidth="1"/>
    <col min="3842" max="3842" width="9.5" customWidth="1"/>
    <col min="3843" max="3843" width="47.83203125" customWidth="1"/>
    <col min="3844" max="3844" width="38.33203125" customWidth="1"/>
    <col min="4098" max="4098" width="9.5" customWidth="1"/>
    <col min="4099" max="4099" width="47.83203125" customWidth="1"/>
    <col min="4100" max="4100" width="38.33203125" customWidth="1"/>
    <col min="4354" max="4354" width="9.5" customWidth="1"/>
    <col min="4355" max="4355" width="47.83203125" customWidth="1"/>
    <col min="4356" max="4356" width="38.33203125" customWidth="1"/>
    <col min="4610" max="4610" width="9.5" customWidth="1"/>
    <col min="4611" max="4611" width="47.83203125" customWidth="1"/>
    <col min="4612" max="4612" width="38.33203125" customWidth="1"/>
    <col min="4866" max="4866" width="9.5" customWidth="1"/>
    <col min="4867" max="4867" width="47.83203125" customWidth="1"/>
    <col min="4868" max="4868" width="38.33203125" customWidth="1"/>
    <col min="5122" max="5122" width="9.5" customWidth="1"/>
    <col min="5123" max="5123" width="47.83203125" customWidth="1"/>
    <col min="5124" max="5124" width="38.33203125" customWidth="1"/>
    <col min="5378" max="5378" width="9.5" customWidth="1"/>
    <col min="5379" max="5379" width="47.83203125" customWidth="1"/>
    <col min="5380" max="5380" width="38.33203125" customWidth="1"/>
    <col min="5634" max="5634" width="9.5" customWidth="1"/>
    <col min="5635" max="5635" width="47.83203125" customWidth="1"/>
    <col min="5636" max="5636" width="38.33203125" customWidth="1"/>
    <col min="5890" max="5890" width="9.5" customWidth="1"/>
    <col min="5891" max="5891" width="47.83203125" customWidth="1"/>
    <col min="5892" max="5892" width="38.33203125" customWidth="1"/>
    <col min="6146" max="6146" width="9.5" customWidth="1"/>
    <col min="6147" max="6147" width="47.83203125" customWidth="1"/>
    <col min="6148" max="6148" width="38.33203125" customWidth="1"/>
    <col min="6402" max="6402" width="9.5" customWidth="1"/>
    <col min="6403" max="6403" width="47.83203125" customWidth="1"/>
    <col min="6404" max="6404" width="38.33203125" customWidth="1"/>
    <col min="6658" max="6658" width="9.5" customWidth="1"/>
    <col min="6659" max="6659" width="47.83203125" customWidth="1"/>
    <col min="6660" max="6660" width="38.33203125" customWidth="1"/>
    <col min="6914" max="6914" width="9.5" customWidth="1"/>
    <col min="6915" max="6915" width="47.83203125" customWidth="1"/>
    <col min="6916" max="6916" width="38.33203125" customWidth="1"/>
    <col min="7170" max="7170" width="9.5" customWidth="1"/>
    <col min="7171" max="7171" width="47.83203125" customWidth="1"/>
    <col min="7172" max="7172" width="38.33203125" customWidth="1"/>
    <col min="7426" max="7426" width="9.5" customWidth="1"/>
    <col min="7427" max="7427" width="47.83203125" customWidth="1"/>
    <col min="7428" max="7428" width="38.33203125" customWidth="1"/>
    <col min="7682" max="7682" width="9.5" customWidth="1"/>
    <col min="7683" max="7683" width="47.83203125" customWidth="1"/>
    <col min="7684" max="7684" width="38.33203125" customWidth="1"/>
    <col min="7938" max="7938" width="9.5" customWidth="1"/>
    <col min="7939" max="7939" width="47.83203125" customWidth="1"/>
    <col min="7940" max="7940" width="38.33203125" customWidth="1"/>
    <col min="8194" max="8194" width="9.5" customWidth="1"/>
    <col min="8195" max="8195" width="47.83203125" customWidth="1"/>
    <col min="8196" max="8196" width="38.33203125" customWidth="1"/>
    <col min="8450" max="8450" width="9.5" customWidth="1"/>
    <col min="8451" max="8451" width="47.83203125" customWidth="1"/>
    <col min="8452" max="8452" width="38.33203125" customWidth="1"/>
    <col min="8706" max="8706" width="9.5" customWidth="1"/>
    <col min="8707" max="8707" width="47.83203125" customWidth="1"/>
    <col min="8708" max="8708" width="38.33203125" customWidth="1"/>
    <col min="8962" max="8962" width="9.5" customWidth="1"/>
    <col min="8963" max="8963" width="47.83203125" customWidth="1"/>
    <col min="8964" max="8964" width="38.33203125" customWidth="1"/>
    <col min="9218" max="9218" width="9.5" customWidth="1"/>
    <col min="9219" max="9219" width="47.83203125" customWidth="1"/>
    <col min="9220" max="9220" width="38.33203125" customWidth="1"/>
    <col min="9474" max="9474" width="9.5" customWidth="1"/>
    <col min="9475" max="9475" width="47.83203125" customWidth="1"/>
    <col min="9476" max="9476" width="38.33203125" customWidth="1"/>
    <col min="9730" max="9730" width="9.5" customWidth="1"/>
    <col min="9731" max="9731" width="47.83203125" customWidth="1"/>
    <col min="9732" max="9732" width="38.33203125" customWidth="1"/>
    <col min="9986" max="9986" width="9.5" customWidth="1"/>
    <col min="9987" max="9987" width="47.83203125" customWidth="1"/>
    <col min="9988" max="9988" width="38.33203125" customWidth="1"/>
    <col min="10242" max="10242" width="9.5" customWidth="1"/>
    <col min="10243" max="10243" width="47.83203125" customWidth="1"/>
    <col min="10244" max="10244" width="38.33203125" customWidth="1"/>
    <col min="10498" max="10498" width="9.5" customWidth="1"/>
    <col min="10499" max="10499" width="47.83203125" customWidth="1"/>
    <col min="10500" max="10500" width="38.33203125" customWidth="1"/>
    <col min="10754" max="10754" width="9.5" customWidth="1"/>
    <col min="10755" max="10755" width="47.83203125" customWidth="1"/>
    <col min="10756" max="10756" width="38.33203125" customWidth="1"/>
    <col min="11010" max="11010" width="9.5" customWidth="1"/>
    <col min="11011" max="11011" width="47.83203125" customWidth="1"/>
    <col min="11012" max="11012" width="38.33203125" customWidth="1"/>
    <col min="11266" max="11266" width="9.5" customWidth="1"/>
    <col min="11267" max="11267" width="47.83203125" customWidth="1"/>
    <col min="11268" max="11268" width="38.33203125" customWidth="1"/>
    <col min="11522" max="11522" width="9.5" customWidth="1"/>
    <col min="11523" max="11523" width="47.83203125" customWidth="1"/>
    <col min="11524" max="11524" width="38.33203125" customWidth="1"/>
    <col min="11778" max="11778" width="9.5" customWidth="1"/>
    <col min="11779" max="11779" width="47.83203125" customWidth="1"/>
    <col min="11780" max="11780" width="38.33203125" customWidth="1"/>
    <col min="12034" max="12034" width="9.5" customWidth="1"/>
    <col min="12035" max="12035" width="47.83203125" customWidth="1"/>
    <col min="12036" max="12036" width="38.33203125" customWidth="1"/>
    <col min="12290" max="12290" width="9.5" customWidth="1"/>
    <col min="12291" max="12291" width="47.83203125" customWidth="1"/>
    <col min="12292" max="12292" width="38.33203125" customWidth="1"/>
    <col min="12546" max="12546" width="9.5" customWidth="1"/>
    <col min="12547" max="12547" width="47.83203125" customWidth="1"/>
    <col min="12548" max="12548" width="38.33203125" customWidth="1"/>
    <col min="12802" max="12802" width="9.5" customWidth="1"/>
    <col min="12803" max="12803" width="47.83203125" customWidth="1"/>
    <col min="12804" max="12804" width="38.33203125" customWidth="1"/>
    <col min="13058" max="13058" width="9.5" customWidth="1"/>
    <col min="13059" max="13059" width="47.83203125" customWidth="1"/>
    <col min="13060" max="13060" width="38.33203125" customWidth="1"/>
    <col min="13314" max="13314" width="9.5" customWidth="1"/>
    <col min="13315" max="13315" width="47.83203125" customWidth="1"/>
    <col min="13316" max="13316" width="38.33203125" customWidth="1"/>
    <col min="13570" max="13570" width="9.5" customWidth="1"/>
    <col min="13571" max="13571" width="47.83203125" customWidth="1"/>
    <col min="13572" max="13572" width="38.33203125" customWidth="1"/>
    <col min="13826" max="13826" width="9.5" customWidth="1"/>
    <col min="13827" max="13827" width="47.83203125" customWidth="1"/>
    <col min="13828" max="13828" width="38.33203125" customWidth="1"/>
    <col min="14082" max="14082" width="9.5" customWidth="1"/>
    <col min="14083" max="14083" width="47.83203125" customWidth="1"/>
    <col min="14084" max="14084" width="38.33203125" customWidth="1"/>
    <col min="14338" max="14338" width="9.5" customWidth="1"/>
    <col min="14339" max="14339" width="47.83203125" customWidth="1"/>
    <col min="14340" max="14340" width="38.33203125" customWidth="1"/>
    <col min="14594" max="14594" width="9.5" customWidth="1"/>
    <col min="14595" max="14595" width="47.83203125" customWidth="1"/>
    <col min="14596" max="14596" width="38.33203125" customWidth="1"/>
    <col min="14850" max="14850" width="9.5" customWidth="1"/>
    <col min="14851" max="14851" width="47.83203125" customWidth="1"/>
    <col min="14852" max="14852" width="38.33203125" customWidth="1"/>
    <col min="15106" max="15106" width="9.5" customWidth="1"/>
    <col min="15107" max="15107" width="47.83203125" customWidth="1"/>
    <col min="15108" max="15108" width="38.33203125" customWidth="1"/>
    <col min="15362" max="15362" width="9.5" customWidth="1"/>
    <col min="15363" max="15363" width="47.83203125" customWidth="1"/>
    <col min="15364" max="15364" width="38.33203125" customWidth="1"/>
    <col min="15618" max="15618" width="9.5" customWidth="1"/>
    <col min="15619" max="15619" width="47.83203125" customWidth="1"/>
    <col min="15620" max="15620" width="38.33203125" customWidth="1"/>
    <col min="15874" max="15874" width="9.5" customWidth="1"/>
    <col min="15875" max="15875" width="47.83203125" customWidth="1"/>
    <col min="15876" max="15876" width="38.33203125" customWidth="1"/>
    <col min="16130" max="16130" width="9.5" customWidth="1"/>
    <col min="16131" max="16131" width="47.83203125" customWidth="1"/>
    <col min="16132" max="16132" width="38.33203125" customWidth="1"/>
  </cols>
  <sheetData>
    <row r="1" spans="1:15" x14ac:dyDescent="0.2">
      <c r="A1" t="s">
        <v>795</v>
      </c>
    </row>
    <row r="3" spans="1:15" s="5" customFormat="1" ht="15.75" x14ac:dyDescent="0.2">
      <c r="A3" s="411" t="s">
        <v>1354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</row>
    <row r="4" spans="1:15" s="5" customFormat="1" ht="15.75" x14ac:dyDescent="0.2">
      <c r="A4" s="336"/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</row>
    <row r="5" spans="1:15" s="5" customFormat="1" ht="15" x14ac:dyDescent="0.2">
      <c r="A5" s="231"/>
      <c r="B5" s="231"/>
      <c r="C5" s="231" t="s">
        <v>717</v>
      </c>
      <c r="D5" s="231"/>
      <c r="E5" s="232"/>
      <c r="F5" s="232"/>
      <c r="G5" s="232" t="s">
        <v>738</v>
      </c>
      <c r="H5" s="232"/>
      <c r="I5" s="232"/>
      <c r="J5" s="232"/>
      <c r="K5" s="232"/>
      <c r="L5" s="343" t="s">
        <v>1367</v>
      </c>
    </row>
    <row r="6" spans="1:15" s="245" customFormat="1" ht="51" customHeight="1" x14ac:dyDescent="0.2">
      <c r="A6" s="246"/>
      <c r="B6" s="246" t="s">
        <v>27</v>
      </c>
      <c r="C6" s="246">
        <v>3</v>
      </c>
      <c r="D6" s="246" t="s">
        <v>351</v>
      </c>
      <c r="E6" s="247">
        <v>1</v>
      </c>
      <c r="F6" s="247">
        <v>2</v>
      </c>
      <c r="G6" s="247">
        <v>3</v>
      </c>
      <c r="H6" s="247" t="s">
        <v>352</v>
      </c>
      <c r="I6" s="247"/>
      <c r="J6" s="247"/>
      <c r="K6" s="247">
        <v>3</v>
      </c>
      <c r="L6" s="247" t="s">
        <v>1351</v>
      </c>
    </row>
    <row r="7" spans="1:15" ht="38.25" x14ac:dyDescent="0.2">
      <c r="A7" s="233" t="s">
        <v>18</v>
      </c>
      <c r="B7" s="234" t="s">
        <v>718</v>
      </c>
      <c r="C7" s="235">
        <v>1041600</v>
      </c>
      <c r="D7" s="235">
        <f>C7/$O$7</f>
        <v>1041.5999999999999</v>
      </c>
      <c r="E7" s="236" t="s">
        <v>18</v>
      </c>
      <c r="F7" s="237" t="s">
        <v>718</v>
      </c>
      <c r="G7" s="238">
        <v>5472698</v>
      </c>
      <c r="H7" s="238">
        <f>G7/$O$7</f>
        <v>5472.6980000000003</v>
      </c>
      <c r="I7" s="236" t="s">
        <v>18</v>
      </c>
      <c r="J7" s="237" t="s">
        <v>718</v>
      </c>
      <c r="K7" s="238">
        <v>36513943</v>
      </c>
      <c r="L7" s="238">
        <f>K7/$O$7</f>
        <v>36513.942999999999</v>
      </c>
      <c r="O7">
        <v>1000</v>
      </c>
    </row>
    <row r="8" spans="1:15" ht="38.25" x14ac:dyDescent="0.2">
      <c r="A8" s="233" t="s">
        <v>23</v>
      </c>
      <c r="B8" s="234" t="s">
        <v>719</v>
      </c>
      <c r="C8" s="235">
        <v>46193412</v>
      </c>
      <c r="D8" s="235">
        <f t="shared" ref="D8:D23" si="0">C8/$O$7</f>
        <v>46193.411999999997</v>
      </c>
      <c r="E8" s="236" t="s">
        <v>23</v>
      </c>
      <c r="F8" s="237" t="s">
        <v>719</v>
      </c>
      <c r="G8" s="238">
        <v>56731981</v>
      </c>
      <c r="H8" s="238">
        <f t="shared" ref="H8:H23" si="1">G8/$O$7</f>
        <v>56731.981</v>
      </c>
      <c r="I8" s="236" t="s">
        <v>23</v>
      </c>
      <c r="J8" s="237" t="s">
        <v>719</v>
      </c>
      <c r="K8" s="238">
        <v>27098623</v>
      </c>
      <c r="L8" s="238">
        <f t="shared" ref="L8:L23" si="2">K8/$O$7</f>
        <v>27098.623</v>
      </c>
    </row>
    <row r="9" spans="1:15" ht="51" x14ac:dyDescent="0.2">
      <c r="A9" s="239" t="s">
        <v>24</v>
      </c>
      <c r="B9" s="240" t="s">
        <v>720</v>
      </c>
      <c r="C9" s="241">
        <v>-45151812</v>
      </c>
      <c r="D9" s="241">
        <f t="shared" si="0"/>
        <v>-45151.811999999998</v>
      </c>
      <c r="E9" s="242" t="s">
        <v>24</v>
      </c>
      <c r="F9" s="243" t="s">
        <v>720</v>
      </c>
      <c r="G9" s="244">
        <v>-51259283</v>
      </c>
      <c r="H9" s="244">
        <f t="shared" si="1"/>
        <v>-51259.283000000003</v>
      </c>
      <c r="I9" s="242" t="s">
        <v>24</v>
      </c>
      <c r="J9" s="243" t="s">
        <v>720</v>
      </c>
      <c r="K9" s="244">
        <f>K7-K8</f>
        <v>9415320</v>
      </c>
      <c r="L9" s="244">
        <f t="shared" si="2"/>
        <v>9415.32</v>
      </c>
    </row>
    <row r="10" spans="1:15" ht="38.25" x14ac:dyDescent="0.2">
      <c r="A10" s="233" t="s">
        <v>25</v>
      </c>
      <c r="B10" s="234" t="s">
        <v>721</v>
      </c>
      <c r="C10" s="235">
        <v>47721282</v>
      </c>
      <c r="D10" s="235">
        <f t="shared" si="0"/>
        <v>47721.281999999999</v>
      </c>
      <c r="E10" s="236" t="s">
        <v>25</v>
      </c>
      <c r="F10" s="237" t="s">
        <v>721</v>
      </c>
      <c r="G10" s="238">
        <v>54319219</v>
      </c>
      <c r="H10" s="238">
        <f t="shared" si="1"/>
        <v>54319.218999999997</v>
      </c>
      <c r="I10" s="236" t="s">
        <v>25</v>
      </c>
      <c r="J10" s="237" t="s">
        <v>721</v>
      </c>
      <c r="K10" s="238">
        <v>10472099</v>
      </c>
      <c r="L10" s="238">
        <f t="shared" si="2"/>
        <v>10472.099</v>
      </c>
    </row>
    <row r="11" spans="1:15" ht="38.25" x14ac:dyDescent="0.2">
      <c r="A11" s="233" t="s">
        <v>26</v>
      </c>
      <c r="B11" s="234" t="s">
        <v>722</v>
      </c>
      <c r="C11" s="235">
        <v>0</v>
      </c>
      <c r="D11" s="235">
        <f t="shared" si="0"/>
        <v>0</v>
      </c>
      <c r="E11" s="236" t="s">
        <v>26</v>
      </c>
      <c r="F11" s="237" t="s">
        <v>722</v>
      </c>
      <c r="G11" s="238">
        <v>0</v>
      </c>
      <c r="H11" s="238">
        <f t="shared" si="1"/>
        <v>0</v>
      </c>
      <c r="I11" s="236" t="s">
        <v>26</v>
      </c>
      <c r="J11" s="237" t="s">
        <v>722</v>
      </c>
      <c r="K11" s="238">
        <v>2882503</v>
      </c>
      <c r="L11" s="238">
        <f t="shared" si="2"/>
        <v>2882.5030000000002</v>
      </c>
    </row>
    <row r="12" spans="1:15" ht="51" x14ac:dyDescent="0.2">
      <c r="A12" s="239" t="s">
        <v>450</v>
      </c>
      <c r="B12" s="240" t="s">
        <v>723</v>
      </c>
      <c r="C12" s="241">
        <v>47721282</v>
      </c>
      <c r="D12" s="241">
        <f t="shared" si="0"/>
        <v>47721.281999999999</v>
      </c>
      <c r="E12" s="242" t="s">
        <v>450</v>
      </c>
      <c r="F12" s="243" t="s">
        <v>723</v>
      </c>
      <c r="G12" s="244">
        <v>54319219</v>
      </c>
      <c r="H12" s="244">
        <f t="shared" si="1"/>
        <v>54319.218999999997</v>
      </c>
      <c r="I12" s="242" t="s">
        <v>450</v>
      </c>
      <c r="J12" s="243" t="s">
        <v>723</v>
      </c>
      <c r="K12" s="244">
        <f>K10-K11</f>
        <v>7589596</v>
      </c>
      <c r="L12" s="244">
        <f t="shared" si="2"/>
        <v>7589.5959999999995</v>
      </c>
    </row>
    <row r="13" spans="1:15" ht="38.25" x14ac:dyDescent="0.2">
      <c r="A13" s="239" t="s">
        <v>451</v>
      </c>
      <c r="B13" s="240" t="s">
        <v>724</v>
      </c>
      <c r="C13" s="241">
        <v>2569470</v>
      </c>
      <c r="D13" s="241">
        <f t="shared" si="0"/>
        <v>2569.4699999999998</v>
      </c>
      <c r="E13" s="242" t="s">
        <v>451</v>
      </c>
      <c r="F13" s="243" t="s">
        <v>724</v>
      </c>
      <c r="G13" s="244">
        <v>3059936</v>
      </c>
      <c r="H13" s="244">
        <f t="shared" si="1"/>
        <v>3059.9360000000001</v>
      </c>
      <c r="I13" s="242" t="s">
        <v>451</v>
      </c>
      <c r="J13" s="243" t="s">
        <v>724</v>
      </c>
      <c r="K13" s="244">
        <f>K9+K12</f>
        <v>17004916</v>
      </c>
      <c r="L13" s="244">
        <f t="shared" si="2"/>
        <v>17004.916000000001</v>
      </c>
    </row>
    <row r="14" spans="1:15" ht="38.25" hidden="1" x14ac:dyDescent="0.2">
      <c r="A14" s="233" t="s">
        <v>452</v>
      </c>
      <c r="B14" s="234" t="s">
        <v>725</v>
      </c>
      <c r="C14" s="235">
        <v>0</v>
      </c>
      <c r="D14" s="235">
        <f t="shared" si="0"/>
        <v>0</v>
      </c>
      <c r="E14" s="236" t="s">
        <v>452</v>
      </c>
      <c r="F14" s="237" t="s">
        <v>725</v>
      </c>
      <c r="G14" s="238">
        <v>0</v>
      </c>
      <c r="H14" s="238">
        <f t="shared" si="1"/>
        <v>0</v>
      </c>
      <c r="I14" s="236" t="s">
        <v>452</v>
      </c>
      <c r="J14" s="237" t="s">
        <v>725</v>
      </c>
      <c r="K14" s="238">
        <v>0</v>
      </c>
      <c r="L14" s="238">
        <f t="shared" si="2"/>
        <v>0</v>
      </c>
    </row>
    <row r="15" spans="1:15" ht="38.25" hidden="1" x14ac:dyDescent="0.2">
      <c r="A15" s="233" t="s">
        <v>453</v>
      </c>
      <c r="B15" s="234" t="s">
        <v>726</v>
      </c>
      <c r="C15" s="235">
        <v>0</v>
      </c>
      <c r="D15" s="235">
        <f t="shared" si="0"/>
        <v>0</v>
      </c>
      <c r="E15" s="236" t="s">
        <v>453</v>
      </c>
      <c r="F15" s="237" t="s">
        <v>726</v>
      </c>
      <c r="G15" s="238">
        <v>0</v>
      </c>
      <c r="H15" s="238">
        <f t="shared" si="1"/>
        <v>0</v>
      </c>
      <c r="I15" s="236" t="s">
        <v>453</v>
      </c>
      <c r="J15" s="237" t="s">
        <v>726</v>
      </c>
      <c r="K15" s="238">
        <v>0</v>
      </c>
      <c r="L15" s="238">
        <f t="shared" si="2"/>
        <v>0</v>
      </c>
    </row>
    <row r="16" spans="1:15" ht="51" hidden="1" x14ac:dyDescent="0.2">
      <c r="A16" s="239" t="s">
        <v>454</v>
      </c>
      <c r="B16" s="240" t="s">
        <v>727</v>
      </c>
      <c r="C16" s="241">
        <v>0</v>
      </c>
      <c r="D16" s="241">
        <f t="shared" si="0"/>
        <v>0</v>
      </c>
      <c r="E16" s="242" t="s">
        <v>454</v>
      </c>
      <c r="F16" s="243" t="s">
        <v>727</v>
      </c>
      <c r="G16" s="244">
        <v>0</v>
      </c>
      <c r="H16" s="244">
        <f t="shared" si="1"/>
        <v>0</v>
      </c>
      <c r="I16" s="242" t="s">
        <v>454</v>
      </c>
      <c r="J16" s="243" t="s">
        <v>727</v>
      </c>
      <c r="K16" s="244">
        <v>0</v>
      </c>
      <c r="L16" s="244">
        <f t="shared" si="2"/>
        <v>0</v>
      </c>
    </row>
    <row r="17" spans="1:12" ht="38.25" hidden="1" x14ac:dyDescent="0.2">
      <c r="A17" s="233" t="s">
        <v>456</v>
      </c>
      <c r="B17" s="234" t="s">
        <v>728</v>
      </c>
      <c r="C17" s="235">
        <v>0</v>
      </c>
      <c r="D17" s="235">
        <f t="shared" si="0"/>
        <v>0</v>
      </c>
      <c r="E17" s="236" t="s">
        <v>456</v>
      </c>
      <c r="F17" s="237" t="s">
        <v>728</v>
      </c>
      <c r="G17" s="238">
        <v>0</v>
      </c>
      <c r="H17" s="238">
        <f t="shared" si="1"/>
        <v>0</v>
      </c>
      <c r="I17" s="236" t="s">
        <v>456</v>
      </c>
      <c r="J17" s="237" t="s">
        <v>728</v>
      </c>
      <c r="K17" s="238">
        <v>0</v>
      </c>
      <c r="L17" s="238">
        <f t="shared" si="2"/>
        <v>0</v>
      </c>
    </row>
    <row r="18" spans="1:12" ht="38.25" hidden="1" x14ac:dyDescent="0.2">
      <c r="A18" s="233" t="s">
        <v>458</v>
      </c>
      <c r="B18" s="234" t="s">
        <v>729</v>
      </c>
      <c r="C18" s="235">
        <v>0</v>
      </c>
      <c r="D18" s="235">
        <f t="shared" si="0"/>
        <v>0</v>
      </c>
      <c r="E18" s="236" t="s">
        <v>458</v>
      </c>
      <c r="F18" s="237" t="s">
        <v>729</v>
      </c>
      <c r="G18" s="238">
        <v>0</v>
      </c>
      <c r="H18" s="238">
        <f t="shared" si="1"/>
        <v>0</v>
      </c>
      <c r="I18" s="236" t="s">
        <v>458</v>
      </c>
      <c r="J18" s="237" t="s">
        <v>729</v>
      </c>
      <c r="K18" s="238">
        <v>0</v>
      </c>
      <c r="L18" s="238">
        <f t="shared" si="2"/>
        <v>0</v>
      </c>
    </row>
    <row r="19" spans="1:12" ht="51" hidden="1" x14ac:dyDescent="0.2">
      <c r="A19" s="239" t="s">
        <v>459</v>
      </c>
      <c r="B19" s="240" t="s">
        <v>730</v>
      </c>
      <c r="C19" s="241">
        <v>0</v>
      </c>
      <c r="D19" s="241">
        <f t="shared" si="0"/>
        <v>0</v>
      </c>
      <c r="E19" s="242" t="s">
        <v>459</v>
      </c>
      <c r="F19" s="243" t="s">
        <v>730</v>
      </c>
      <c r="G19" s="244">
        <v>0</v>
      </c>
      <c r="H19" s="244">
        <f t="shared" si="1"/>
        <v>0</v>
      </c>
      <c r="I19" s="242" t="s">
        <v>459</v>
      </c>
      <c r="J19" s="243" t="s">
        <v>730</v>
      </c>
      <c r="K19" s="244">
        <v>0</v>
      </c>
      <c r="L19" s="244">
        <f t="shared" si="2"/>
        <v>0</v>
      </c>
    </row>
    <row r="20" spans="1:12" ht="51" hidden="1" x14ac:dyDescent="0.2">
      <c r="A20" s="239" t="s">
        <v>461</v>
      </c>
      <c r="B20" s="240" t="s">
        <v>731</v>
      </c>
      <c r="C20" s="241">
        <v>0</v>
      </c>
      <c r="D20" s="241">
        <f t="shared" si="0"/>
        <v>0</v>
      </c>
      <c r="E20" s="242" t="s">
        <v>461</v>
      </c>
      <c r="F20" s="243" t="s">
        <v>731</v>
      </c>
      <c r="G20" s="244">
        <v>0</v>
      </c>
      <c r="H20" s="244">
        <f t="shared" si="1"/>
        <v>0</v>
      </c>
      <c r="I20" s="242" t="s">
        <v>461</v>
      </c>
      <c r="J20" s="243" t="s">
        <v>731</v>
      </c>
      <c r="K20" s="244">
        <v>0</v>
      </c>
      <c r="L20" s="244">
        <f t="shared" si="2"/>
        <v>0</v>
      </c>
    </row>
    <row r="21" spans="1:12" ht="25.5" x14ac:dyDescent="0.2">
      <c r="A21" s="239" t="s">
        <v>462</v>
      </c>
      <c r="B21" s="240" t="s">
        <v>732</v>
      </c>
      <c r="C21" s="241">
        <v>2569470</v>
      </c>
      <c r="D21" s="241">
        <f t="shared" si="0"/>
        <v>2569.4699999999998</v>
      </c>
      <c r="E21" s="242" t="s">
        <v>462</v>
      </c>
      <c r="F21" s="243" t="s">
        <v>732</v>
      </c>
      <c r="G21" s="244">
        <v>3059936</v>
      </c>
      <c r="H21" s="244">
        <f t="shared" si="1"/>
        <v>3059.9360000000001</v>
      </c>
      <c r="I21" s="242" t="s">
        <v>462</v>
      </c>
      <c r="J21" s="243" t="s">
        <v>732</v>
      </c>
      <c r="K21" s="244">
        <f>SUM(K13)</f>
        <v>17004916</v>
      </c>
      <c r="L21" s="244">
        <f t="shared" si="2"/>
        <v>17004.916000000001</v>
      </c>
    </row>
    <row r="22" spans="1:12" ht="63.75" x14ac:dyDescent="0.2">
      <c r="A22" s="239" t="s">
        <v>463</v>
      </c>
      <c r="B22" s="240" t="s">
        <v>733</v>
      </c>
      <c r="C22" s="241">
        <v>0</v>
      </c>
      <c r="D22" s="241">
        <f t="shared" si="0"/>
        <v>0</v>
      </c>
      <c r="E22" s="242" t="s">
        <v>463</v>
      </c>
      <c r="F22" s="243" t="s">
        <v>733</v>
      </c>
      <c r="G22" s="244">
        <v>0</v>
      </c>
      <c r="H22" s="244">
        <f t="shared" si="1"/>
        <v>0</v>
      </c>
      <c r="I22" s="242" t="s">
        <v>463</v>
      </c>
      <c r="J22" s="243" t="s">
        <v>733</v>
      </c>
      <c r="K22" s="244">
        <v>0</v>
      </c>
      <c r="L22" s="244">
        <f t="shared" si="2"/>
        <v>0</v>
      </c>
    </row>
    <row r="23" spans="1:12" ht="51" x14ac:dyDescent="0.2">
      <c r="A23" s="239" t="s">
        <v>464</v>
      </c>
      <c r="B23" s="240" t="s">
        <v>734</v>
      </c>
      <c r="C23" s="241">
        <v>2569470</v>
      </c>
      <c r="D23" s="241">
        <f t="shared" si="0"/>
        <v>2569.4699999999998</v>
      </c>
      <c r="E23" s="242" t="s">
        <v>464</v>
      </c>
      <c r="F23" s="243" t="s">
        <v>734</v>
      </c>
      <c r="G23" s="244">
        <v>3059936</v>
      </c>
      <c r="H23" s="244">
        <f t="shared" si="1"/>
        <v>3059.9360000000001</v>
      </c>
      <c r="I23" s="242" t="s">
        <v>464</v>
      </c>
      <c r="J23" s="243" t="s">
        <v>734</v>
      </c>
      <c r="K23" s="244">
        <f>K13-K22</f>
        <v>17004916</v>
      </c>
      <c r="L23" s="244">
        <f t="shared" si="2"/>
        <v>17004.916000000001</v>
      </c>
    </row>
    <row r="24" spans="1:12" ht="63.75" hidden="1" x14ac:dyDescent="0.2">
      <c r="A24" s="222" t="s">
        <v>465</v>
      </c>
      <c r="B24" s="223" t="s">
        <v>735</v>
      </c>
      <c r="C24" s="224">
        <v>0</v>
      </c>
      <c r="D24" s="224"/>
      <c r="E24" s="225" t="s">
        <v>465</v>
      </c>
      <c r="F24" s="226" t="s">
        <v>735</v>
      </c>
      <c r="G24" s="227">
        <v>0</v>
      </c>
      <c r="H24" s="230"/>
      <c r="I24" s="228" t="s">
        <v>465</v>
      </c>
      <c r="J24" s="229" t="s">
        <v>735</v>
      </c>
      <c r="K24" s="230">
        <v>0</v>
      </c>
      <c r="L24" s="230"/>
    </row>
    <row r="25" spans="1:12" ht="51" hidden="1" x14ac:dyDescent="0.2">
      <c r="A25" s="222" t="s">
        <v>466</v>
      </c>
      <c r="B25" s="223" t="s">
        <v>736</v>
      </c>
      <c r="C25" s="224">
        <v>0</v>
      </c>
      <c r="D25" s="224"/>
      <c r="E25" s="225" t="s">
        <v>466</v>
      </c>
      <c r="F25" s="226" t="s">
        <v>736</v>
      </c>
      <c r="G25" s="227">
        <v>0</v>
      </c>
      <c r="H25" s="230"/>
      <c r="I25" s="228" t="s">
        <v>466</v>
      </c>
      <c r="J25" s="229" t="s">
        <v>736</v>
      </c>
      <c r="K25" s="230">
        <v>0</v>
      </c>
      <c r="L25" s="230"/>
    </row>
  </sheetData>
  <mergeCells count="1">
    <mergeCell ref="A3:L3"/>
  </mergeCells>
  <pageMargins left="0.25" right="0.25" top="0.75" bottom="0.75" header="0.3" footer="0.3"/>
  <pageSetup paperSize="9" scale="84" orientation="portrait" verticalDpi="0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6</vt:i4>
      </vt:variant>
    </vt:vector>
  </HeadingPairs>
  <TitlesOfParts>
    <vt:vector size="20" baseType="lpstr">
      <vt:lpstr>1.sz.mell.</vt:lpstr>
      <vt:lpstr>2.sz.mell.</vt:lpstr>
      <vt:lpstr>3.sz.mell.</vt:lpstr>
      <vt:lpstr>4.sz.mell.</vt:lpstr>
      <vt:lpstr>5.sz.mell.</vt:lpstr>
      <vt:lpstr>6.sz.mell.</vt:lpstr>
      <vt:lpstr>7.sz.mell.</vt:lpstr>
      <vt:lpstr>8.sz.mell.</vt:lpstr>
      <vt:lpstr>9.sz.mell.</vt:lpstr>
      <vt:lpstr>10.sz.mell.</vt:lpstr>
      <vt:lpstr>11.sz.mell.</vt:lpstr>
      <vt:lpstr>12.sz.mell.</vt:lpstr>
      <vt:lpstr>13.sz.melléklet</vt:lpstr>
      <vt:lpstr>Munka1</vt:lpstr>
      <vt:lpstr>'10.sz.mell.'!Nyomtatási_terület</vt:lpstr>
      <vt:lpstr>'12.sz.mell.'!Nyomtatási_terület</vt:lpstr>
      <vt:lpstr>'2.sz.mell.'!Nyomtatási_terület</vt:lpstr>
      <vt:lpstr>'4.sz.mell.'!Nyomtatási_terület</vt:lpstr>
      <vt:lpstr>'8.sz.mell.'!Nyomtatási_terület</vt:lpstr>
      <vt:lpstr>'9.sz.mell.'!Nyomtatási_terület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bajnaine</cp:lastModifiedBy>
  <cp:lastPrinted>2017-03-21T12:01:54Z</cp:lastPrinted>
  <dcterms:created xsi:type="dcterms:W3CDTF">1999-10-30T10:30:45Z</dcterms:created>
  <dcterms:modified xsi:type="dcterms:W3CDTF">2017-03-22T07:47:48Z</dcterms:modified>
</cp:coreProperties>
</file>