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dokumentumok\RENDELET KMÉRŐ\rendeletek 2019\1.2019. (III.15.) az önkormányzat 2019. évi költségvetéséről\"/>
    </mc:Choice>
  </mc:AlternateContent>
  <bookViews>
    <workbookView xWindow="0" yWindow="0" windowWidth="11496" windowHeight="5568"/>
  </bookViews>
  <sheets>
    <sheet name="ÖSSZEVONT2019." sheetId="1" r:id="rId1"/>
    <sheet name="Munka2" sheetId="2" r:id="rId2"/>
    <sheet name="Munka3" sheetId="3" r:id="rId3"/>
  </sheets>
  <definedNames>
    <definedName name="_xlnm.Print_Area" localSheetId="0">ÖSSZEVONT2019.!$B$1:$O$93</definedName>
  </definedNames>
  <calcPr calcId="152511"/>
</workbook>
</file>

<file path=xl/calcChain.xml><?xml version="1.0" encoding="utf-8"?>
<calcChain xmlns="http://schemas.openxmlformats.org/spreadsheetml/2006/main">
  <c r="N92" i="1" l="1"/>
  <c r="O92" i="1"/>
  <c r="M92" i="1"/>
  <c r="O55" i="1"/>
  <c r="N55" i="1"/>
  <c r="M55" i="1"/>
  <c r="O49" i="1"/>
  <c r="N87" i="1"/>
  <c r="N85" i="1"/>
  <c r="N81" i="1"/>
  <c r="N73" i="1"/>
  <c r="N66" i="1"/>
  <c r="N45" i="1"/>
  <c r="N39" i="1"/>
  <c r="N26" i="1"/>
  <c r="N28" i="1" s="1"/>
  <c r="N21" i="1"/>
  <c r="N13" i="1"/>
  <c r="N18" i="1" s="1"/>
  <c r="O39" i="1"/>
  <c r="O21" i="1"/>
  <c r="N88" i="1" l="1"/>
  <c r="N93" i="1" s="1"/>
  <c r="N50" i="1"/>
  <c r="N56" i="1" s="1"/>
  <c r="M87" i="1"/>
  <c r="M85" i="1"/>
  <c r="M81" i="1"/>
  <c r="M73" i="1"/>
  <c r="M66" i="1"/>
  <c r="M49" i="1"/>
  <c r="M45" i="1"/>
  <c r="M39" i="1"/>
  <c r="M26" i="1"/>
  <c r="M28" i="1" s="1"/>
  <c r="M13" i="1"/>
  <c r="M18" i="1" s="1"/>
  <c r="O45" i="1"/>
  <c r="O85" i="1"/>
  <c r="O26" i="1"/>
  <c r="O28" i="1" s="1"/>
  <c r="O13" i="1"/>
  <c r="O18" i="1" s="1"/>
  <c r="O50" i="1" l="1"/>
  <c r="O56" i="1" s="1"/>
  <c r="M88" i="1"/>
  <c r="M93" i="1" s="1"/>
  <c r="M50" i="1"/>
  <c r="M56" i="1" s="1"/>
  <c r="O73" i="1"/>
  <c r="O81" i="1"/>
  <c r="O66" i="1"/>
  <c r="O88" i="1" l="1"/>
  <c r="O93" i="1" s="1"/>
</calcChain>
</file>

<file path=xl/sharedStrings.xml><?xml version="1.0" encoding="utf-8"?>
<sst xmlns="http://schemas.openxmlformats.org/spreadsheetml/2006/main" count="116" uniqueCount="103">
  <si>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</si>
  <si>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</si>
  <si>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</si>
  <si>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</si>
  <si>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</si>
  <si>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</si>
  <si>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</si>
  <si>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</si>
  <si>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</si>
  <si>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</si>
  <si>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</si>
  <si>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</si>
  <si>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Az önkormányzat és költségvetési szervek bevételei forrásonként</t>
  </si>
  <si>
    <t>Az önkormányzat és költségvetési szervek kiadásai forrásonként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</si>
  <si>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</si>
  <si>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</si>
  <si>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</si>
  <si>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</si>
  <si>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</si>
  <si>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központi költségvetési szervek        (B16)</t>
  </si>
  <si>
    <t>ebből: társadalombiztosítás pénzügyi alapjai        (B16)</t>
  </si>
  <si>
    <t>ebből: társulások és költségvetési szerveik        (B16)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</si>
  <si>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</si>
  <si>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</si>
  <si>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</si>
  <si>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</si>
  <si>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</si>
  <si>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</si>
  <si>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</si>
  <si>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</si>
  <si>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Tulajdonosi bevételek   (B404)</t>
  </si>
  <si>
    <t>Ellátási díjak        (B405)</t>
  </si>
  <si>
    <t>Kiszámlázott általános forgalmi adó        (B406)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</si>
  <si>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</si>
  <si>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</si>
  <si>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</si>
  <si>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</si>
  <si>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</si>
  <si>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</si>
  <si>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</si>
  <si>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</si>
  <si>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</si>
  <si>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</si>
  <si>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</si>
  <si>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</si>
  <si>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</si>
  <si>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</si>
  <si>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</si>
  <si>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</si>
  <si>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</si>
  <si>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</si>
  <si>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</si>
  <si>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</si>
  <si>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</si>
  <si>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</si>
  <si>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</si>
  <si>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</si>
  <si>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</si>
  <si>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</si>
  <si>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</si>
  <si>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</si>
  <si>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</si>
  <si>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</si>
  <si>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</si>
  <si>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</si>
  <si>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Finanszírozási kiadások  (K9)</t>
  </si>
  <si>
    <t>Kiadások összesen:</t>
  </si>
  <si>
    <t>Egyéb működési célú támogatások bevételei államháztartáson belülről (B16)</t>
  </si>
  <si>
    <t>2. számú melléklet</t>
  </si>
  <si>
    <t>Me: ezer Ft</t>
  </si>
  <si>
    <t>Települési önkormányzatok egyes köznevelési feladatainak támogatása (B112)</t>
  </si>
  <si>
    <t>Me:  Ft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</si>
  <si>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</si>
  <si>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</si>
  <si>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</si>
  <si>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</si>
  <si>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</si>
  <si>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</si>
  <si>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</si>
  <si>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</si>
  <si>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</si>
  <si>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</si>
  <si>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</si>
  <si>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</si>
  <si>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2019.évi eredeti előirányzat</t>
  </si>
  <si>
    <t>2019.évi módosított előirányzat</t>
  </si>
  <si>
    <t>Egyéb felhalmozási célú önkormányzati támogatások        (B25)</t>
  </si>
  <si>
    <t>Készletértékesítés ellenértéke (B401)</t>
  </si>
  <si>
    <t>Szolgáltatások ellenértéke (B402)</t>
  </si>
  <si>
    <t>Közvetített szolgáltatások ellenértéke (B403)</t>
  </si>
  <si>
    <t>Kamatbevételek(B4082)</t>
  </si>
  <si>
    <t>Egyéb működési bevételek (4092)</t>
  </si>
  <si>
    <t>Áfa visszatérítés (B407)</t>
  </si>
  <si>
    <t>Egyéb tárgyi eszközök felújítása (K73)</t>
  </si>
  <si>
    <t>Egyéb felhalmozási célú átvett pénzeszköz (B75)</t>
  </si>
  <si>
    <t>Hosszú lejáratú hitelek felvétele pénzügyi vállalkozástól (B8111)</t>
  </si>
  <si>
    <t>Likviditási célú hitelek felvétele pénzügyi vállalkozástól (B8112)</t>
  </si>
  <si>
    <t>Államháztatsáon belüli megelőlegezések( B814)</t>
  </si>
  <si>
    <t>Informatikain eszközök beszerzése (K63)</t>
  </si>
  <si>
    <t>Hosszú lejáratú hitelek törlesztése pénzügyi vállalkozásoknak (K9111)</t>
  </si>
  <si>
    <t>Likviditási célú  hitelek törlesztése pénzügyi vállalkozásoknak (K9112)</t>
  </si>
  <si>
    <t>Konszolidált</t>
  </si>
  <si>
    <t>3.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</si>
</sst>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4" fillId="0" borderId="1" xfId="0" applyFont="1" applyFill="1" applyBorder="1" applyAlignment="1"/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/>
    <xf numFmtId="164" fontId="5" fillId="0" borderId="1" xfId="0" applyNumberFormat="1" applyFont="1" applyFill="1" applyBorder="1" applyAlignment="1"/>
    <xf numFmtId="3" fontId="6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Fill="1" applyBorder="1" applyAlignment="1"/>
    <xf numFmtId="3" fontId="6" fillId="0" borderId="0" xfId="0" applyNumberFormat="1" applyFont="1" applyBorder="1"/>
    <xf numFmtId="0" fontId="4" fillId="0" borderId="4" xfId="0" applyFont="1" applyBorder="1"/>
    <xf numFmtId="0" fontId="4" fillId="0" borderId="5" xfId="0" applyFont="1" applyBorder="1"/>
    <xf numFmtId="0" fontId="5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0" xfId="0" applyNumberFormat="1" applyFont="1" applyBorder="1"/>
    <xf numFmtId="0" fontId="5" fillId="0" borderId="5" xfId="0" applyFont="1" applyBorder="1"/>
    <xf numFmtId="3" fontId="4" fillId="0" borderId="1" xfId="0" applyNumberFormat="1" applyFont="1" applyFill="1" applyBorder="1" applyAlignment="1"/>
    <xf numFmtId="164" fontId="4" fillId="0" borderId="1" xfId="1" applyNumberFormat="1" applyFont="1" applyFill="1" applyBorder="1" applyAlignment="1"/>
    <xf numFmtId="1" fontId="4" fillId="0" borderId="1" xfId="0" applyNumberFormat="1" applyFont="1" applyFill="1" applyBorder="1" applyAlignment="1"/>
    <xf numFmtId="3" fontId="5" fillId="0" borderId="1" xfId="0" applyNumberFormat="1" applyFont="1" applyFill="1" applyBorder="1" applyAlignment="1"/>
    <xf numFmtId="164" fontId="5" fillId="0" borderId="1" xfId="1" applyNumberFormat="1" applyFont="1" applyFill="1" applyBorder="1" applyAlignment="1"/>
    <xf numFmtId="1" fontId="5" fillId="0" borderId="1" xfId="0" applyNumberFormat="1" applyFont="1" applyFill="1" applyBorder="1" applyAlignment="1"/>
    <xf numFmtId="3" fontId="5" fillId="0" borderId="1" xfId="0" applyNumberFormat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6" fillId="0" borderId="0" xfId="0" applyFont="1" applyBorder="1"/>
    <xf numFmtId="3" fontId="4" fillId="0" borderId="1" xfId="0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3" fontId="6" fillId="0" borderId="0" xfId="0" applyNumberFormat="1" applyFont="1" applyBorder="1" applyAlignment="1"/>
    <xf numFmtId="0" fontId="3" fillId="0" borderId="0" xfId="0" applyFont="1" applyBorder="1"/>
    <xf numFmtId="0" fontId="5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Border="1"/>
    <xf numFmtId="3" fontId="5" fillId="0" borderId="0" xfId="0" applyNumberFormat="1" applyFont="1" applyBorder="1"/>
    <xf numFmtId="164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" fontId="4" fillId="0" borderId="1" xfId="0" applyNumberFormat="1" applyFont="1" applyBorder="1"/>
    <xf numFmtId="0" fontId="7" fillId="0" borderId="0" xfId="0" applyFont="1"/>
    <xf numFmtId="164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" fontId="5" fillId="0" borderId="0" xfId="0" applyNumberFormat="1" applyFont="1" applyFill="1" applyBorder="1"/>
    <xf numFmtId="3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3" fontId="5" fillId="0" borderId="0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4" fillId="0" borderId="1" xfId="0" applyFont="1" applyBorder="1" applyAlignment="1">
      <alignment horizontal="left" vertical="center" wrapText="1"/>
    </xf>
    <xf numFmtId="3" fontId="5" fillId="0" borderId="8" xfId="0" applyNumberFormat="1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3" fontId="5" fillId="0" borderId="1" xfId="0" applyNumberFormat="1" applyFont="1" applyBorder="1"/>
    <xf numFmtId="3" fontId="6" fillId="0" borderId="1" xfId="0" applyNumberFormat="1" applyFont="1" applyBorder="1" applyAlignment="1">
      <alignment horizontal="right" wrapText="1"/>
    </xf>
    <xf numFmtId="3" fontId="4" fillId="0" borderId="8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9"/>
  <sheetViews>
    <sheetView tabSelected="1" view="pageBreakPreview" zoomScaleNormal="100" zoomScaleSheetLayoutView="100" workbookViewId="0">
      <selection activeCell="B57" sqref="B57:O57"/>
    </sheetView>
  </sheetViews>
  <sheetFormatPr defaultColWidth="9.109375" defaultRowHeight="15.6" x14ac:dyDescent="0.3"/>
  <cols>
    <col min="1" max="1" width="3.33203125" style="4" customWidth="1"/>
    <col min="2" max="2" width="65.33203125" style="5" customWidth="1"/>
    <col min="3" max="3" width="12.33203125" style="5" hidden="1" customWidth="1"/>
    <col min="4" max="4" width="11" style="5" hidden="1" customWidth="1"/>
    <col min="5" max="5" width="13.6640625" style="6" hidden="1" customWidth="1"/>
    <col min="6" max="6" width="8.88671875" style="5" hidden="1" customWidth="1"/>
    <col min="7" max="7" width="0.33203125" style="5" hidden="1" customWidth="1"/>
    <col min="8" max="8" width="0.109375" style="5" hidden="1" customWidth="1"/>
    <col min="9" max="12" width="10.6640625" style="4" hidden="1" customWidth="1"/>
    <col min="13" max="14" width="15.109375" style="4" customWidth="1"/>
    <col min="15" max="15" width="14.88671875" style="4" customWidth="1"/>
    <col min="16" max="16" width="12.6640625" style="4" customWidth="1"/>
    <col min="17" max="17" width="9.109375" style="4" hidden="1" customWidth="1"/>
    <col min="18" max="16384" width="9.109375" style="4"/>
  </cols>
  <sheetData>
    <row r="1" spans="2:17" x14ac:dyDescent="0.3">
      <c r="B1" s="83" t="s">
        <v>68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2:17" ht="15" customHeight="1" x14ac:dyDescent="0.3">
      <c r="B2" s="84" t="s">
        <v>12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7" ht="15" customHeight="1" x14ac:dyDescent="0.3">
      <c r="B3" s="82" t="s">
        <v>101</v>
      </c>
      <c r="C3" s="7"/>
      <c r="E3" s="84"/>
      <c r="F3" s="84"/>
    </row>
    <row r="4" spans="2:17" ht="14.25" customHeight="1" x14ac:dyDescent="0.3">
      <c r="B4" s="4"/>
      <c r="E4" s="6" t="s">
        <v>1</v>
      </c>
      <c r="O4" s="4" t="s">
        <v>71</v>
      </c>
      <c r="Q4" s="5" t="s">
        <v>1</v>
      </c>
    </row>
    <row r="5" spans="2:17" ht="11.25" customHeight="1" x14ac:dyDescent="0.3">
      <c r="B5" s="87" t="s">
        <v>72</v>
      </c>
      <c r="C5" s="64" t="s">
        <v>6</v>
      </c>
      <c r="D5" s="64" t="s">
        <v>7</v>
      </c>
      <c r="E5" s="91" t="s">
        <v>3</v>
      </c>
      <c r="F5" s="64"/>
      <c r="G5" s="88" t="s">
        <v>4</v>
      </c>
      <c r="H5" s="64" t="s">
        <v>9</v>
      </c>
      <c r="I5" s="64" t="s">
        <v>7</v>
      </c>
      <c r="J5" s="64" t="s">
        <v>11</v>
      </c>
      <c r="K5" s="64" t="s">
        <v>11</v>
      </c>
      <c r="L5" s="65" t="s">
        <v>11</v>
      </c>
      <c r="M5" s="89" t="s">
        <v>84</v>
      </c>
      <c r="N5" s="89" t="s">
        <v>85</v>
      </c>
      <c r="O5" s="89" t="s">
        <v>85</v>
      </c>
      <c r="P5" s="9"/>
      <c r="Q5" s="10"/>
    </row>
    <row r="6" spans="2:17" ht="37.5" customHeight="1" x14ac:dyDescent="0.3">
      <c r="B6" s="87"/>
      <c r="C6" s="64"/>
      <c r="D6" s="64" t="s">
        <v>8</v>
      </c>
      <c r="E6" s="91"/>
      <c r="F6" s="64"/>
      <c r="G6" s="88"/>
      <c r="H6" s="64" t="s">
        <v>5</v>
      </c>
      <c r="I6" s="64" t="s">
        <v>10</v>
      </c>
      <c r="J6" s="64" t="s">
        <v>0</v>
      </c>
      <c r="K6" s="64" t="s">
        <v>8</v>
      </c>
      <c r="L6" s="65" t="s">
        <v>10</v>
      </c>
      <c r="M6" s="90"/>
      <c r="N6" s="90"/>
      <c r="O6" s="90"/>
      <c r="P6" s="9"/>
      <c r="Q6" s="11"/>
    </row>
    <row r="7" spans="2:17" ht="17.25" customHeight="1" x14ac:dyDescent="0.3">
      <c r="B7" s="14" t="s">
        <v>73</v>
      </c>
      <c r="C7" s="15"/>
      <c r="D7" s="15"/>
      <c r="E7" s="16"/>
      <c r="F7" s="15"/>
      <c r="G7" s="15"/>
      <c r="H7" s="15"/>
      <c r="I7" s="15"/>
      <c r="J7" s="15"/>
      <c r="K7" s="15"/>
      <c r="L7" s="15"/>
      <c r="M7" s="17">
        <v>76795839</v>
      </c>
      <c r="N7" s="17">
        <v>76795839</v>
      </c>
      <c r="O7" s="17">
        <v>79125713</v>
      </c>
      <c r="P7" s="9"/>
      <c r="Q7" s="13"/>
    </row>
    <row r="8" spans="2:17" ht="31.2" x14ac:dyDescent="0.3">
      <c r="B8" s="14" t="s">
        <v>70</v>
      </c>
      <c r="C8" s="15"/>
      <c r="D8" s="15"/>
      <c r="E8" s="16"/>
      <c r="F8" s="15"/>
      <c r="G8" s="15"/>
      <c r="H8" s="15"/>
      <c r="I8" s="15"/>
      <c r="J8" s="15"/>
      <c r="K8" s="15"/>
      <c r="L8" s="15"/>
      <c r="M8" s="17">
        <v>54842900</v>
      </c>
      <c r="N8" s="17">
        <v>58066050</v>
      </c>
      <c r="O8" s="17">
        <v>60009900</v>
      </c>
      <c r="P8" s="9"/>
      <c r="Q8" s="13"/>
    </row>
    <row r="9" spans="2:17" ht="31.2" x14ac:dyDescent="0.3">
      <c r="B9" s="14" t="s">
        <v>15</v>
      </c>
      <c r="C9" s="8"/>
      <c r="D9" s="8"/>
      <c r="E9" s="18"/>
      <c r="F9" s="8"/>
      <c r="G9" s="8"/>
      <c r="H9" s="8"/>
      <c r="I9" s="8"/>
      <c r="J9" s="8"/>
      <c r="K9" s="8"/>
      <c r="L9" s="8"/>
      <c r="M9" s="17">
        <v>96980354</v>
      </c>
      <c r="N9" s="17">
        <v>96980354</v>
      </c>
      <c r="O9" s="17">
        <v>109023994</v>
      </c>
      <c r="P9" s="9"/>
      <c r="Q9" s="13"/>
    </row>
    <row r="10" spans="2:17" ht="31.2" x14ac:dyDescent="0.3">
      <c r="B10" s="14" t="s">
        <v>74</v>
      </c>
      <c r="C10" s="8"/>
      <c r="D10" s="8"/>
      <c r="E10" s="18"/>
      <c r="F10" s="8"/>
      <c r="G10" s="8"/>
      <c r="H10" s="8"/>
      <c r="I10" s="8"/>
      <c r="J10" s="8"/>
      <c r="K10" s="8"/>
      <c r="L10" s="8"/>
      <c r="M10" s="17">
        <v>2974180</v>
      </c>
      <c r="N10" s="17">
        <v>2974180</v>
      </c>
      <c r="O10" s="17">
        <v>3360180</v>
      </c>
      <c r="P10" s="9"/>
      <c r="Q10" s="13"/>
    </row>
    <row r="11" spans="2:17" ht="31.5" customHeight="1" x14ac:dyDescent="0.3">
      <c r="B11" s="14" t="s">
        <v>16</v>
      </c>
      <c r="C11" s="8"/>
      <c r="D11" s="8"/>
      <c r="E11" s="18"/>
      <c r="F11" s="8"/>
      <c r="G11" s="8"/>
      <c r="H11" s="8"/>
      <c r="I11" s="8"/>
      <c r="J11" s="8"/>
      <c r="K11" s="8"/>
      <c r="L11" s="8"/>
      <c r="M11" s="17">
        <v>6863999</v>
      </c>
      <c r="N11" s="17">
        <v>6863999</v>
      </c>
      <c r="O11" s="17">
        <v>18662360</v>
      </c>
      <c r="P11" s="19"/>
      <c r="Q11" s="20"/>
    </row>
    <row r="12" spans="2:17" ht="15.75" customHeight="1" x14ac:dyDescent="0.3">
      <c r="B12" s="14" t="s">
        <v>17</v>
      </c>
      <c r="C12" s="8"/>
      <c r="D12" s="8"/>
      <c r="E12" s="18"/>
      <c r="F12" s="8"/>
      <c r="G12" s="8"/>
      <c r="H12" s="8"/>
      <c r="I12" s="8"/>
      <c r="J12" s="8"/>
      <c r="K12" s="8"/>
      <c r="L12" s="8"/>
      <c r="M12" s="17"/>
      <c r="N12" s="17">
        <v>690169</v>
      </c>
      <c r="O12" s="17">
        <v>690169</v>
      </c>
      <c r="P12" s="19"/>
      <c r="Q12" s="21"/>
    </row>
    <row r="13" spans="2:17" x14ac:dyDescent="0.3">
      <c r="B13" s="22" t="s">
        <v>18</v>
      </c>
      <c r="C13" s="8"/>
      <c r="D13" s="8"/>
      <c r="E13" s="18"/>
      <c r="F13" s="8"/>
      <c r="G13" s="8"/>
      <c r="H13" s="8"/>
      <c r="I13" s="8"/>
      <c r="J13" s="8"/>
      <c r="K13" s="8"/>
      <c r="L13" s="8"/>
      <c r="M13" s="23">
        <f>SUM(M7:M12)</f>
        <v>238457272</v>
      </c>
      <c r="N13" s="23">
        <f>SUM(N7:N12)</f>
        <v>242370591</v>
      </c>
      <c r="O13" s="23">
        <f>SUM(O7:O12)</f>
        <v>270872316</v>
      </c>
      <c r="P13" s="19"/>
      <c r="Q13" s="21"/>
    </row>
    <row r="14" spans="2:17" ht="31.2" x14ac:dyDescent="0.3">
      <c r="B14" s="14" t="s">
        <v>67</v>
      </c>
      <c r="C14" s="8"/>
      <c r="D14" s="8"/>
      <c r="E14" s="18"/>
      <c r="F14" s="8"/>
      <c r="G14" s="8"/>
      <c r="H14" s="8"/>
      <c r="I14" s="8"/>
      <c r="J14" s="8"/>
      <c r="K14" s="8"/>
      <c r="L14" s="8"/>
      <c r="M14" s="17">
        <v>32784153</v>
      </c>
      <c r="N14" s="17">
        <v>37859872</v>
      </c>
      <c r="O14" s="17">
        <v>41591601</v>
      </c>
      <c r="P14" s="19"/>
      <c r="Q14" s="21"/>
    </row>
    <row r="15" spans="2:17" ht="15.75" customHeight="1" x14ac:dyDescent="0.3">
      <c r="B15" s="14" t="s">
        <v>19</v>
      </c>
      <c r="C15" s="8"/>
      <c r="D15" s="8"/>
      <c r="E15" s="18"/>
      <c r="F15" s="8"/>
      <c r="G15" s="8"/>
      <c r="H15" s="8"/>
      <c r="I15" s="8"/>
      <c r="J15" s="8"/>
      <c r="K15" s="8"/>
      <c r="L15" s="8"/>
      <c r="M15" s="17"/>
      <c r="N15" s="17"/>
      <c r="O15" s="17"/>
      <c r="P15" s="19"/>
      <c r="Q15" s="21"/>
    </row>
    <row r="16" spans="2:17" x14ac:dyDescent="0.3">
      <c r="B16" s="14" t="s">
        <v>20</v>
      </c>
      <c r="C16" s="8"/>
      <c r="D16" s="8"/>
      <c r="E16" s="18"/>
      <c r="F16" s="8"/>
      <c r="G16" s="8"/>
      <c r="H16" s="8"/>
      <c r="I16" s="8"/>
      <c r="J16" s="8"/>
      <c r="K16" s="8"/>
      <c r="L16" s="8"/>
      <c r="M16" s="17"/>
      <c r="N16" s="17"/>
      <c r="O16" s="17"/>
      <c r="P16" s="24"/>
      <c r="Q16" s="25"/>
    </row>
    <row r="17" spans="1:17" x14ac:dyDescent="0.3">
      <c r="B17" s="14" t="s">
        <v>21</v>
      </c>
      <c r="C17" s="8"/>
      <c r="D17" s="8"/>
      <c r="E17" s="18"/>
      <c r="F17" s="8"/>
      <c r="G17" s="8"/>
      <c r="H17" s="8"/>
      <c r="I17" s="8"/>
      <c r="J17" s="8"/>
      <c r="K17" s="8"/>
      <c r="L17" s="8"/>
      <c r="M17" s="17"/>
      <c r="N17" s="17"/>
      <c r="O17" s="17"/>
      <c r="P17" s="19"/>
      <c r="Q17" s="21"/>
    </row>
    <row r="18" spans="1:17" ht="15.75" customHeight="1" x14ac:dyDescent="0.3">
      <c r="B18" s="22" t="s">
        <v>75</v>
      </c>
      <c r="C18" s="8"/>
      <c r="D18" s="8"/>
      <c r="E18" s="18"/>
      <c r="F18" s="8"/>
      <c r="G18" s="8"/>
      <c r="H18" s="8"/>
      <c r="I18" s="8"/>
      <c r="J18" s="8"/>
      <c r="K18" s="8"/>
      <c r="L18" s="8"/>
      <c r="M18" s="23">
        <f>M13+M14</f>
        <v>271241425</v>
      </c>
      <c r="N18" s="23">
        <f>N13+N14</f>
        <v>280230463</v>
      </c>
      <c r="O18" s="23">
        <f>O13+O14</f>
        <v>312463917</v>
      </c>
      <c r="P18" s="19"/>
      <c r="Q18" s="21"/>
    </row>
    <row r="19" spans="1:17" ht="15.75" customHeight="1" x14ac:dyDescent="0.3">
      <c r="B19" s="14" t="s">
        <v>22</v>
      </c>
      <c r="C19" s="15"/>
      <c r="D19" s="15"/>
      <c r="E19" s="16"/>
      <c r="F19" s="15"/>
      <c r="G19" s="15"/>
      <c r="H19" s="15"/>
      <c r="I19" s="15"/>
      <c r="J19" s="15"/>
      <c r="K19" s="15"/>
      <c r="L19" s="15"/>
      <c r="M19" s="17">
        <v>0</v>
      </c>
      <c r="N19" s="17">
        <v>50600000</v>
      </c>
      <c r="O19" s="17">
        <v>50600000</v>
      </c>
      <c r="P19" s="19"/>
      <c r="Q19" s="21"/>
    </row>
    <row r="20" spans="1:17" ht="15.75" customHeight="1" x14ac:dyDescent="0.3">
      <c r="B20" s="14" t="s">
        <v>86</v>
      </c>
      <c r="C20" s="15"/>
      <c r="D20" s="15"/>
      <c r="E20" s="16"/>
      <c r="F20" s="15"/>
      <c r="G20" s="15"/>
      <c r="H20" s="15"/>
      <c r="I20" s="15"/>
      <c r="J20" s="15"/>
      <c r="K20" s="15"/>
      <c r="L20" s="15"/>
      <c r="M20" s="17">
        <v>284216470</v>
      </c>
      <c r="N20" s="17">
        <v>297308234</v>
      </c>
      <c r="O20" s="17">
        <v>297945726</v>
      </c>
      <c r="P20" s="19"/>
      <c r="Q20" s="21"/>
    </row>
    <row r="21" spans="1:17" x14ac:dyDescent="0.3">
      <c r="B21" s="22" t="s">
        <v>76</v>
      </c>
      <c r="C21" s="26"/>
      <c r="D21" s="27"/>
      <c r="E21" s="27"/>
      <c r="F21" s="28"/>
      <c r="G21" s="8"/>
      <c r="H21" s="26"/>
      <c r="I21" s="26"/>
      <c r="J21" s="26"/>
      <c r="K21" s="26"/>
      <c r="L21" s="26"/>
      <c r="M21" s="23">
        <v>284216470</v>
      </c>
      <c r="N21" s="23">
        <f>SUM(N19:N20)</f>
        <v>347908234</v>
      </c>
      <c r="O21" s="23">
        <f>SUM(O19:O20)</f>
        <v>348545726</v>
      </c>
      <c r="P21" s="19"/>
      <c r="Q21" s="21"/>
    </row>
    <row r="22" spans="1:17" x14ac:dyDescent="0.3">
      <c r="B22" s="22" t="s">
        <v>23</v>
      </c>
      <c r="C22" s="29"/>
      <c r="D22" s="30"/>
      <c r="E22" s="30"/>
      <c r="F22" s="31"/>
      <c r="G22" s="15"/>
      <c r="H22" s="29"/>
      <c r="I22" s="29"/>
      <c r="J22" s="29"/>
      <c r="K22" s="29"/>
      <c r="L22" s="29"/>
      <c r="M22" s="23">
        <v>4090000</v>
      </c>
      <c r="N22" s="23">
        <v>4090000</v>
      </c>
      <c r="O22" s="23">
        <v>4058139</v>
      </c>
      <c r="P22" s="19"/>
      <c r="Q22" s="21"/>
    </row>
    <row r="23" spans="1:17" x14ac:dyDescent="0.3">
      <c r="B23" s="14" t="s">
        <v>24</v>
      </c>
      <c r="C23" s="26"/>
      <c r="D23" s="27"/>
      <c r="E23" s="27"/>
      <c r="F23" s="28"/>
      <c r="G23" s="8"/>
      <c r="H23" s="26"/>
      <c r="I23" s="26"/>
      <c r="J23" s="26"/>
      <c r="K23" s="26"/>
      <c r="L23" s="26"/>
      <c r="M23" s="17">
        <v>24075306</v>
      </c>
      <c r="N23" s="17">
        <v>24075306</v>
      </c>
      <c r="O23" s="17">
        <v>30441605</v>
      </c>
      <c r="P23" s="19"/>
      <c r="Q23" s="21"/>
    </row>
    <row r="24" spans="1:17" x14ac:dyDescent="0.3">
      <c r="B24" s="14" t="s">
        <v>25</v>
      </c>
      <c r="C24" s="26"/>
      <c r="D24" s="27"/>
      <c r="E24" s="27"/>
      <c r="F24" s="28"/>
      <c r="G24" s="8"/>
      <c r="H24" s="26"/>
      <c r="I24" s="26"/>
      <c r="J24" s="26"/>
      <c r="K24" s="26"/>
      <c r="L24" s="26"/>
      <c r="M24" s="17">
        <v>6000000</v>
      </c>
      <c r="N24" s="17">
        <v>6000000</v>
      </c>
      <c r="O24" s="17">
        <v>7820457</v>
      </c>
      <c r="P24" s="19"/>
      <c r="Q24" s="21"/>
    </row>
    <row r="25" spans="1:17" x14ac:dyDescent="0.3">
      <c r="B25" s="14" t="s">
        <v>26</v>
      </c>
      <c r="C25" s="32">
        <v>19214</v>
      </c>
      <c r="D25" s="33">
        <v>19214</v>
      </c>
      <c r="E25" s="33"/>
      <c r="F25" s="34"/>
      <c r="G25" s="35"/>
      <c r="H25" s="32">
        <v>10230</v>
      </c>
      <c r="I25" s="36">
        <v>19214</v>
      </c>
      <c r="J25" s="36">
        <v>21401</v>
      </c>
      <c r="K25" s="36">
        <v>21401</v>
      </c>
      <c r="L25" s="36">
        <v>21401</v>
      </c>
      <c r="M25" s="17">
        <v>0</v>
      </c>
      <c r="N25" s="17">
        <v>0</v>
      </c>
      <c r="O25" s="17">
        <v>0</v>
      </c>
      <c r="P25" s="19"/>
      <c r="Q25" s="21"/>
    </row>
    <row r="26" spans="1:17" x14ac:dyDescent="0.3">
      <c r="B26" s="22" t="s">
        <v>27</v>
      </c>
      <c r="C26" s="32"/>
      <c r="D26" s="33"/>
      <c r="E26" s="33"/>
      <c r="F26" s="34"/>
      <c r="G26" s="35"/>
      <c r="H26" s="32"/>
      <c r="I26" s="26"/>
      <c r="J26" s="26"/>
      <c r="K26" s="26"/>
      <c r="L26" s="26"/>
      <c r="M26" s="23">
        <f>M23+M24+M25</f>
        <v>30075306</v>
      </c>
      <c r="N26" s="23">
        <f>N23+N24+N25</f>
        <v>30075306</v>
      </c>
      <c r="O26" s="23">
        <f>O23+O24+O25</f>
        <v>38262062</v>
      </c>
      <c r="P26" s="19"/>
      <c r="Q26" s="21"/>
    </row>
    <row r="27" spans="1:17" ht="15" customHeight="1" x14ac:dyDescent="0.3">
      <c r="B27" s="14" t="s">
        <v>28</v>
      </c>
      <c r="C27" s="32"/>
      <c r="D27" s="33"/>
      <c r="E27" s="33"/>
      <c r="F27" s="34"/>
      <c r="G27" s="35"/>
      <c r="H27" s="32"/>
      <c r="I27" s="26"/>
      <c r="J27" s="26"/>
      <c r="K27" s="26"/>
      <c r="L27" s="26"/>
      <c r="M27" s="17">
        <v>3600000</v>
      </c>
      <c r="N27" s="17">
        <v>3600000</v>
      </c>
      <c r="O27" s="17">
        <v>360007</v>
      </c>
      <c r="P27" s="37"/>
      <c r="Q27" s="21"/>
    </row>
    <row r="28" spans="1:17" ht="15" customHeight="1" x14ac:dyDescent="0.3">
      <c r="B28" s="22" t="s">
        <v>29</v>
      </c>
      <c r="C28" s="32"/>
      <c r="D28" s="33"/>
      <c r="E28" s="33"/>
      <c r="F28" s="34"/>
      <c r="G28" s="35"/>
      <c r="H28" s="32"/>
      <c r="I28" s="29"/>
      <c r="J28" s="29"/>
      <c r="K28" s="29"/>
      <c r="L28" s="29"/>
      <c r="M28" s="23">
        <f>M22+M26+M27</f>
        <v>37765306</v>
      </c>
      <c r="N28" s="23">
        <f>N22+N26+N27</f>
        <v>37765306</v>
      </c>
      <c r="O28" s="23">
        <f>O22+O26+O27</f>
        <v>42680208</v>
      </c>
      <c r="P28" s="19"/>
      <c r="Q28" s="21"/>
    </row>
    <row r="29" spans="1:17" ht="15" customHeight="1" x14ac:dyDescent="0.3">
      <c r="B29" s="14" t="s">
        <v>87</v>
      </c>
      <c r="C29" s="39"/>
      <c r="D29" s="40"/>
      <c r="E29" s="40"/>
      <c r="F29" s="41"/>
      <c r="G29" s="42"/>
      <c r="H29" s="39"/>
      <c r="I29" s="26"/>
      <c r="J29" s="26"/>
      <c r="K29" s="26"/>
      <c r="L29" s="26"/>
      <c r="M29" s="17">
        <v>0</v>
      </c>
      <c r="N29" s="17">
        <v>4363</v>
      </c>
      <c r="O29" s="17">
        <v>41579</v>
      </c>
      <c r="P29" s="19"/>
      <c r="Q29" s="21"/>
    </row>
    <row r="30" spans="1:17" ht="15" customHeight="1" x14ac:dyDescent="0.3">
      <c r="B30" s="14" t="s">
        <v>88</v>
      </c>
      <c r="C30" s="32"/>
      <c r="D30" s="33"/>
      <c r="E30" s="33"/>
      <c r="F30" s="34"/>
      <c r="G30" s="35"/>
      <c r="H30" s="32"/>
      <c r="I30" s="26"/>
      <c r="J30" s="26"/>
      <c r="K30" s="26"/>
      <c r="L30" s="26"/>
      <c r="M30" s="17">
        <v>4883001</v>
      </c>
      <c r="N30" s="17">
        <v>4200000</v>
      </c>
      <c r="O30" s="17">
        <v>16231409</v>
      </c>
      <c r="P30" s="19"/>
      <c r="Q30" s="21"/>
    </row>
    <row r="31" spans="1:17" ht="15" customHeight="1" x14ac:dyDescent="0.3">
      <c r="B31" s="14" t="s">
        <v>89</v>
      </c>
      <c r="C31" s="32"/>
      <c r="D31" s="33"/>
      <c r="E31" s="33"/>
      <c r="F31" s="34"/>
      <c r="G31" s="35"/>
      <c r="H31" s="32"/>
      <c r="I31" s="26"/>
      <c r="J31" s="26"/>
      <c r="K31" s="26"/>
      <c r="L31" s="26"/>
      <c r="M31" s="17">
        <v>900000</v>
      </c>
      <c r="N31" s="17">
        <v>3900000</v>
      </c>
      <c r="O31" s="17">
        <v>1638754</v>
      </c>
      <c r="P31" s="19"/>
      <c r="Q31" s="21"/>
    </row>
    <row r="32" spans="1:17" x14ac:dyDescent="0.3">
      <c r="A32" s="4" t="s">
        <v>2</v>
      </c>
      <c r="B32" s="14" t="s">
        <v>30</v>
      </c>
      <c r="C32" s="32"/>
      <c r="D32" s="33"/>
      <c r="E32" s="33"/>
      <c r="F32" s="34"/>
      <c r="G32" s="35"/>
      <c r="H32" s="32"/>
      <c r="I32" s="26"/>
      <c r="J32" s="26"/>
      <c r="K32" s="26"/>
      <c r="L32" s="26"/>
      <c r="M32" s="17">
        <v>16089692</v>
      </c>
      <c r="N32" s="17">
        <v>16657144</v>
      </c>
      <c r="O32" s="17">
        <v>16657144</v>
      </c>
      <c r="P32" s="24"/>
      <c r="Q32" s="25"/>
    </row>
    <row r="33" spans="2:17" x14ac:dyDescent="0.3">
      <c r="B33" s="14" t="s">
        <v>31</v>
      </c>
      <c r="C33" s="32"/>
      <c r="D33" s="33"/>
      <c r="E33" s="33"/>
      <c r="F33" s="34"/>
      <c r="G33" s="35"/>
      <c r="H33" s="32"/>
      <c r="I33" s="29"/>
      <c r="J33" s="29"/>
      <c r="K33" s="29"/>
      <c r="L33" s="29"/>
      <c r="M33" s="17">
        <v>4843670</v>
      </c>
      <c r="N33" s="17">
        <v>4843670</v>
      </c>
      <c r="O33" s="17">
        <v>6794227</v>
      </c>
      <c r="P33" s="24"/>
      <c r="Q33" s="25"/>
    </row>
    <row r="34" spans="2:17" x14ac:dyDescent="0.3">
      <c r="B34" s="14" t="s">
        <v>32</v>
      </c>
      <c r="C34" s="32"/>
      <c r="D34" s="33"/>
      <c r="E34" s="33"/>
      <c r="F34" s="34"/>
      <c r="G34" s="35"/>
      <c r="H34" s="32"/>
      <c r="I34" s="29"/>
      <c r="J34" s="29"/>
      <c r="K34" s="29"/>
      <c r="L34" s="29"/>
      <c r="M34" s="17">
        <v>4344216</v>
      </c>
      <c r="N34" s="17">
        <v>8000000</v>
      </c>
      <c r="O34" s="17">
        <v>10156360</v>
      </c>
      <c r="P34" s="24"/>
      <c r="Q34" s="25"/>
    </row>
    <row r="35" spans="2:17" x14ac:dyDescent="0.3">
      <c r="B35" s="14" t="s">
        <v>92</v>
      </c>
      <c r="C35" s="32"/>
      <c r="D35" s="33"/>
      <c r="E35" s="33"/>
      <c r="F35" s="34"/>
      <c r="G35" s="35"/>
      <c r="H35" s="32"/>
      <c r="I35" s="29"/>
      <c r="J35" s="29"/>
      <c r="K35" s="29"/>
      <c r="L35" s="29"/>
      <c r="M35" s="17">
        <v>11000000</v>
      </c>
      <c r="N35" s="17">
        <v>7264000</v>
      </c>
      <c r="O35" s="17">
        <v>7264000</v>
      </c>
      <c r="P35" s="24"/>
      <c r="Q35" s="25"/>
    </row>
    <row r="36" spans="2:17" x14ac:dyDescent="0.3">
      <c r="B36" s="14" t="s">
        <v>90</v>
      </c>
      <c r="C36" s="32"/>
      <c r="D36" s="33"/>
      <c r="E36" s="33"/>
      <c r="F36" s="34"/>
      <c r="G36" s="35"/>
      <c r="H36" s="32"/>
      <c r="I36" s="29"/>
      <c r="J36" s="29"/>
      <c r="K36" s="29"/>
      <c r="L36" s="29"/>
      <c r="M36" s="17">
        <v>0</v>
      </c>
      <c r="N36" s="17">
        <v>8</v>
      </c>
      <c r="O36" s="17">
        <v>71</v>
      </c>
      <c r="P36" s="24"/>
      <c r="Q36" s="25"/>
    </row>
    <row r="37" spans="2:17" x14ac:dyDescent="0.3">
      <c r="B37" s="14" t="s">
        <v>91</v>
      </c>
      <c r="C37" s="32"/>
      <c r="D37" s="33"/>
      <c r="E37" s="33"/>
      <c r="F37" s="34"/>
      <c r="G37" s="35"/>
      <c r="H37" s="32"/>
      <c r="I37" s="29"/>
      <c r="J37" s="29"/>
      <c r="K37" s="29"/>
      <c r="L37" s="29"/>
      <c r="M37" s="17">
        <v>0</v>
      </c>
      <c r="N37" s="17">
        <v>60029</v>
      </c>
      <c r="O37" s="17">
        <v>0</v>
      </c>
      <c r="P37" s="24"/>
      <c r="Q37" s="25"/>
    </row>
    <row r="38" spans="2:17" x14ac:dyDescent="0.3">
      <c r="B38" s="14" t="s">
        <v>33</v>
      </c>
      <c r="C38" s="32"/>
      <c r="D38" s="33"/>
      <c r="E38" s="33"/>
      <c r="F38" s="34"/>
      <c r="G38" s="35"/>
      <c r="H38" s="32"/>
      <c r="I38" s="8"/>
      <c r="J38" s="26"/>
      <c r="K38" s="26"/>
      <c r="L38" s="26"/>
      <c r="M38" s="17">
        <v>200000</v>
      </c>
      <c r="N38" s="17">
        <v>202066</v>
      </c>
      <c r="O38" s="17">
        <v>1848951</v>
      </c>
      <c r="P38" s="24"/>
      <c r="Q38" s="25"/>
    </row>
    <row r="39" spans="2:17" ht="16.5" customHeight="1" x14ac:dyDescent="0.3">
      <c r="B39" s="22" t="s">
        <v>34</v>
      </c>
      <c r="C39" s="32"/>
      <c r="D39" s="33"/>
      <c r="E39" s="33"/>
      <c r="F39" s="34"/>
      <c r="G39" s="35"/>
      <c r="H39" s="32"/>
      <c r="I39" s="29"/>
      <c r="J39" s="29"/>
      <c r="K39" s="29"/>
      <c r="L39" s="29"/>
      <c r="M39" s="23">
        <f>M30+M32+M33+M34+M35+M38+M31</f>
        <v>42260579</v>
      </c>
      <c r="N39" s="23">
        <f>SUM(N29:N38)</f>
        <v>45131280</v>
      </c>
      <c r="O39" s="23">
        <f>SUM(O29:O38)</f>
        <v>60632495</v>
      </c>
      <c r="P39" s="24"/>
      <c r="Q39" s="25"/>
    </row>
    <row r="40" spans="2:17" x14ac:dyDescent="0.3">
      <c r="B40" s="14" t="s">
        <v>77</v>
      </c>
      <c r="C40" s="32"/>
      <c r="D40" s="33"/>
      <c r="E40" s="33"/>
      <c r="F40" s="34"/>
      <c r="G40" s="35"/>
      <c r="H40" s="32"/>
      <c r="I40" s="29"/>
      <c r="J40" s="29"/>
      <c r="K40" s="29"/>
      <c r="L40" s="29"/>
      <c r="M40" s="17">
        <v>742236</v>
      </c>
      <c r="N40" s="17">
        <v>7000000</v>
      </c>
      <c r="O40" s="17">
        <v>6919476</v>
      </c>
      <c r="P40" s="24"/>
      <c r="Q40" s="25"/>
    </row>
    <row r="41" spans="2:17" x14ac:dyDescent="0.3">
      <c r="B41" s="22" t="s">
        <v>78</v>
      </c>
      <c r="C41" s="32"/>
      <c r="D41" s="33"/>
      <c r="E41" s="33"/>
      <c r="F41" s="34"/>
      <c r="G41" s="35"/>
      <c r="H41" s="32"/>
      <c r="I41" s="29"/>
      <c r="J41" s="29"/>
      <c r="K41" s="29"/>
      <c r="L41" s="29"/>
      <c r="M41" s="23">
        <v>742236</v>
      </c>
      <c r="N41" s="23">
        <v>7000000</v>
      </c>
      <c r="O41" s="23">
        <v>6919476</v>
      </c>
      <c r="P41" s="19"/>
      <c r="Q41" s="21"/>
    </row>
    <row r="42" spans="2:17" ht="31.2" x14ac:dyDescent="0.3">
      <c r="B42" s="14" t="s">
        <v>35</v>
      </c>
      <c r="C42" s="32"/>
      <c r="D42" s="33"/>
      <c r="E42" s="33"/>
      <c r="F42" s="34"/>
      <c r="G42" s="35"/>
      <c r="H42" s="32"/>
      <c r="I42" s="26"/>
      <c r="J42" s="26"/>
      <c r="K42" s="26"/>
      <c r="L42" s="26"/>
      <c r="M42" s="17">
        <v>0</v>
      </c>
      <c r="N42" s="17">
        <v>0</v>
      </c>
      <c r="O42" s="17">
        <v>0</v>
      </c>
      <c r="P42" s="19"/>
      <c r="Q42" s="21"/>
    </row>
    <row r="43" spans="2:17" x14ac:dyDescent="0.3">
      <c r="B43" s="14" t="s">
        <v>36</v>
      </c>
      <c r="C43" s="32"/>
      <c r="D43" s="33"/>
      <c r="E43" s="33"/>
      <c r="F43" s="34"/>
      <c r="G43" s="35"/>
      <c r="H43" s="35"/>
      <c r="I43" s="8"/>
      <c r="J43" s="8"/>
      <c r="K43" s="8"/>
      <c r="L43" s="8"/>
      <c r="M43" s="17">
        <v>956627</v>
      </c>
      <c r="N43" s="17">
        <v>956627</v>
      </c>
      <c r="O43" s="17">
        <v>969280</v>
      </c>
      <c r="P43" s="38"/>
      <c r="Q43" s="21"/>
    </row>
    <row r="44" spans="2:17" x14ac:dyDescent="0.3">
      <c r="B44" s="14" t="s">
        <v>37</v>
      </c>
      <c r="C44" s="32"/>
      <c r="D44" s="33"/>
      <c r="E44" s="33"/>
      <c r="F44" s="34"/>
      <c r="G44" s="35"/>
      <c r="H44" s="32"/>
      <c r="I44" s="29"/>
      <c r="J44" s="29"/>
      <c r="K44" s="29"/>
      <c r="L44" s="29"/>
      <c r="M44" s="17"/>
      <c r="N44" s="17"/>
      <c r="O44" s="17"/>
      <c r="P44" s="19"/>
      <c r="Q44" s="21"/>
    </row>
    <row r="45" spans="2:17" x14ac:dyDescent="0.3">
      <c r="B45" s="22" t="s">
        <v>38</v>
      </c>
      <c r="C45" s="32"/>
      <c r="D45" s="33"/>
      <c r="E45" s="33"/>
      <c r="F45" s="34"/>
      <c r="G45" s="35"/>
      <c r="H45" s="32"/>
      <c r="I45" s="29"/>
      <c r="J45" s="29"/>
      <c r="K45" s="29"/>
      <c r="L45" s="29"/>
      <c r="M45" s="23">
        <f>SUM(M42:M44)</f>
        <v>956627</v>
      </c>
      <c r="N45" s="23">
        <f>SUM(N42:N44)</f>
        <v>956627</v>
      </c>
      <c r="O45" s="23">
        <f>SUM(O42:O44)</f>
        <v>969280</v>
      </c>
      <c r="P45" s="24"/>
      <c r="Q45" s="25"/>
    </row>
    <row r="46" spans="2:17" ht="31.2" x14ac:dyDescent="0.3">
      <c r="B46" s="14" t="s">
        <v>39</v>
      </c>
      <c r="C46" s="39"/>
      <c r="D46" s="40"/>
      <c r="E46" s="40"/>
      <c r="F46" s="41"/>
      <c r="G46" s="42"/>
      <c r="H46" s="39"/>
      <c r="I46" s="26"/>
      <c r="J46" s="26"/>
      <c r="K46" s="26"/>
      <c r="L46" s="26"/>
      <c r="M46" s="17">
        <v>0</v>
      </c>
      <c r="N46" s="17">
        <v>5000000</v>
      </c>
      <c r="O46" s="17">
        <v>5000000</v>
      </c>
      <c r="P46" s="19"/>
      <c r="Q46" s="21"/>
    </row>
    <row r="47" spans="2:17" x14ac:dyDescent="0.3">
      <c r="B47" s="14" t="s">
        <v>40</v>
      </c>
      <c r="C47" s="39"/>
      <c r="D47" s="40"/>
      <c r="E47" s="40"/>
      <c r="F47" s="41"/>
      <c r="G47" s="42"/>
      <c r="H47" s="39"/>
      <c r="I47" s="26"/>
      <c r="J47" s="26"/>
      <c r="K47" s="26"/>
      <c r="L47" s="26"/>
      <c r="M47" s="17">
        <v>0</v>
      </c>
      <c r="N47" s="17">
        <v>0</v>
      </c>
      <c r="O47" s="17">
        <v>0</v>
      </c>
      <c r="P47" s="19"/>
      <c r="Q47" s="21"/>
    </row>
    <row r="48" spans="2:17" x14ac:dyDescent="0.3">
      <c r="B48" s="14" t="s">
        <v>94</v>
      </c>
      <c r="C48" s="39"/>
      <c r="D48" s="40"/>
      <c r="E48" s="40"/>
      <c r="F48" s="41"/>
      <c r="G48" s="42"/>
      <c r="H48" s="39"/>
      <c r="I48" s="26"/>
      <c r="J48" s="26"/>
      <c r="K48" s="26"/>
      <c r="L48" s="26"/>
      <c r="M48" s="17">
        <v>0</v>
      </c>
      <c r="N48" s="17">
        <v>0</v>
      </c>
      <c r="O48" s="17">
        <v>4266087</v>
      </c>
      <c r="P48" s="19"/>
      <c r="Q48" s="21"/>
    </row>
    <row r="49" spans="2:17" ht="15" customHeight="1" x14ac:dyDescent="0.3">
      <c r="B49" s="22" t="s">
        <v>41</v>
      </c>
      <c r="C49" s="39"/>
      <c r="D49" s="40"/>
      <c r="E49" s="40"/>
      <c r="F49" s="41"/>
      <c r="G49" s="42"/>
      <c r="H49" s="39"/>
      <c r="I49" s="26"/>
      <c r="J49" s="26"/>
      <c r="K49" s="26"/>
      <c r="L49" s="26"/>
      <c r="M49" s="23">
        <f>SUM(M47)</f>
        <v>0</v>
      </c>
      <c r="N49" s="23">
        <v>5000000</v>
      </c>
      <c r="O49" s="23">
        <f>SUM(O46:O48)</f>
        <v>9266087</v>
      </c>
      <c r="P49" s="43"/>
      <c r="Q49" s="21"/>
    </row>
    <row r="50" spans="2:17" x14ac:dyDescent="0.3">
      <c r="B50" s="22" t="s">
        <v>42</v>
      </c>
      <c r="C50" s="39"/>
      <c r="D50" s="40"/>
      <c r="E50" s="40"/>
      <c r="F50" s="41"/>
      <c r="G50" s="42"/>
      <c r="H50" s="39"/>
      <c r="I50" s="26"/>
      <c r="J50" s="26"/>
      <c r="K50" s="26"/>
      <c r="L50" s="26"/>
      <c r="M50" s="23">
        <f>M49+M45+M39+M28+M21+M18+M41</f>
        <v>637182643</v>
      </c>
      <c r="N50" s="23">
        <f>N49+N45+N39+N28+N21+N18+N41</f>
        <v>723991910</v>
      </c>
      <c r="O50" s="23">
        <f>O49+O45+O39+O28+O21+O18+O41</f>
        <v>781477189</v>
      </c>
      <c r="P50" s="43"/>
      <c r="Q50" s="21"/>
    </row>
    <row r="51" spans="2:17" ht="17.25" customHeight="1" x14ac:dyDescent="0.3">
      <c r="B51" s="14" t="s">
        <v>43</v>
      </c>
      <c r="C51" s="39"/>
      <c r="D51" s="40"/>
      <c r="E51" s="40"/>
      <c r="F51" s="41"/>
      <c r="G51" s="42"/>
      <c r="H51" s="39"/>
      <c r="I51" s="26"/>
      <c r="J51" s="26"/>
      <c r="K51" s="26"/>
      <c r="L51" s="26"/>
      <c r="M51" s="17">
        <v>615149521</v>
      </c>
      <c r="N51" s="17">
        <v>617391655</v>
      </c>
      <c r="O51" s="17">
        <v>617391655</v>
      </c>
      <c r="P51" s="44"/>
      <c r="Q51" s="21"/>
    </row>
    <row r="52" spans="2:17" x14ac:dyDescent="0.3">
      <c r="B52" s="14" t="s">
        <v>95</v>
      </c>
      <c r="C52" s="39"/>
      <c r="D52" s="40"/>
      <c r="E52" s="40"/>
      <c r="F52" s="41"/>
      <c r="G52" s="42"/>
      <c r="H52" s="39"/>
      <c r="I52" s="26"/>
      <c r="J52" s="26"/>
      <c r="K52" s="26"/>
      <c r="L52" s="26"/>
      <c r="M52" s="17">
        <v>53000000</v>
      </c>
      <c r="N52" s="17">
        <v>133000000</v>
      </c>
      <c r="O52" s="17">
        <v>38000000</v>
      </c>
      <c r="P52" s="44"/>
      <c r="Q52" s="21"/>
    </row>
    <row r="53" spans="2:17" x14ac:dyDescent="0.3">
      <c r="B53" s="14" t="s">
        <v>96</v>
      </c>
      <c r="C53" s="81"/>
      <c r="D53" s="40"/>
      <c r="E53" s="40"/>
      <c r="F53" s="41"/>
      <c r="G53" s="42"/>
      <c r="H53" s="39"/>
      <c r="I53" s="26"/>
      <c r="J53" s="26"/>
      <c r="K53" s="26"/>
      <c r="L53" s="26"/>
      <c r="M53" s="17"/>
      <c r="N53" s="17"/>
      <c r="O53" s="17">
        <v>15000000</v>
      </c>
      <c r="P53" s="44"/>
      <c r="Q53" s="21"/>
    </row>
    <row r="54" spans="2:17" ht="17.25" customHeight="1" x14ac:dyDescent="0.3">
      <c r="B54" s="75" t="s">
        <v>97</v>
      </c>
      <c r="C54" s="76"/>
      <c r="D54" s="77"/>
      <c r="E54" s="78"/>
      <c r="F54" s="53"/>
      <c r="G54" s="12"/>
      <c r="H54" s="46"/>
      <c r="I54" s="79"/>
      <c r="J54" s="79"/>
      <c r="K54" s="79"/>
      <c r="L54" s="79"/>
      <c r="M54" s="80">
        <v>0</v>
      </c>
      <c r="N54" s="80">
        <v>0</v>
      </c>
      <c r="O54" s="80">
        <v>9797955</v>
      </c>
      <c r="P54" s="44"/>
      <c r="Q54" s="21"/>
    </row>
    <row r="55" spans="2:17" ht="17.25" customHeight="1" x14ac:dyDescent="0.3">
      <c r="B55" s="22" t="s">
        <v>44</v>
      </c>
      <c r="C55" s="39"/>
      <c r="D55" s="40"/>
      <c r="E55" s="40"/>
      <c r="F55" s="41"/>
      <c r="G55" s="42"/>
      <c r="H55" s="39"/>
      <c r="I55" s="26"/>
      <c r="J55" s="26"/>
      <c r="K55" s="26"/>
      <c r="L55" s="26"/>
      <c r="M55" s="23">
        <f>SUM(M51:M54)</f>
        <v>668149521</v>
      </c>
      <c r="N55" s="23">
        <f>SUM(N51:N54)</f>
        <v>750391655</v>
      </c>
      <c r="O55" s="23">
        <f>SUM(O51:O54)</f>
        <v>680189610</v>
      </c>
      <c r="P55" s="44"/>
      <c r="Q55" s="21"/>
    </row>
    <row r="56" spans="2:17" ht="17.25" customHeight="1" x14ac:dyDescent="0.3">
      <c r="B56" s="45" t="s">
        <v>45</v>
      </c>
      <c r="C56" s="66"/>
      <c r="D56" s="67"/>
      <c r="E56" s="67"/>
      <c r="F56" s="68"/>
      <c r="G56" s="69"/>
      <c r="H56" s="66"/>
      <c r="I56" s="37"/>
      <c r="J56" s="37"/>
      <c r="K56" s="37"/>
      <c r="L56" s="37"/>
      <c r="M56" s="46">
        <f>M50+M55</f>
        <v>1305332164</v>
      </c>
      <c r="N56" s="46">
        <f>N50+N55</f>
        <v>1474383565</v>
      </c>
      <c r="O56" s="46">
        <f>O50+O55</f>
        <v>1461666799</v>
      </c>
      <c r="P56" s="44"/>
      <c r="Q56" s="21"/>
    </row>
    <row r="57" spans="2:17" x14ac:dyDescent="0.3">
      <c r="B57" s="86" t="s">
        <v>102</v>
      </c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</row>
    <row r="58" spans="2:17" x14ac:dyDescent="0.3">
      <c r="B58" s="49"/>
      <c r="C58" s="50"/>
      <c r="D58" s="50"/>
      <c r="E58" s="51"/>
      <c r="F58" s="52"/>
      <c r="H58" s="38"/>
      <c r="I58" s="5"/>
      <c r="J58" s="5"/>
      <c r="K58" s="5"/>
      <c r="L58" s="5"/>
      <c r="M58" s="5"/>
      <c r="N58" s="5"/>
      <c r="O58" s="5"/>
    </row>
    <row r="59" spans="2:17" x14ac:dyDescent="0.3">
      <c r="B59" s="84" t="s">
        <v>13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</row>
    <row r="60" spans="2:17" x14ac:dyDescent="0.3">
      <c r="B60" s="82" t="s">
        <v>101</v>
      </c>
      <c r="C60" s="7"/>
      <c r="E60" s="84"/>
      <c r="F60" s="84"/>
    </row>
    <row r="61" spans="2:17" x14ac:dyDescent="0.3">
      <c r="B61" s="4"/>
      <c r="E61" s="6" t="s">
        <v>1</v>
      </c>
      <c r="O61" s="4" t="s">
        <v>69</v>
      </c>
      <c r="Q61" s="5" t="s">
        <v>1</v>
      </c>
    </row>
    <row r="62" spans="2:17" x14ac:dyDescent="0.3">
      <c r="B62" s="87" t="s">
        <v>14</v>
      </c>
      <c r="C62" s="70"/>
      <c r="D62" s="70"/>
      <c r="E62" s="70"/>
      <c r="F62" s="71"/>
      <c r="G62" s="93"/>
      <c r="H62" s="72"/>
      <c r="I62" s="72"/>
      <c r="J62" s="72"/>
      <c r="K62" s="72"/>
      <c r="L62" s="73"/>
      <c r="M62" s="89" t="s">
        <v>84</v>
      </c>
      <c r="N62" s="89" t="s">
        <v>85</v>
      </c>
      <c r="O62" s="89" t="s">
        <v>85</v>
      </c>
      <c r="P62" s="9"/>
      <c r="Q62" s="10"/>
    </row>
    <row r="63" spans="2:17" ht="34.5" customHeight="1" x14ac:dyDescent="0.3">
      <c r="B63" s="92"/>
      <c r="C63" s="27"/>
      <c r="D63" s="27"/>
      <c r="E63" s="27"/>
      <c r="F63" s="28"/>
      <c r="G63" s="94"/>
      <c r="H63" s="8"/>
      <c r="I63" s="8"/>
      <c r="J63" s="8"/>
      <c r="K63" s="8"/>
      <c r="L63" s="74"/>
      <c r="M63" s="90"/>
      <c r="N63" s="90"/>
      <c r="O63" s="90"/>
      <c r="P63" s="9"/>
      <c r="Q63" s="20"/>
    </row>
    <row r="64" spans="2:17" x14ac:dyDescent="0.3">
      <c r="B64" s="22" t="s">
        <v>46</v>
      </c>
      <c r="C64" s="27"/>
      <c r="D64" s="27"/>
      <c r="E64" s="18"/>
      <c r="F64" s="28"/>
      <c r="G64" s="8"/>
      <c r="H64" s="8"/>
      <c r="I64" s="8"/>
      <c r="J64" s="26"/>
      <c r="K64" s="26"/>
      <c r="L64" s="26"/>
      <c r="M64" s="23">
        <v>121579178</v>
      </c>
      <c r="N64" s="23">
        <v>123828478</v>
      </c>
      <c r="O64" s="23">
        <v>124509595</v>
      </c>
      <c r="P64" s="19"/>
      <c r="Q64" s="20"/>
    </row>
    <row r="65" spans="2:19" ht="14.25" customHeight="1" x14ac:dyDescent="0.3">
      <c r="B65" s="22" t="s">
        <v>47</v>
      </c>
      <c r="C65" s="27"/>
      <c r="D65" s="27"/>
      <c r="E65" s="18"/>
      <c r="F65" s="28"/>
      <c r="G65" s="8"/>
      <c r="H65" s="8"/>
      <c r="I65" s="8"/>
      <c r="J65" s="26"/>
      <c r="K65" s="26"/>
      <c r="L65" s="26"/>
      <c r="M65" s="23">
        <v>14934864</v>
      </c>
      <c r="N65" s="23">
        <v>16094356</v>
      </c>
      <c r="O65" s="23">
        <v>19957595</v>
      </c>
      <c r="P65" s="19"/>
      <c r="Q65" s="21"/>
      <c r="S65" s="54"/>
    </row>
    <row r="66" spans="2:19" x14ac:dyDescent="0.3">
      <c r="B66" s="22" t="s">
        <v>48</v>
      </c>
      <c r="C66" s="27"/>
      <c r="D66" s="27"/>
      <c r="E66" s="18"/>
      <c r="F66" s="28"/>
      <c r="G66" s="8"/>
      <c r="H66" s="8"/>
      <c r="I66" s="8"/>
      <c r="J66" s="26"/>
      <c r="K66" s="26"/>
      <c r="L66" s="26"/>
      <c r="M66" s="23">
        <f>M64+M65</f>
        <v>136514042</v>
      </c>
      <c r="N66" s="23">
        <f>N64+N65</f>
        <v>139922834</v>
      </c>
      <c r="O66" s="23">
        <f>O64+O65</f>
        <v>144467190</v>
      </c>
      <c r="P66" s="24"/>
      <c r="Q66" s="25"/>
    </row>
    <row r="67" spans="2:19" x14ac:dyDescent="0.3">
      <c r="B67" s="22" t="s">
        <v>79</v>
      </c>
      <c r="C67" s="30"/>
      <c r="D67" s="30"/>
      <c r="E67" s="16"/>
      <c r="F67" s="31"/>
      <c r="G67" s="15"/>
      <c r="H67" s="15"/>
      <c r="I67" s="15"/>
      <c r="J67" s="29"/>
      <c r="K67" s="29"/>
      <c r="L67" s="29"/>
      <c r="M67" s="23">
        <v>23960981</v>
      </c>
      <c r="N67" s="23">
        <v>23960981</v>
      </c>
      <c r="O67" s="23">
        <v>26722306</v>
      </c>
      <c r="P67" s="19"/>
      <c r="Q67" s="21"/>
    </row>
    <row r="68" spans="2:19" x14ac:dyDescent="0.3">
      <c r="B68" s="22" t="s">
        <v>49</v>
      </c>
      <c r="C68" s="27"/>
      <c r="D68" s="27"/>
      <c r="E68" s="18"/>
      <c r="F68" s="28"/>
      <c r="G68" s="8"/>
      <c r="H68" s="8"/>
      <c r="I68" s="8"/>
      <c r="J68" s="26"/>
      <c r="K68" s="26"/>
      <c r="L68" s="26"/>
      <c r="M68" s="23">
        <v>10400000</v>
      </c>
      <c r="N68" s="23">
        <v>10300000</v>
      </c>
      <c r="O68" s="23">
        <v>11043183</v>
      </c>
      <c r="P68" s="19"/>
      <c r="Q68" s="21"/>
    </row>
    <row r="69" spans="2:19" x14ac:dyDescent="0.3">
      <c r="B69" s="22" t="s">
        <v>50</v>
      </c>
      <c r="C69" s="27"/>
      <c r="D69" s="27"/>
      <c r="E69" s="18"/>
      <c r="F69" s="28"/>
      <c r="G69" s="8"/>
      <c r="H69" s="8"/>
      <c r="I69" s="8"/>
      <c r="J69" s="26"/>
      <c r="K69" s="26"/>
      <c r="L69" s="26"/>
      <c r="M69" s="23">
        <v>3050000</v>
      </c>
      <c r="N69" s="23">
        <v>2850000</v>
      </c>
      <c r="O69" s="23">
        <v>3889247</v>
      </c>
      <c r="P69" s="19"/>
      <c r="Q69" s="21"/>
    </row>
    <row r="70" spans="2:19" x14ac:dyDescent="0.3">
      <c r="B70" s="22" t="s">
        <v>51</v>
      </c>
      <c r="C70" s="16"/>
      <c r="D70" s="16"/>
      <c r="E70" s="16"/>
      <c r="F70" s="15"/>
      <c r="G70" s="15"/>
      <c r="H70" s="29"/>
      <c r="I70" s="29"/>
      <c r="J70" s="29"/>
      <c r="K70" s="29"/>
      <c r="L70" s="29"/>
      <c r="M70" s="23">
        <v>90310222</v>
      </c>
      <c r="N70" s="23">
        <v>94145222</v>
      </c>
      <c r="O70" s="23">
        <v>94882709</v>
      </c>
      <c r="P70" s="19"/>
      <c r="Q70" s="21"/>
    </row>
    <row r="71" spans="2:19" x14ac:dyDescent="0.3">
      <c r="B71" s="22" t="s">
        <v>52</v>
      </c>
      <c r="C71" s="55"/>
      <c r="D71" s="55"/>
      <c r="E71" s="56"/>
      <c r="H71" s="19"/>
      <c r="M71" s="23">
        <v>70000</v>
      </c>
      <c r="N71" s="23">
        <v>120000</v>
      </c>
      <c r="O71" s="23">
        <v>721750</v>
      </c>
      <c r="P71" s="19"/>
      <c r="Q71" s="21"/>
    </row>
    <row r="72" spans="2:19" x14ac:dyDescent="0.3">
      <c r="B72" s="22" t="s">
        <v>53</v>
      </c>
      <c r="C72" s="4"/>
      <c r="D72" s="4"/>
      <c r="E72" s="4"/>
      <c r="F72" s="4"/>
      <c r="G72" s="4"/>
      <c r="H72" s="4"/>
      <c r="M72" s="23">
        <v>33089260</v>
      </c>
      <c r="N72" s="23">
        <v>39924758</v>
      </c>
      <c r="O72" s="23">
        <v>58992911</v>
      </c>
      <c r="P72" s="19"/>
      <c r="Q72" s="21"/>
    </row>
    <row r="73" spans="2:19" x14ac:dyDescent="0.3">
      <c r="B73" s="22" t="s">
        <v>54</v>
      </c>
      <c r="C73" s="4"/>
      <c r="D73" s="4"/>
      <c r="E73" s="4"/>
      <c r="F73" s="4"/>
      <c r="G73" s="4"/>
      <c r="H73" s="4"/>
      <c r="M73" s="23">
        <f>SUM(M68:M72)</f>
        <v>136919482</v>
      </c>
      <c r="N73" s="23">
        <f>SUM(N68:N72)</f>
        <v>147339980</v>
      </c>
      <c r="O73" s="23">
        <f>SUM(O68:O72)</f>
        <v>169529800</v>
      </c>
      <c r="P73" s="19"/>
      <c r="Q73" s="21"/>
    </row>
    <row r="74" spans="2:19" x14ac:dyDescent="0.3">
      <c r="B74" s="22" t="s">
        <v>55</v>
      </c>
      <c r="C74" s="4"/>
      <c r="D74" s="4"/>
      <c r="E74" s="4"/>
      <c r="F74" s="4"/>
      <c r="G74" s="4"/>
      <c r="H74" s="4"/>
      <c r="M74" s="23">
        <v>15683000</v>
      </c>
      <c r="N74" s="23">
        <v>4000000</v>
      </c>
      <c r="O74" s="23">
        <v>4853620</v>
      </c>
      <c r="P74" s="19"/>
      <c r="Q74" s="21"/>
    </row>
    <row r="75" spans="2:19" x14ac:dyDescent="0.3">
      <c r="B75" s="14" t="s">
        <v>56</v>
      </c>
      <c r="C75" s="4"/>
      <c r="D75" s="4"/>
      <c r="E75" s="4"/>
      <c r="F75" s="4"/>
      <c r="G75" s="4"/>
      <c r="H75" s="4"/>
      <c r="M75" s="17">
        <v>3563570</v>
      </c>
      <c r="N75" s="17">
        <v>104123380</v>
      </c>
      <c r="O75" s="17">
        <v>153813301</v>
      </c>
      <c r="P75" s="19"/>
      <c r="Q75" s="21"/>
    </row>
    <row r="76" spans="2:19" x14ac:dyDescent="0.3">
      <c r="B76" s="22" t="s">
        <v>57</v>
      </c>
      <c r="C76" s="4"/>
      <c r="D76" s="4"/>
      <c r="E76" s="4"/>
      <c r="F76" s="4"/>
      <c r="G76" s="4"/>
      <c r="H76" s="4"/>
      <c r="M76" s="23">
        <v>65549866</v>
      </c>
      <c r="N76" s="23">
        <v>168532027</v>
      </c>
      <c r="O76" s="23">
        <v>232756770</v>
      </c>
      <c r="P76" s="19"/>
      <c r="Q76" s="21"/>
    </row>
    <row r="77" spans="2:19" x14ac:dyDescent="0.3">
      <c r="B77" s="14" t="s">
        <v>58</v>
      </c>
      <c r="C77" s="4"/>
      <c r="D77" s="4"/>
      <c r="E77" s="4"/>
      <c r="F77" s="4"/>
      <c r="G77" s="4"/>
      <c r="H77" s="4"/>
      <c r="M77" s="17">
        <v>724421464</v>
      </c>
      <c r="N77" s="17">
        <v>754295661</v>
      </c>
      <c r="O77" s="17">
        <v>754295661</v>
      </c>
      <c r="P77" s="19"/>
      <c r="Q77" s="21"/>
    </row>
    <row r="78" spans="2:19" x14ac:dyDescent="0.3">
      <c r="B78" s="14" t="s">
        <v>98</v>
      </c>
      <c r="C78" s="4"/>
      <c r="D78" s="4"/>
      <c r="E78" s="4"/>
      <c r="F78" s="4"/>
      <c r="G78" s="4"/>
      <c r="H78" s="4"/>
      <c r="M78" s="17">
        <v>0</v>
      </c>
      <c r="N78" s="17">
        <v>0</v>
      </c>
      <c r="O78" s="17">
        <v>325960</v>
      </c>
      <c r="P78" s="19"/>
      <c r="Q78" s="21"/>
    </row>
    <row r="79" spans="2:19" x14ac:dyDescent="0.3">
      <c r="B79" s="14" t="s">
        <v>59</v>
      </c>
      <c r="C79" s="4"/>
      <c r="D79" s="4"/>
      <c r="E79" s="4"/>
      <c r="F79" s="4"/>
      <c r="G79" s="4"/>
      <c r="H79" s="4"/>
      <c r="M79" s="17">
        <v>2300139</v>
      </c>
      <c r="N79" s="17">
        <v>13391714</v>
      </c>
      <c r="O79" s="17">
        <v>7395731</v>
      </c>
      <c r="P79" s="19"/>
      <c r="Q79" s="21"/>
    </row>
    <row r="80" spans="2:19" ht="15.75" customHeight="1" x14ac:dyDescent="0.3">
      <c r="B80" s="14" t="s">
        <v>80</v>
      </c>
      <c r="C80" s="4"/>
      <c r="D80" s="4"/>
      <c r="E80" s="4"/>
      <c r="F80" s="4"/>
      <c r="G80" s="4"/>
      <c r="H80" s="4"/>
      <c r="M80" s="17">
        <v>153104237</v>
      </c>
      <c r="N80" s="17">
        <v>168136503</v>
      </c>
      <c r="O80" s="17">
        <v>7484964</v>
      </c>
      <c r="P80" s="19"/>
      <c r="Q80" s="21"/>
    </row>
    <row r="81" spans="2:17" x14ac:dyDescent="0.3">
      <c r="B81" s="22" t="s">
        <v>60</v>
      </c>
      <c r="C81" s="4"/>
      <c r="D81" s="4"/>
      <c r="E81" s="4"/>
      <c r="F81" s="4"/>
      <c r="G81" s="4"/>
      <c r="H81" s="4"/>
      <c r="M81" s="23">
        <f>SUM(M77:M80)</f>
        <v>879825840</v>
      </c>
      <c r="N81" s="23">
        <f>SUM(N77:N80)</f>
        <v>935823878</v>
      </c>
      <c r="O81" s="23">
        <f>SUM(O77:O80)</f>
        <v>769502316</v>
      </c>
      <c r="P81" s="19"/>
      <c r="Q81" s="21"/>
    </row>
    <row r="82" spans="2:17" x14ac:dyDescent="0.3">
      <c r="B82" s="14" t="s">
        <v>61</v>
      </c>
      <c r="C82" s="4"/>
      <c r="D82" s="4"/>
      <c r="E82" s="4"/>
      <c r="F82" s="4"/>
      <c r="G82" s="4"/>
      <c r="H82" s="4"/>
      <c r="M82" s="17">
        <v>16080417</v>
      </c>
      <c r="N82" s="17">
        <v>914130</v>
      </c>
      <c r="O82" s="17">
        <v>58820573</v>
      </c>
      <c r="P82" s="19"/>
      <c r="Q82" s="21"/>
    </row>
    <row r="83" spans="2:17" x14ac:dyDescent="0.3">
      <c r="B83" s="14" t="s">
        <v>93</v>
      </c>
      <c r="C83" s="4"/>
      <c r="D83" s="4"/>
      <c r="E83" s="4"/>
      <c r="F83" s="4"/>
      <c r="G83" s="4"/>
      <c r="H83" s="4"/>
      <c r="M83" s="17">
        <v>0</v>
      </c>
      <c r="N83" s="17">
        <v>20750324</v>
      </c>
      <c r="O83" s="17">
        <v>12507808</v>
      </c>
      <c r="P83" s="19"/>
      <c r="Q83" s="21"/>
    </row>
    <row r="84" spans="2:17" ht="31.2" x14ac:dyDescent="0.3">
      <c r="B84" s="14" t="s">
        <v>81</v>
      </c>
      <c r="C84" s="4"/>
      <c r="D84" s="4"/>
      <c r="E84" s="4"/>
      <c r="F84" s="4"/>
      <c r="G84" s="4"/>
      <c r="H84" s="4"/>
      <c r="M84" s="17">
        <v>3261712</v>
      </c>
      <c r="N84" s="17">
        <v>5602587</v>
      </c>
      <c r="O84" s="17">
        <v>8298392</v>
      </c>
      <c r="P84" s="19"/>
      <c r="Q84" s="21"/>
    </row>
    <row r="85" spans="2:17" x14ac:dyDescent="0.3">
      <c r="B85" s="22" t="s">
        <v>62</v>
      </c>
      <c r="C85" s="4"/>
      <c r="D85" s="4"/>
      <c r="E85" s="4"/>
      <c r="F85" s="4"/>
      <c r="G85" s="4"/>
      <c r="H85" s="4"/>
      <c r="M85" s="23">
        <f>SUM(M82:M84)</f>
        <v>19342129</v>
      </c>
      <c r="N85" s="23">
        <f>SUM(N82:N84)</f>
        <v>27267041</v>
      </c>
      <c r="O85" s="23">
        <f>SUM(O82:O84)</f>
        <v>79626773</v>
      </c>
      <c r="P85" s="19"/>
      <c r="Q85" s="21"/>
    </row>
    <row r="86" spans="2:17" x14ac:dyDescent="0.3">
      <c r="B86" s="14" t="s">
        <v>82</v>
      </c>
      <c r="C86" s="4"/>
      <c r="D86" s="4"/>
      <c r="E86" s="4"/>
      <c r="F86" s="4"/>
      <c r="G86" s="4"/>
      <c r="H86" s="4"/>
      <c r="M86" s="17">
        <v>0</v>
      </c>
      <c r="N86" s="17">
        <v>0</v>
      </c>
      <c r="O86" s="17">
        <v>0</v>
      </c>
      <c r="P86" s="19"/>
      <c r="Q86" s="21"/>
    </row>
    <row r="87" spans="2:17" x14ac:dyDescent="0.3">
      <c r="B87" s="22" t="s">
        <v>63</v>
      </c>
      <c r="C87" s="4"/>
      <c r="D87" s="4"/>
      <c r="E87" s="4"/>
      <c r="F87" s="4"/>
      <c r="G87" s="4"/>
      <c r="H87" s="4"/>
      <c r="M87" s="23">
        <f>SUM(M86)</f>
        <v>0</v>
      </c>
      <c r="N87" s="23">
        <f>SUM(N86)</f>
        <v>0</v>
      </c>
      <c r="O87" s="23">
        <v>8771200</v>
      </c>
      <c r="P87" s="19"/>
      <c r="Q87" s="21"/>
    </row>
    <row r="88" spans="2:17" x14ac:dyDescent="0.3">
      <c r="B88" s="22" t="s">
        <v>64</v>
      </c>
      <c r="C88" s="4"/>
      <c r="D88" s="4"/>
      <c r="E88" s="4"/>
      <c r="F88" s="4"/>
      <c r="G88" s="4"/>
      <c r="H88" s="4"/>
      <c r="M88" s="23">
        <f>M66+M67+M73+M74+M75+M76+M81+M87-M75+M85</f>
        <v>1277795340</v>
      </c>
      <c r="N88" s="23">
        <f>N66+N67+N73+N74+N75+N76+N81+N87-N75+N85</f>
        <v>1446846741</v>
      </c>
      <c r="O88" s="23">
        <f>O66+O67+O73+O74+O75+O76+O81+O87-O75+O85</f>
        <v>1436229975</v>
      </c>
      <c r="P88" s="19"/>
      <c r="Q88" s="21"/>
    </row>
    <row r="89" spans="2:17" x14ac:dyDescent="0.3">
      <c r="B89" s="14" t="s">
        <v>83</v>
      </c>
      <c r="C89" s="4"/>
      <c r="D89" s="4"/>
      <c r="E89" s="4"/>
      <c r="F89" s="4"/>
      <c r="G89" s="4"/>
      <c r="H89" s="4"/>
      <c r="M89" s="17">
        <v>8536824</v>
      </c>
      <c r="N89" s="17">
        <v>8536824</v>
      </c>
      <c r="O89" s="17">
        <v>8536824</v>
      </c>
      <c r="P89" s="19"/>
      <c r="Q89" s="21"/>
    </row>
    <row r="90" spans="2:17" x14ac:dyDescent="0.3">
      <c r="B90" s="14" t="s">
        <v>99</v>
      </c>
      <c r="C90" s="4"/>
      <c r="D90" s="4"/>
      <c r="E90" s="4"/>
      <c r="F90" s="4"/>
      <c r="G90" s="4"/>
      <c r="H90" s="4"/>
      <c r="M90" s="17">
        <v>4000000</v>
      </c>
      <c r="N90" s="17">
        <v>4000000</v>
      </c>
      <c r="O90" s="17">
        <v>1900000</v>
      </c>
      <c r="P90" s="19"/>
      <c r="Q90" s="21"/>
    </row>
    <row r="91" spans="2:17" x14ac:dyDescent="0.3">
      <c r="B91" s="14" t="s">
        <v>100</v>
      </c>
      <c r="C91" s="4"/>
      <c r="D91" s="4"/>
      <c r="E91" s="4"/>
      <c r="F91" s="4"/>
      <c r="G91" s="4"/>
      <c r="H91" s="4"/>
      <c r="M91" s="17">
        <v>15000000</v>
      </c>
      <c r="N91" s="17">
        <v>15000000</v>
      </c>
      <c r="O91" s="17">
        <v>15000000</v>
      </c>
      <c r="P91" s="19"/>
      <c r="Q91" s="21"/>
    </row>
    <row r="92" spans="2:17" x14ac:dyDescent="0.3">
      <c r="B92" s="22" t="s">
        <v>65</v>
      </c>
      <c r="C92" s="4"/>
      <c r="D92" s="4"/>
      <c r="E92" s="4"/>
      <c r="F92" s="4"/>
      <c r="G92" s="4"/>
      <c r="H92" s="4"/>
      <c r="M92" s="23">
        <f>SUM(M89:M91)</f>
        <v>27536824</v>
      </c>
      <c r="N92" s="23">
        <f t="shared" ref="N92:O92" si="0">SUM(N89:N91)</f>
        <v>27536824</v>
      </c>
      <c r="O92" s="23">
        <f t="shared" si="0"/>
        <v>25436824</v>
      </c>
      <c r="P92" s="19"/>
      <c r="Q92" s="21"/>
    </row>
    <row r="93" spans="2:17" x14ac:dyDescent="0.3">
      <c r="B93" s="22" t="s">
        <v>66</v>
      </c>
      <c r="C93" s="4"/>
      <c r="D93" s="4"/>
      <c r="E93" s="4"/>
      <c r="F93" s="4"/>
      <c r="G93" s="4"/>
      <c r="H93" s="4"/>
      <c r="M93" s="23">
        <f>M88+M92</f>
        <v>1305332164</v>
      </c>
      <c r="N93" s="23">
        <f>N88+N92</f>
        <v>1474383565</v>
      </c>
      <c r="O93" s="23">
        <f>O88+O92</f>
        <v>1461666799</v>
      </c>
      <c r="P93" s="19"/>
      <c r="Q93" s="21"/>
    </row>
    <row r="94" spans="2:17" x14ac:dyDescent="0.3">
      <c r="B94" s="2"/>
      <c r="C94" s="57"/>
      <c r="D94" s="57"/>
      <c r="E94" s="56"/>
      <c r="F94" s="58"/>
      <c r="H94" s="38"/>
      <c r="I94" s="5"/>
      <c r="J94" s="59"/>
      <c r="K94" s="59"/>
      <c r="L94" s="59"/>
      <c r="M94" s="59"/>
      <c r="N94" s="59"/>
      <c r="O94" s="19"/>
      <c r="P94" s="19"/>
      <c r="Q94" s="21"/>
    </row>
    <row r="95" spans="2:17" x14ac:dyDescent="0.3">
      <c r="B95" s="3"/>
      <c r="C95" s="57"/>
      <c r="D95" s="57"/>
      <c r="E95" s="56"/>
      <c r="F95" s="58"/>
      <c r="H95" s="38"/>
      <c r="I95" s="5"/>
      <c r="J95" s="59"/>
      <c r="K95" s="59"/>
      <c r="L95" s="59"/>
      <c r="M95" s="59"/>
      <c r="N95" s="59"/>
      <c r="O95" s="24"/>
      <c r="P95" s="19"/>
      <c r="Q95" s="21"/>
    </row>
    <row r="96" spans="2:17" x14ac:dyDescent="0.3">
      <c r="B96" s="2"/>
      <c r="C96" s="57"/>
      <c r="D96" s="57"/>
      <c r="E96" s="56"/>
      <c r="F96" s="58"/>
      <c r="H96" s="38"/>
      <c r="I96" s="5"/>
      <c r="J96" s="59"/>
      <c r="K96" s="59"/>
      <c r="L96" s="59"/>
      <c r="M96" s="59"/>
      <c r="N96" s="59"/>
      <c r="O96" s="19"/>
      <c r="P96" s="19"/>
      <c r="Q96" s="21"/>
    </row>
    <row r="97" spans="2:17" x14ac:dyDescent="0.3">
      <c r="B97" s="2"/>
      <c r="C97" s="57"/>
      <c r="D97" s="57"/>
      <c r="E97" s="56"/>
      <c r="F97" s="58"/>
      <c r="H97" s="38"/>
      <c r="I97" s="5"/>
      <c r="J97" s="59"/>
      <c r="K97" s="59"/>
      <c r="L97" s="59"/>
      <c r="M97" s="59"/>
      <c r="N97" s="59"/>
      <c r="O97" s="19"/>
      <c r="P97" s="19"/>
      <c r="Q97" s="21"/>
    </row>
    <row r="98" spans="2:17" x14ac:dyDescent="0.3">
      <c r="B98" s="3"/>
      <c r="C98" s="57"/>
      <c r="D98" s="57"/>
      <c r="E98" s="56"/>
      <c r="F98" s="58"/>
      <c r="H98" s="38"/>
      <c r="I98" s="5"/>
      <c r="J98" s="59"/>
      <c r="K98" s="59"/>
      <c r="L98" s="59"/>
      <c r="M98" s="59"/>
      <c r="N98" s="59"/>
      <c r="O98" s="24"/>
      <c r="P98" s="19"/>
      <c r="Q98" s="21"/>
    </row>
    <row r="99" spans="2:17" x14ac:dyDescent="0.3">
      <c r="B99" s="2"/>
      <c r="C99" s="57"/>
      <c r="D99" s="57"/>
      <c r="E99" s="56"/>
      <c r="F99" s="58"/>
      <c r="H99" s="38"/>
      <c r="I99" s="5"/>
      <c r="J99" s="59"/>
      <c r="K99" s="59"/>
      <c r="L99" s="59"/>
      <c r="M99" s="59"/>
      <c r="N99" s="59"/>
      <c r="O99" s="19"/>
      <c r="P99" s="19"/>
      <c r="Q99" s="21"/>
    </row>
    <row r="100" spans="2:17" x14ac:dyDescent="0.3">
      <c r="B100" s="3"/>
      <c r="C100" s="48"/>
      <c r="D100" s="48"/>
      <c r="E100" s="56"/>
      <c r="F100" s="58"/>
      <c r="G100" s="7"/>
      <c r="H100" s="44"/>
      <c r="I100" s="7"/>
      <c r="J100" s="47"/>
      <c r="K100" s="47"/>
      <c r="L100" s="47"/>
      <c r="M100" s="47"/>
      <c r="N100" s="47"/>
      <c r="O100" s="24"/>
      <c r="P100" s="19"/>
      <c r="Q100" s="21"/>
    </row>
    <row r="101" spans="2:17" x14ac:dyDescent="0.3">
      <c r="B101" s="3"/>
      <c r="C101" s="57"/>
      <c r="D101" s="57"/>
      <c r="E101" s="56"/>
      <c r="F101" s="58"/>
      <c r="H101" s="38"/>
      <c r="I101" s="5"/>
      <c r="J101" s="59"/>
      <c r="K101" s="59"/>
      <c r="L101" s="59"/>
      <c r="M101" s="59"/>
      <c r="N101" s="59"/>
      <c r="O101" s="19"/>
      <c r="P101" s="19"/>
      <c r="Q101" s="21"/>
    </row>
    <row r="102" spans="2:17" x14ac:dyDescent="0.3">
      <c r="B102" s="2"/>
      <c r="C102" s="57"/>
      <c r="D102" s="57"/>
      <c r="E102" s="56"/>
      <c r="F102" s="58"/>
      <c r="H102" s="38"/>
      <c r="I102" s="5"/>
      <c r="J102" s="59"/>
      <c r="K102" s="59"/>
      <c r="L102" s="59"/>
      <c r="M102" s="59"/>
      <c r="N102" s="59"/>
      <c r="O102" s="19"/>
      <c r="P102" s="19"/>
      <c r="Q102" s="21"/>
    </row>
    <row r="103" spans="2:17" x14ac:dyDescent="0.3">
      <c r="B103" s="2"/>
      <c r="C103" s="57"/>
      <c r="D103" s="57"/>
      <c r="E103" s="56"/>
      <c r="F103" s="58"/>
      <c r="H103" s="38"/>
      <c r="I103" s="5"/>
      <c r="J103" s="59"/>
      <c r="K103" s="59"/>
      <c r="L103" s="59"/>
      <c r="M103" s="59"/>
      <c r="N103" s="59"/>
      <c r="O103" s="19"/>
      <c r="P103" s="19"/>
      <c r="Q103" s="21"/>
    </row>
    <row r="104" spans="2:17" x14ac:dyDescent="0.3">
      <c r="B104" s="3"/>
      <c r="C104" s="56"/>
      <c r="D104" s="56"/>
      <c r="E104" s="60"/>
      <c r="H104" s="24"/>
      <c r="I104" s="47"/>
      <c r="J104" s="47"/>
      <c r="K104" s="47"/>
      <c r="L104" s="47"/>
      <c r="M104" s="47"/>
      <c r="N104" s="47"/>
      <c r="O104" s="24"/>
      <c r="P104" s="24"/>
      <c r="Q104" s="25"/>
    </row>
    <row r="105" spans="2:17" ht="16.2" thickBot="1" x14ac:dyDescent="0.35">
      <c r="B105" s="7"/>
      <c r="C105" s="56"/>
      <c r="D105" s="56"/>
      <c r="E105" s="60"/>
      <c r="H105" s="24"/>
      <c r="I105" s="47"/>
      <c r="J105" s="47"/>
      <c r="K105" s="24"/>
      <c r="L105" s="24"/>
      <c r="M105" s="24"/>
      <c r="N105" s="24"/>
      <c r="O105" s="24"/>
      <c r="P105" s="24"/>
      <c r="Q105" s="61"/>
    </row>
    <row r="106" spans="2:17" x14ac:dyDescent="0.3">
      <c r="B106" s="2"/>
      <c r="C106" s="57"/>
      <c r="D106" s="57"/>
      <c r="E106" s="57"/>
      <c r="H106" s="19"/>
      <c r="P106" s="62"/>
    </row>
    <row r="107" spans="2:17" x14ac:dyDescent="0.3">
      <c r="B107" s="7"/>
      <c r="C107" s="55"/>
      <c r="D107" s="55"/>
      <c r="E107" s="56"/>
      <c r="H107" s="19"/>
      <c r="P107" s="62"/>
    </row>
    <row r="108" spans="2:17" ht="38.25" customHeight="1" x14ac:dyDescent="0.3">
      <c r="B108" s="7"/>
      <c r="C108" s="63"/>
      <c r="D108" s="63"/>
      <c r="E108" s="56"/>
      <c r="H108" s="19"/>
      <c r="P108" s="62"/>
    </row>
    <row r="109" spans="2:17" ht="38.25" customHeight="1" x14ac:dyDescent="0.3">
      <c r="B109" s="7"/>
      <c r="C109" s="63"/>
      <c r="D109" s="63"/>
      <c r="E109" s="56"/>
      <c r="H109" s="38"/>
      <c r="P109" s="62"/>
    </row>
  </sheetData>
  <mergeCells count="17">
    <mergeCell ref="N62:N63"/>
    <mergeCell ref="B62:B63"/>
    <mergeCell ref="E60:F60"/>
    <mergeCell ref="G62:G63"/>
    <mergeCell ref="O62:O63"/>
    <mergeCell ref="M62:M63"/>
    <mergeCell ref="B1:O1"/>
    <mergeCell ref="B2:O2"/>
    <mergeCell ref="B59:O59"/>
    <mergeCell ref="B57:O57"/>
    <mergeCell ref="E3:F3"/>
    <mergeCell ref="B5:B6"/>
    <mergeCell ref="G5:G6"/>
    <mergeCell ref="O5:O6"/>
    <mergeCell ref="E5:E6"/>
    <mergeCell ref="M5:M6"/>
    <mergeCell ref="N5:N6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74" fitToHeight="0" orientation="portrait" horizontalDpi="4294967293" verticalDpi="300" r:id="rId1"/>
  <headerFooter alignWithMargins="0"/>
  <rowBreaks count="1" manualBreakCount="1">
    <brk id="56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13"/>
  <sheetViews>
    <sheetView workbookViewId="0">
      <selection activeCell="D13" sqref="D13"/>
    </sheetView>
  </sheetViews>
  <sheetFormatPr defaultRowHeight="13.2" x14ac:dyDescent="0.25"/>
  <cols>
    <col min="2" max="2" width="27.44140625" customWidth="1"/>
    <col min="4" max="4" width="18.6640625" customWidth="1"/>
  </cols>
  <sheetData>
    <row r="3" spans="4:4" ht="15.6" x14ac:dyDescent="0.25">
      <c r="D3" s="1"/>
    </row>
    <row r="4" spans="4:4" ht="12.75" customHeight="1" x14ac:dyDescent="0.25">
      <c r="D4" s="1"/>
    </row>
    <row r="5" spans="4:4" ht="12.75" customHeight="1" x14ac:dyDescent="0.25">
      <c r="D5" s="1"/>
    </row>
    <row r="6" spans="4:4" ht="12.75" customHeight="1" x14ac:dyDescent="0.25">
      <c r="D6" s="1"/>
    </row>
    <row r="7" spans="4:4" ht="15.6" x14ac:dyDescent="0.25">
      <c r="D7" s="1"/>
    </row>
    <row r="8" spans="4:4" ht="15.6" x14ac:dyDescent="0.25">
      <c r="D8" s="1"/>
    </row>
    <row r="9" spans="4:4" ht="15.6" x14ac:dyDescent="0.25">
      <c r="D9" s="1"/>
    </row>
    <row r="10" spans="4:4" ht="15.6" x14ac:dyDescent="0.25">
      <c r="D10" s="1"/>
    </row>
    <row r="11" spans="4:4" ht="15.6" x14ac:dyDescent="0.25">
      <c r="D11" s="1"/>
    </row>
    <row r="12" spans="4:4" ht="15.6" x14ac:dyDescent="0.25">
      <c r="D12" s="1"/>
    </row>
    <row r="13" spans="4:4" ht="15.6" x14ac:dyDescent="0.25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6" sqref="H26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ÖSSZEVONT2019.</vt:lpstr>
      <vt:lpstr>Munka2</vt:lpstr>
      <vt:lpstr>Munka3</vt:lpstr>
      <vt:lpstr>ÖSSZEVONT2019.!Nyomtatási_terület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2020-07-15T09:08:30Z</cp:lastPrinted>
  <dcterms:created xsi:type="dcterms:W3CDTF">2004-09-06T09:45:18Z</dcterms:created>
  <dcterms:modified xsi:type="dcterms:W3CDTF">2020-08-13T12:37:14Z</dcterms:modified>
</cp:coreProperties>
</file>