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esktop\1.Ei.mód Önk.-KÖH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5" i="1"/>
  <c r="D50" i="1"/>
  <c r="D49" i="1"/>
  <c r="D90" i="1"/>
  <c r="B81" i="1" l="1"/>
  <c r="B76" i="1"/>
  <c r="D74" i="1"/>
  <c r="B71" i="1"/>
  <c r="B73" i="1" s="1"/>
  <c r="B91" i="1" s="1"/>
  <c r="D70" i="1"/>
  <c r="B53" i="1"/>
  <c r="D56" i="1"/>
  <c r="D51" i="1"/>
  <c r="D52" i="1"/>
  <c r="D44" i="1"/>
  <c r="D45" i="1"/>
  <c r="D46" i="1"/>
  <c r="D47" i="1"/>
  <c r="D40" i="1"/>
  <c r="D41" i="1"/>
  <c r="D42" i="1"/>
  <c r="D34" i="1"/>
  <c r="D35" i="1"/>
  <c r="D36" i="1"/>
  <c r="D37" i="1"/>
  <c r="D32" i="1"/>
  <c r="D24" i="1"/>
  <c r="D25" i="1"/>
  <c r="D27" i="1"/>
  <c r="D28" i="1"/>
  <c r="D29" i="1"/>
  <c r="D30" i="1"/>
  <c r="D21" i="1"/>
  <c r="D22" i="1"/>
  <c r="D18" i="1"/>
  <c r="D19" i="1"/>
  <c r="D17" i="1"/>
  <c r="D12" i="1"/>
  <c r="D13" i="1"/>
  <c r="D14" i="1"/>
  <c r="D5" i="1"/>
  <c r="D6" i="1"/>
  <c r="D7" i="1"/>
  <c r="D8" i="1"/>
  <c r="D9" i="1"/>
  <c r="D10" i="1"/>
  <c r="D88" i="1"/>
  <c r="D82" i="1"/>
  <c r="D83" i="1"/>
  <c r="D84" i="1"/>
  <c r="D85" i="1"/>
  <c r="D86" i="1"/>
  <c r="D72" i="1"/>
  <c r="D65" i="1"/>
  <c r="D66" i="1"/>
  <c r="D67" i="1"/>
  <c r="D68" i="1"/>
  <c r="D69" i="1"/>
  <c r="D97" i="1"/>
  <c r="D96" i="1"/>
  <c r="D105" i="1"/>
  <c r="D107" i="1" s="1"/>
  <c r="D108" i="1" s="1"/>
  <c r="C107" i="1"/>
  <c r="C108" i="1" s="1"/>
  <c r="B107" i="1"/>
  <c r="B108" i="1" s="1"/>
  <c r="B99" i="1"/>
  <c r="B100" i="1" s="1"/>
  <c r="B89" i="1"/>
  <c r="D89" i="1" s="1"/>
  <c r="B87" i="1"/>
  <c r="B57" i="1"/>
  <c r="D57" i="1" s="1"/>
  <c r="B48" i="1"/>
  <c r="D48" i="1" s="1"/>
  <c r="B43" i="1"/>
  <c r="B38" i="1"/>
  <c r="B33" i="1"/>
  <c r="B31" i="1"/>
  <c r="B23" i="1"/>
  <c r="D23" i="1" s="1"/>
  <c r="B20" i="1"/>
  <c r="D20" i="1" s="1"/>
  <c r="B15" i="1"/>
  <c r="B11" i="1"/>
  <c r="C87" i="1"/>
  <c r="C53" i="1"/>
  <c r="C43" i="1"/>
  <c r="C38" i="1"/>
  <c r="C33" i="1"/>
  <c r="C31" i="1"/>
  <c r="C15" i="1"/>
  <c r="C11" i="1"/>
  <c r="D31" i="1" l="1"/>
  <c r="D15" i="1"/>
  <c r="D33" i="1"/>
  <c r="D43" i="1"/>
  <c r="D87" i="1"/>
  <c r="D99" i="1"/>
  <c r="D100" i="1" s="1"/>
  <c r="D53" i="1"/>
  <c r="B115" i="1"/>
  <c r="B16" i="1"/>
  <c r="B39" i="1"/>
  <c r="D39" i="1" s="1"/>
  <c r="D38" i="1"/>
  <c r="D71" i="1"/>
  <c r="D11" i="1"/>
  <c r="C16" i="1"/>
  <c r="D16" i="1" s="1"/>
  <c r="C39" i="1"/>
  <c r="B58" i="1" l="1"/>
  <c r="C58" i="1"/>
  <c r="C114" i="1" s="1"/>
  <c r="D73" i="1"/>
  <c r="D58" i="1" l="1"/>
  <c r="D114" i="1" s="1"/>
  <c r="B114" i="1"/>
  <c r="D75" i="1" l="1"/>
  <c r="D76" i="1" l="1"/>
  <c r="D77" i="1" l="1"/>
  <c r="D78" i="1" l="1"/>
  <c r="D79" i="1" l="1"/>
  <c r="D80" i="1" l="1"/>
  <c r="D81" i="1" l="1"/>
  <c r="C91" i="1"/>
  <c r="C115" i="1" l="1"/>
  <c r="D91" i="1"/>
  <c r="D115" i="1" s="1"/>
</calcChain>
</file>

<file path=xl/sharedStrings.xml><?xml version="1.0" encoding="utf-8"?>
<sst xmlns="http://schemas.openxmlformats.org/spreadsheetml/2006/main" count="117" uniqueCount="106">
  <si>
    <t>Szöveg</t>
  </si>
  <si>
    <t>Önkor-mányzat</t>
  </si>
  <si>
    <t>Közös Hivatal</t>
  </si>
  <si>
    <t>Összesen</t>
  </si>
  <si>
    <t>K1101 Törvény szerinti illetmények, munkabérek</t>
  </si>
  <si>
    <t>K1103 Céljuttatás, projektprémium</t>
  </si>
  <si>
    <t>K1113 Egyéb sajátos juttatás</t>
  </si>
  <si>
    <t>K1106 Jubileumi jutalom</t>
  </si>
  <si>
    <t>K1107 Béren kívüli juttatások</t>
  </si>
  <si>
    <t>K1109 Közlekedési költségtérítés</t>
  </si>
  <si>
    <t xml:space="preserve">K11 Foglalkoztatottak személyi juttatásai </t>
  </si>
  <si>
    <t>K121 Választott tisztségviselők juttatásai</t>
  </si>
  <si>
    <t>K122 Nem saját foglalkoztatottnak fizetett  személyi  juttatások</t>
  </si>
  <si>
    <t>K123 Egyéb külső személyi  juttatások</t>
  </si>
  <si>
    <t xml:space="preserve"> K12 Külső személyi juttatások </t>
  </si>
  <si>
    <t xml:space="preserve">K1 Személyi juttatások </t>
  </si>
  <si>
    <t xml:space="preserve"> K2 Munkaadókat terhelő járulékok és szociális hozzájárulási adó</t>
  </si>
  <si>
    <t>K311 Szakmai anyagok beszerzése</t>
  </si>
  <si>
    <t>K312 Üzemeltetési anyagok beszerzése</t>
  </si>
  <si>
    <t>K31 Készletbeszerzés</t>
  </si>
  <si>
    <t xml:space="preserve"> K322 Egyéb kommunikációs szolgáltatások</t>
  </si>
  <si>
    <t xml:space="preserve">K32 Kommunikációs szolgáltatások </t>
  </si>
  <si>
    <t xml:space="preserve"> K331 Közüzemi díjak</t>
  </si>
  <si>
    <t>K332 Vásárolt élelmezés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</si>
  <si>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</si>
  <si>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</si>
  <si>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</si>
  <si>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</si>
  <si>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 xml:space="preserve">K33 Szolgáltatási kiadások </t>
  </si>
  <si>
    <t>K341 Kiküldetések kiadásai</t>
  </si>
  <si>
    <t>K34 Kiküldetések, reklám- és propagandakiadások)</t>
  </si>
  <si>
    <t>K352 Fizetendő általános forgalmi adó</t>
  </si>
  <si>
    <t>K353 Kamatkiadások</t>
  </si>
  <si>
    <t>K355 Egyéb dologi kiadások</t>
  </si>
  <si>
    <t>K35 Különféle befizetések és egyéb dologi kiadások)</t>
  </si>
  <si>
    <t xml:space="preserve">K3 Dologi kiadások </t>
  </si>
  <si>
    <t xml:space="preserve"> K42 Családi támogatások</t>
  </si>
  <si>
    <t>K48 Egyéb nem intézményi ellátások</t>
  </si>
  <si>
    <t xml:space="preserve">K4 Ellátottak pénzbeli juttatásai </t>
  </si>
  <si>
    <t xml:space="preserve"> K502 Elvonások és befizetések</t>
  </si>
  <si>
    <t xml:space="preserve"> K512 Tartalékok</t>
  </si>
  <si>
    <t xml:space="preserve">K5 Egyéb működési célú kiadások </t>
  </si>
  <si>
    <t>K64 Egyéb tárgyi eszköz beszerzése</t>
  </si>
  <si>
    <t>K67 Beszerzési célú előzetesen felszámított ÁFA</t>
  </si>
  <si>
    <t>K6 Beruházások</t>
  </si>
  <si>
    <t>K71 Ingatlanok felújítása</t>
  </si>
  <si>
    <t xml:space="preserve">K7 Felújítások </t>
  </si>
  <si>
    <t>K1-K8 Költségvetési kiadások</t>
  </si>
  <si>
    <t xml:space="preserve"> B115 Helyi önkormányzatok kiegészítő támogatásai</t>
  </si>
  <si>
    <t xml:space="preserve">B11 Önkormányzatok működési támogatásai </t>
  </si>
  <si>
    <t xml:space="preserve">B1 Működési célú támogatások államháztartáson belülről </t>
  </si>
  <si>
    <t>B25 Egyéb felh.célú támogatások államháztartáson belülről</t>
  </si>
  <si>
    <t xml:space="preserve"> B34 Vagyoni típusú adók</t>
  </si>
  <si>
    <t xml:space="preserve"> B351 Értékesítési és forgalmi adók</t>
  </si>
  <si>
    <t xml:space="preserve"> B354 Gépjárműadók</t>
  </si>
  <si>
    <t>B36 Egyéb közhatalmi bevételek</t>
  </si>
  <si>
    <t>B3 Közhatalmi bevételek</t>
  </si>
  <si>
    <t xml:space="preserve"> B402 Szolgáltatások ellenértéke</t>
  </si>
  <si>
    <t>B403 Közvetített szolgáltatások ellenértéke</t>
  </si>
  <si>
    <t xml:space="preserve"> B405 Ellátási díjak</t>
  </si>
  <si>
    <t xml:space="preserve"> B406 Kiszámlázott általános forgalmi adó</t>
  </si>
  <si>
    <t>B410 Egyéb működési bevétel</t>
  </si>
  <si>
    <t xml:space="preserve">B4 Működési bevételek </t>
  </si>
  <si>
    <t>B52 Ingatlanok értékesítése</t>
  </si>
  <si>
    <t>B5 Felhalmozási bevételek</t>
  </si>
  <si>
    <t xml:space="preserve">B1-B7 Költségvetési bevételek </t>
  </si>
  <si>
    <t>B2 Felhalmozási célú támogatások államháztartáson belülről</t>
  </si>
  <si>
    <t>03. K9. Finanszírozási kiadások</t>
  </si>
  <si>
    <t>Közös hivatal</t>
  </si>
  <si>
    <t>K9111 Hosszúlejáratú hitelek, kölcsönök törlesztése</t>
  </si>
  <si>
    <t>K914 ÁHB megelőlegezések visszafizetése</t>
  </si>
  <si>
    <t>K915 Központi, irányító szervi támogatások folyósítása*</t>
  </si>
  <si>
    <t xml:space="preserve">K91 Belföldi finanszírozás kiadásai </t>
  </si>
  <si>
    <t xml:space="preserve">K9 Finanszírozási kiadások </t>
  </si>
  <si>
    <t>04. B8. Finanszírozási bevételek</t>
  </si>
  <si>
    <t xml:space="preserve">B813 Maradvány igénybevétele </t>
  </si>
  <si>
    <t>B816 Központi, irányítószervi támogatás*</t>
  </si>
  <si>
    <t xml:space="preserve">B81 Belföldi finanszírozás bevételei </t>
  </si>
  <si>
    <t xml:space="preserve">B8 Finanszírozási bevételek </t>
  </si>
  <si>
    <t>*Az adott-kapott intézményfinanszírozás az összesen oszlopban nettó módon szerepel.</t>
  </si>
  <si>
    <t xml:space="preserve">K321 Informatikai szolgáltatások </t>
  </si>
  <si>
    <t>Önkormányzat</t>
  </si>
  <si>
    <t>Nézsa Községi Önkormányzat 2017 évi (költségvetési szervekkel összevont)  kiadási és bevételi táblái</t>
  </si>
  <si>
    <t>01.K1-K8. Költségvetési kiadások</t>
  </si>
  <si>
    <t>Ft</t>
  </si>
  <si>
    <t>1.sz.melléklet</t>
  </si>
  <si>
    <t>02.B1-B7.Költségvetési bevételek</t>
  </si>
  <si>
    <t xml:space="preserve"> B114 Települési önkormányzatok kulturális feladatainak tám.</t>
  </si>
  <si>
    <t>.B113 Települési önkormányzatok szociális gy.j.és gy.étk. Tám.</t>
  </si>
  <si>
    <t xml:space="preserve"> B112 Települési önkormányzatok egyes köznevelési f.t. t</t>
  </si>
  <si>
    <t>B111 Helyi önkormányzatok működésének általános tám.</t>
  </si>
  <si>
    <t>B16 Egyéb működési célú támogatások bevételei ÁHB</t>
  </si>
  <si>
    <t>K74 Felújítási célú előzetesen felszámított ált. forgalmi adó</t>
  </si>
  <si>
    <t>K506 Egyéb működési célú támogatások ÁHB</t>
  </si>
  <si>
    <t>K506 Egyéb működési célú támogatások ÁHK</t>
  </si>
  <si>
    <t xml:space="preserve"> K44 Betegséggel kapcsolatos (nem TB) ellátások</t>
  </si>
  <si>
    <t>K351 Működési célú előzetesen felsz. Ált. forgalmi adó</t>
  </si>
  <si>
    <t>K333 Bérleti és lízing díjak</t>
  </si>
  <si>
    <t>K62 Ingatlanok beszerzése</t>
  </si>
  <si>
    <t>K63 Informatikai eszközök beszerzése</t>
  </si>
  <si>
    <t>Kiadások összesen</t>
  </si>
  <si>
    <t>Bevételek összesen</t>
  </si>
  <si>
    <t>B116 Elszámolásból származó bevételek</t>
  </si>
  <si>
    <t>B21 Felhalmozási célú önkormányzati támogatások</t>
  </si>
  <si>
    <t>B6 Műk.c.visszatérítendő táogatás visszatérülése</t>
  </si>
  <si>
    <t>K73 Egyéb tárgyi eszköz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</si>
</sst>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center"/>
    </xf>
    <xf numFmtId="0" fontId="3" fillId="3" borderId="1" xfId="0" applyFont="1" applyFill="1" applyBorder="1"/>
    <xf numFmtId="164" fontId="3" fillId="3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ont="1"/>
    <xf numFmtId="0" fontId="3" fillId="4" borderId="1" xfId="0" applyFont="1" applyFill="1" applyBorder="1"/>
    <xf numFmtId="164" fontId="3" fillId="4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/>
    <xf numFmtId="0" fontId="2" fillId="2" borderId="1" xfId="0" applyFont="1" applyFill="1" applyBorder="1"/>
    <xf numFmtId="164" fontId="2" fillId="2" borderId="1" xfId="1" applyNumberFormat="1" applyFont="1" applyFill="1" applyBorder="1" applyAlignment="1">
      <alignment horizontal="center"/>
    </xf>
    <xf numFmtId="164" fontId="2" fillId="0" borderId="0" xfId="0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topLeftCell="A63" workbookViewId="0">
      <selection activeCell="G47" sqref="G47:H47"/>
    </sheetView>
  </sheetViews>
  <sheetFormatPr defaultRowHeight="15" x14ac:dyDescent="0.25"/>
  <cols>
    <col min="1" max="1" width="43.28515625" customWidth="1"/>
    <col min="2" max="2" width="13.140625" customWidth="1"/>
    <col min="3" max="3" width="12.140625" customWidth="1"/>
    <col min="4" max="4" width="13.42578125" customWidth="1"/>
  </cols>
  <sheetData>
    <row r="1" spans="1:4" x14ac:dyDescent="0.25">
      <c r="D1" t="s">
        <v>85</v>
      </c>
    </row>
    <row r="2" spans="1:4" x14ac:dyDescent="0.25">
      <c r="A2" t="s">
        <v>82</v>
      </c>
    </row>
    <row r="3" spans="1:4" x14ac:dyDescent="0.25">
      <c r="A3" t="s">
        <v>83</v>
      </c>
      <c r="D3" s="13" t="s">
        <v>84</v>
      </c>
    </row>
    <row r="4" spans="1:4" ht="12.95" customHeight="1" x14ac:dyDescent="0.25">
      <c r="A4" s="1" t="s">
        <v>0</v>
      </c>
      <c r="B4" s="1" t="s">
        <v>81</v>
      </c>
      <c r="C4" s="1" t="s">
        <v>2</v>
      </c>
      <c r="D4" s="1" t="s">
        <v>3</v>
      </c>
    </row>
    <row r="5" spans="1:4" ht="12.95" customHeight="1" x14ac:dyDescent="0.25">
      <c r="A5" s="1" t="s">
        <v>4</v>
      </c>
      <c r="B5" s="2">
        <v>52884000</v>
      </c>
      <c r="C5" s="2">
        <v>22914000</v>
      </c>
      <c r="D5" s="2">
        <f t="shared" ref="D5:D25" si="0">SUM(B5:C5)</f>
        <v>75798000</v>
      </c>
    </row>
    <row r="6" spans="1:4" ht="12.95" customHeight="1" x14ac:dyDescent="0.25">
      <c r="A6" s="1" t="s">
        <v>5</v>
      </c>
      <c r="B6" s="2"/>
      <c r="C6" s="2">
        <v>2440000</v>
      </c>
      <c r="D6" s="2">
        <f t="shared" si="0"/>
        <v>2440000</v>
      </c>
    </row>
    <row r="7" spans="1:4" ht="12.95" customHeight="1" x14ac:dyDescent="0.25">
      <c r="A7" s="1" t="s">
        <v>6</v>
      </c>
      <c r="B7" s="2">
        <v>390000</v>
      </c>
      <c r="C7" s="2">
        <v>360000</v>
      </c>
      <c r="D7" s="2">
        <f t="shared" si="0"/>
        <v>750000</v>
      </c>
    </row>
    <row r="8" spans="1:4" ht="12.95" customHeight="1" x14ac:dyDescent="0.25">
      <c r="A8" s="1" t="s">
        <v>7</v>
      </c>
      <c r="B8" s="2"/>
      <c r="C8" s="2">
        <v>680000</v>
      </c>
      <c r="D8" s="2">
        <f t="shared" si="0"/>
        <v>680000</v>
      </c>
    </row>
    <row r="9" spans="1:4" ht="12.95" customHeight="1" x14ac:dyDescent="0.25">
      <c r="A9" s="1" t="s">
        <v>8</v>
      </c>
      <c r="B9" s="2"/>
      <c r="C9" s="2">
        <v>1950000</v>
      </c>
      <c r="D9" s="2">
        <f t="shared" si="0"/>
        <v>1950000</v>
      </c>
    </row>
    <row r="10" spans="1:4" ht="12.95" customHeight="1" x14ac:dyDescent="0.25">
      <c r="A10" s="1" t="s">
        <v>9</v>
      </c>
      <c r="B10" s="2"/>
      <c r="C10" s="2">
        <v>240000</v>
      </c>
      <c r="D10" s="2">
        <f t="shared" si="0"/>
        <v>240000</v>
      </c>
    </row>
    <row r="11" spans="1:4" ht="12.95" customHeight="1" x14ac:dyDescent="0.25">
      <c r="A11" s="3" t="s">
        <v>10</v>
      </c>
      <c r="B11" s="4">
        <f>SUM(B5:B10)</f>
        <v>53274000</v>
      </c>
      <c r="C11" s="4">
        <f>SUM(C5:C10)</f>
        <v>28584000</v>
      </c>
      <c r="D11" s="4">
        <f t="shared" si="0"/>
        <v>81858000</v>
      </c>
    </row>
    <row r="12" spans="1:4" ht="12.95" customHeight="1" x14ac:dyDescent="0.25">
      <c r="A12" s="1" t="s">
        <v>11</v>
      </c>
      <c r="B12" s="2">
        <v>5591000</v>
      </c>
      <c r="C12" s="2"/>
      <c r="D12" s="2">
        <f t="shared" si="0"/>
        <v>5591000</v>
      </c>
    </row>
    <row r="13" spans="1:4" ht="12.95" customHeight="1" x14ac:dyDescent="0.25">
      <c r="A13" s="1" t="s">
        <v>12</v>
      </c>
      <c r="B13" s="2">
        <v>100000</v>
      </c>
      <c r="C13" s="2">
        <v>360000</v>
      </c>
      <c r="D13" s="2">
        <f t="shared" si="0"/>
        <v>460000</v>
      </c>
    </row>
    <row r="14" spans="1:4" ht="12.95" customHeight="1" x14ac:dyDescent="0.25">
      <c r="A14" s="1" t="s">
        <v>13</v>
      </c>
      <c r="B14" s="2">
        <v>20000</v>
      </c>
      <c r="C14" s="2"/>
      <c r="D14" s="2">
        <f t="shared" si="0"/>
        <v>20000</v>
      </c>
    </row>
    <row r="15" spans="1:4" ht="12.95" customHeight="1" x14ac:dyDescent="0.25">
      <c r="A15" s="5" t="s">
        <v>14</v>
      </c>
      <c r="B15" s="6">
        <f>SUM(B12:B14)</f>
        <v>5711000</v>
      </c>
      <c r="C15" s="6">
        <f>SUM(C12:C14)</f>
        <v>360000</v>
      </c>
      <c r="D15" s="6">
        <f t="shared" si="0"/>
        <v>6071000</v>
      </c>
    </row>
    <row r="16" spans="1:4" ht="12.95" customHeight="1" x14ac:dyDescent="0.25">
      <c r="A16" s="7" t="s">
        <v>15</v>
      </c>
      <c r="B16" s="8">
        <f>B11+B15</f>
        <v>58985000</v>
      </c>
      <c r="C16" s="8">
        <f>C11+C15</f>
        <v>28944000</v>
      </c>
      <c r="D16" s="8">
        <f t="shared" si="0"/>
        <v>87929000</v>
      </c>
    </row>
    <row r="17" spans="1:4" ht="12.95" customHeight="1" x14ac:dyDescent="0.25">
      <c r="A17" s="7" t="s">
        <v>16</v>
      </c>
      <c r="B17" s="8">
        <v>7818000</v>
      </c>
      <c r="C17" s="8">
        <v>6657000</v>
      </c>
      <c r="D17" s="8">
        <f t="shared" si="0"/>
        <v>14475000</v>
      </c>
    </row>
    <row r="18" spans="1:4" ht="12.95" customHeight="1" x14ac:dyDescent="0.25">
      <c r="A18" s="1" t="s">
        <v>17</v>
      </c>
      <c r="B18" s="2">
        <v>135000</v>
      </c>
      <c r="C18" s="2"/>
      <c r="D18" s="2">
        <f t="shared" si="0"/>
        <v>135000</v>
      </c>
    </row>
    <row r="19" spans="1:4" ht="12.95" customHeight="1" x14ac:dyDescent="0.25">
      <c r="A19" s="1" t="s">
        <v>18</v>
      </c>
      <c r="B19" s="2">
        <v>6932000</v>
      </c>
      <c r="C19" s="2">
        <v>585600</v>
      </c>
      <c r="D19" s="2">
        <f t="shared" si="0"/>
        <v>7517600</v>
      </c>
    </row>
    <row r="20" spans="1:4" ht="12.95" customHeight="1" x14ac:dyDescent="0.25">
      <c r="A20" s="5" t="s">
        <v>19</v>
      </c>
      <c r="B20" s="6">
        <f>SUM(B18:B19)</f>
        <v>7067000</v>
      </c>
      <c r="C20" s="6">
        <v>585600</v>
      </c>
      <c r="D20" s="6">
        <f t="shared" si="0"/>
        <v>7652600</v>
      </c>
    </row>
    <row r="21" spans="1:4" ht="12.95" customHeight="1" x14ac:dyDescent="0.25">
      <c r="A21" s="1" t="s">
        <v>80</v>
      </c>
      <c r="B21" s="2"/>
      <c r="C21" s="2">
        <v>480000</v>
      </c>
      <c r="D21" s="9">
        <f t="shared" si="0"/>
        <v>480000</v>
      </c>
    </row>
    <row r="22" spans="1:4" ht="12.95" customHeight="1" x14ac:dyDescent="0.25">
      <c r="A22" s="1" t="s">
        <v>20</v>
      </c>
      <c r="B22" s="2">
        <v>260000</v>
      </c>
      <c r="C22" s="2">
        <v>320000</v>
      </c>
      <c r="D22" s="9">
        <f t="shared" si="0"/>
        <v>580000</v>
      </c>
    </row>
    <row r="23" spans="1:4" ht="12.95" customHeight="1" x14ac:dyDescent="0.25">
      <c r="A23" s="5" t="s">
        <v>21</v>
      </c>
      <c r="B23" s="6">
        <f>SUM(B21:B22)</f>
        <v>260000</v>
      </c>
      <c r="C23" s="6">
        <v>800000</v>
      </c>
      <c r="D23" s="6">
        <f t="shared" si="0"/>
        <v>1060000</v>
      </c>
    </row>
    <row r="24" spans="1:4" ht="12.95" customHeight="1" x14ac:dyDescent="0.25">
      <c r="A24" s="1" t="s">
        <v>22</v>
      </c>
      <c r="B24" s="2">
        <v>4900000</v>
      </c>
      <c r="C24" s="2"/>
      <c r="D24" s="2">
        <f t="shared" si="0"/>
        <v>4900000</v>
      </c>
    </row>
    <row r="25" spans="1:4" ht="12.95" customHeight="1" x14ac:dyDescent="0.25">
      <c r="A25" s="1" t="s">
        <v>23</v>
      </c>
      <c r="B25" s="2">
        <v>2062000</v>
      </c>
      <c r="C25" s="2"/>
      <c r="D25" s="2">
        <f t="shared" si="0"/>
        <v>2062000</v>
      </c>
    </row>
    <row r="26" spans="1:4" ht="12.95" customHeight="1" x14ac:dyDescent="0.25">
      <c r="A26" s="1" t="s">
        <v>97</v>
      </c>
      <c r="B26" s="2">
        <v>80000</v>
      </c>
      <c r="C26" s="2"/>
      <c r="D26" s="2"/>
    </row>
    <row r="27" spans="1:4" ht="12.95" customHeight="1" x14ac:dyDescent="0.25">
      <c r="A27" s="1" t="s">
        <v>24</v>
      </c>
      <c r="B27" s="2">
        <v>520000</v>
      </c>
      <c r="C27" s="2">
        <v>50000</v>
      </c>
      <c r="D27" s="2">
        <f t="shared" ref="D27:D48" si="1">SUM(B27:C27)</f>
        <v>570000</v>
      </c>
    </row>
    <row r="28" spans="1:4" ht="12.95" customHeight="1" x14ac:dyDescent="0.25">
      <c r="A28" s="1" t="s">
        <v>25</v>
      </c>
      <c r="B28" s="2">
        <v>2154000</v>
      </c>
      <c r="C28" s="2"/>
      <c r="D28" s="2">
        <f t="shared" si="1"/>
        <v>2154000</v>
      </c>
    </row>
    <row r="29" spans="1:4" ht="12.95" customHeight="1" x14ac:dyDescent="0.25">
      <c r="A29" s="1" t="s">
        <v>26</v>
      </c>
      <c r="B29" s="2">
        <v>8540000</v>
      </c>
      <c r="C29" s="2">
        <v>712000</v>
      </c>
      <c r="D29" s="2">
        <f t="shared" si="1"/>
        <v>9252000</v>
      </c>
    </row>
    <row r="30" spans="1:4" ht="12.95" customHeight="1" x14ac:dyDescent="0.25">
      <c r="A30" s="1" t="s">
        <v>27</v>
      </c>
      <c r="B30" s="2">
        <v>10470000</v>
      </c>
      <c r="C30" s="2">
        <v>450000</v>
      </c>
      <c r="D30" s="2">
        <f t="shared" si="1"/>
        <v>10920000</v>
      </c>
    </row>
    <row r="31" spans="1:4" ht="12.95" customHeight="1" x14ac:dyDescent="0.25">
      <c r="A31" s="5" t="s">
        <v>28</v>
      </c>
      <c r="B31" s="6">
        <f>SUM(B24:B30)</f>
        <v>28726000</v>
      </c>
      <c r="C31" s="6">
        <f>SUM(C24:C30)</f>
        <v>1212000</v>
      </c>
      <c r="D31" s="6">
        <f t="shared" si="1"/>
        <v>29938000</v>
      </c>
    </row>
    <row r="32" spans="1:4" ht="12.95" customHeight="1" x14ac:dyDescent="0.25">
      <c r="A32" s="1" t="s">
        <v>29</v>
      </c>
      <c r="B32" s="2">
        <v>250000</v>
      </c>
      <c r="C32" s="2">
        <v>300000</v>
      </c>
      <c r="D32" s="2">
        <f t="shared" si="1"/>
        <v>550000</v>
      </c>
    </row>
    <row r="33" spans="1:4" ht="12.95" customHeight="1" x14ac:dyDescent="0.25">
      <c r="A33" s="5" t="s">
        <v>30</v>
      </c>
      <c r="B33" s="6">
        <f>SUM(B32)</f>
        <v>250000</v>
      </c>
      <c r="C33" s="6">
        <f>SUM(C32)</f>
        <v>300000</v>
      </c>
      <c r="D33" s="6">
        <f t="shared" si="1"/>
        <v>550000</v>
      </c>
    </row>
    <row r="34" spans="1:4" ht="12.95" customHeight="1" x14ac:dyDescent="0.25">
      <c r="A34" s="1" t="s">
        <v>96</v>
      </c>
      <c r="B34" s="2">
        <v>8417000</v>
      </c>
      <c r="C34" s="2">
        <v>560000</v>
      </c>
      <c r="D34" s="2">
        <f t="shared" si="1"/>
        <v>8977000</v>
      </c>
    </row>
    <row r="35" spans="1:4" ht="12.95" customHeight="1" x14ac:dyDescent="0.25">
      <c r="A35" s="1" t="s">
        <v>31</v>
      </c>
      <c r="B35" s="2">
        <v>752000</v>
      </c>
      <c r="C35" s="2"/>
      <c r="D35" s="2">
        <f t="shared" si="1"/>
        <v>752000</v>
      </c>
    </row>
    <row r="36" spans="1:4" ht="12.95" customHeight="1" x14ac:dyDescent="0.25">
      <c r="A36" s="1" t="s">
        <v>32</v>
      </c>
      <c r="B36" s="2">
        <v>30000</v>
      </c>
      <c r="C36" s="2"/>
      <c r="D36" s="2">
        <f t="shared" si="1"/>
        <v>30000</v>
      </c>
    </row>
    <row r="37" spans="1:4" ht="12.95" customHeight="1" x14ac:dyDescent="0.25">
      <c r="A37" s="1" t="s">
        <v>33</v>
      </c>
      <c r="B37" s="2">
        <v>1600000</v>
      </c>
      <c r="C37" s="2">
        <v>70000</v>
      </c>
      <c r="D37" s="2">
        <f t="shared" si="1"/>
        <v>1670000</v>
      </c>
    </row>
    <row r="38" spans="1:4" ht="12.95" customHeight="1" x14ac:dyDescent="0.25">
      <c r="A38" s="5" t="s">
        <v>34</v>
      </c>
      <c r="B38" s="6">
        <f>SUM(B34:B37)</f>
        <v>10799000</v>
      </c>
      <c r="C38" s="6">
        <f>SUM(C34:C37)</f>
        <v>630000</v>
      </c>
      <c r="D38" s="6">
        <f t="shared" si="1"/>
        <v>11429000</v>
      </c>
    </row>
    <row r="39" spans="1:4" ht="12.95" customHeight="1" x14ac:dyDescent="0.25">
      <c r="A39" s="7" t="s">
        <v>35</v>
      </c>
      <c r="B39" s="8">
        <f>B20+B23+B31+B33+B38</f>
        <v>47102000</v>
      </c>
      <c r="C39" s="8">
        <f>C20+C23+C31+C33+C38</f>
        <v>3527600</v>
      </c>
      <c r="D39" s="8">
        <f t="shared" si="1"/>
        <v>50629600</v>
      </c>
    </row>
    <row r="40" spans="1:4" ht="12.95" customHeight="1" x14ac:dyDescent="0.25">
      <c r="A40" s="1" t="s">
        <v>36</v>
      </c>
      <c r="B40" s="2">
        <v>500000</v>
      </c>
      <c r="C40" s="2"/>
      <c r="D40" s="2">
        <f t="shared" si="1"/>
        <v>500000</v>
      </c>
    </row>
    <row r="41" spans="1:4" ht="12.95" customHeight="1" x14ac:dyDescent="0.25">
      <c r="A41" s="1" t="s">
        <v>95</v>
      </c>
      <c r="B41" s="2">
        <v>50000</v>
      </c>
      <c r="C41" s="2"/>
      <c r="D41" s="2">
        <f t="shared" si="1"/>
        <v>50000</v>
      </c>
    </row>
    <row r="42" spans="1:4" ht="12.95" customHeight="1" x14ac:dyDescent="0.25">
      <c r="A42" s="1" t="s">
        <v>37</v>
      </c>
      <c r="B42" s="2">
        <v>10310000</v>
      </c>
      <c r="C42" s="2"/>
      <c r="D42" s="2">
        <f t="shared" si="1"/>
        <v>10310000</v>
      </c>
    </row>
    <row r="43" spans="1:4" ht="12.95" customHeight="1" x14ac:dyDescent="0.25">
      <c r="A43" s="7" t="s">
        <v>38</v>
      </c>
      <c r="B43" s="8">
        <f>SUM(B40:B42)</f>
        <v>10860000</v>
      </c>
      <c r="C43" s="8">
        <f t="shared" ref="C43" si="2">SUM(C42)</f>
        <v>0</v>
      </c>
      <c r="D43" s="8">
        <f t="shared" si="1"/>
        <v>10860000</v>
      </c>
    </row>
    <row r="44" spans="1:4" ht="12.95" customHeight="1" x14ac:dyDescent="0.25">
      <c r="A44" s="1" t="s">
        <v>39</v>
      </c>
      <c r="B44" s="2">
        <v>550000</v>
      </c>
      <c r="C44" s="2"/>
      <c r="D44" s="2">
        <f t="shared" si="1"/>
        <v>550000</v>
      </c>
    </row>
    <row r="45" spans="1:4" ht="12.95" customHeight="1" x14ac:dyDescent="0.25">
      <c r="A45" s="1" t="s">
        <v>93</v>
      </c>
      <c r="B45" s="2">
        <v>68270000</v>
      </c>
      <c r="C45" s="2"/>
      <c r="D45" s="2">
        <f t="shared" si="1"/>
        <v>68270000</v>
      </c>
    </row>
    <row r="46" spans="1:4" ht="12.95" customHeight="1" x14ac:dyDescent="0.25">
      <c r="A46" s="1" t="s">
        <v>94</v>
      </c>
      <c r="B46" s="2">
        <v>2500000</v>
      </c>
      <c r="C46" s="2"/>
      <c r="D46" s="2">
        <f t="shared" si="1"/>
        <v>2500000</v>
      </c>
    </row>
    <row r="47" spans="1:4" ht="12.95" customHeight="1" x14ac:dyDescent="0.25">
      <c r="A47" s="1" t="s">
        <v>40</v>
      </c>
      <c r="B47" s="2">
        <v>30557352</v>
      </c>
      <c r="C47" s="2"/>
      <c r="D47" s="2">
        <f t="shared" si="1"/>
        <v>30557352</v>
      </c>
    </row>
    <row r="48" spans="1:4" ht="12.95" customHeight="1" x14ac:dyDescent="0.25">
      <c r="A48" s="7" t="s">
        <v>41</v>
      </c>
      <c r="B48" s="8">
        <f>SUM(B44:B47)</f>
        <v>101877352</v>
      </c>
      <c r="C48" s="8"/>
      <c r="D48" s="8">
        <f t="shared" si="1"/>
        <v>101877352</v>
      </c>
    </row>
    <row r="49" spans="1:4" ht="12.95" customHeight="1" x14ac:dyDescent="0.25">
      <c r="A49" s="18" t="s">
        <v>98</v>
      </c>
      <c r="B49" s="19">
        <v>307000</v>
      </c>
      <c r="C49" s="19"/>
      <c r="D49" s="19">
        <f>SUM(B49:C49)</f>
        <v>307000</v>
      </c>
    </row>
    <row r="50" spans="1:4" ht="12.95" customHeight="1" x14ac:dyDescent="0.25">
      <c r="A50" s="18" t="s">
        <v>99</v>
      </c>
      <c r="B50" s="19">
        <v>2563000</v>
      </c>
      <c r="C50" s="19"/>
      <c r="D50" s="19">
        <f>SUM(B50:C50)</f>
        <v>2563000</v>
      </c>
    </row>
    <row r="51" spans="1:4" ht="12.95" customHeight="1" x14ac:dyDescent="0.25">
      <c r="A51" s="1" t="s">
        <v>42</v>
      </c>
      <c r="B51" s="2">
        <v>13023000</v>
      </c>
      <c r="C51" s="2">
        <v>48000</v>
      </c>
      <c r="D51" s="2">
        <f t="shared" ref="D51:D58" si="3">SUM(B51:C51)</f>
        <v>13071000</v>
      </c>
    </row>
    <row r="52" spans="1:4" ht="12.95" customHeight="1" x14ac:dyDescent="0.25">
      <c r="A52" s="1" t="s">
        <v>43</v>
      </c>
      <c r="B52" s="2">
        <v>4209000</v>
      </c>
      <c r="C52" s="2">
        <v>12000</v>
      </c>
      <c r="D52" s="2">
        <f t="shared" si="3"/>
        <v>4221000</v>
      </c>
    </row>
    <row r="53" spans="1:4" ht="12.95" customHeight="1" x14ac:dyDescent="0.25">
      <c r="A53" s="7" t="s">
        <v>44</v>
      </c>
      <c r="B53" s="8">
        <f>SUM(B49:B52)</f>
        <v>20102000</v>
      </c>
      <c r="C53" s="8">
        <f>SUM(C51:C52)</f>
        <v>60000</v>
      </c>
      <c r="D53" s="8">
        <f t="shared" si="3"/>
        <v>20162000</v>
      </c>
    </row>
    <row r="54" spans="1:4" ht="12.95" customHeight="1" x14ac:dyDescent="0.25">
      <c r="A54" s="1" t="s">
        <v>45</v>
      </c>
      <c r="B54" s="2">
        <v>34398000</v>
      </c>
      <c r="C54" s="2"/>
      <c r="D54" s="2">
        <f>SUM(B54:C54)</f>
        <v>34398000</v>
      </c>
    </row>
    <row r="55" spans="1:4" ht="12.95" customHeight="1" x14ac:dyDescent="0.25">
      <c r="A55" s="1" t="s">
        <v>105</v>
      </c>
      <c r="B55" s="2">
        <v>390000</v>
      </c>
      <c r="C55" s="2"/>
      <c r="D55" s="2">
        <f t="shared" si="3"/>
        <v>390000</v>
      </c>
    </row>
    <row r="56" spans="1:4" ht="12.95" customHeight="1" x14ac:dyDescent="0.25">
      <c r="A56" s="1" t="s">
        <v>92</v>
      </c>
      <c r="B56" s="2">
        <v>9289000</v>
      </c>
      <c r="C56" s="2"/>
      <c r="D56" s="2">
        <f t="shared" si="3"/>
        <v>9289000</v>
      </c>
    </row>
    <row r="57" spans="1:4" ht="12.95" customHeight="1" x14ac:dyDescent="0.25">
      <c r="A57" s="7" t="s">
        <v>46</v>
      </c>
      <c r="B57" s="8">
        <f>SUM(B54:B56)</f>
        <v>44077000</v>
      </c>
      <c r="C57" s="8"/>
      <c r="D57" s="8">
        <f t="shared" si="3"/>
        <v>44077000</v>
      </c>
    </row>
    <row r="58" spans="1:4" ht="12.95" customHeight="1" x14ac:dyDescent="0.25">
      <c r="A58" s="15" t="s">
        <v>47</v>
      </c>
      <c r="B58" s="16">
        <f>B16+B17+B39+B43+B48+B53+B57</f>
        <v>290821352</v>
      </c>
      <c r="C58" s="16">
        <f>C16+C17+C39+C43+C48+C53+C57</f>
        <v>39188600</v>
      </c>
      <c r="D58" s="16">
        <f t="shared" si="3"/>
        <v>330009952</v>
      </c>
    </row>
    <row r="59" spans="1:4" ht="12.95" customHeight="1" x14ac:dyDescent="0.25">
      <c r="A59" s="12"/>
      <c r="B59" s="12"/>
      <c r="C59" s="12"/>
      <c r="D59" s="12"/>
    </row>
    <row r="60" spans="1:4" ht="12.95" customHeight="1" x14ac:dyDescent="0.25">
      <c r="A60" s="12"/>
      <c r="B60" s="12"/>
      <c r="C60" s="12"/>
      <c r="D60" s="12"/>
    </row>
    <row r="61" spans="1:4" ht="12.95" customHeight="1" x14ac:dyDescent="0.25"/>
    <row r="62" spans="1:4" ht="12.95" customHeight="1" x14ac:dyDescent="0.25"/>
    <row r="63" spans="1:4" ht="12.95" customHeight="1" x14ac:dyDescent="0.25">
      <c r="A63" t="s">
        <v>86</v>
      </c>
      <c r="D63" s="13" t="s">
        <v>84</v>
      </c>
    </row>
    <row r="64" spans="1:4" ht="12.95" customHeight="1" x14ac:dyDescent="0.25">
      <c r="A64" s="1" t="s">
        <v>0</v>
      </c>
      <c r="B64" s="1" t="s">
        <v>1</v>
      </c>
      <c r="C64" s="1" t="s">
        <v>2</v>
      </c>
      <c r="D64" s="1" t="s">
        <v>3</v>
      </c>
    </row>
    <row r="65" spans="1:4" ht="12.95" customHeight="1" x14ac:dyDescent="0.25">
      <c r="A65" s="1" t="s">
        <v>90</v>
      </c>
      <c r="B65" s="2">
        <v>67413202</v>
      </c>
      <c r="C65" s="2"/>
      <c r="D65" s="2">
        <f t="shared" ref="D65:D89" si="4">SUM(B65:C65)</f>
        <v>67413202</v>
      </c>
    </row>
    <row r="66" spans="1:4" ht="12.95" customHeight="1" x14ac:dyDescent="0.25">
      <c r="A66" s="1" t="s">
        <v>89</v>
      </c>
      <c r="B66" s="2">
        <v>43839584</v>
      </c>
      <c r="C66" s="2"/>
      <c r="D66" s="2">
        <f t="shared" si="4"/>
        <v>43839584</v>
      </c>
    </row>
    <row r="67" spans="1:4" ht="12.95" customHeight="1" x14ac:dyDescent="0.25">
      <c r="A67" s="1" t="s">
        <v>88</v>
      </c>
      <c r="B67" s="2">
        <v>27448849</v>
      </c>
      <c r="C67" s="2"/>
      <c r="D67" s="2">
        <f t="shared" si="4"/>
        <v>27448849</v>
      </c>
    </row>
    <row r="68" spans="1:4" ht="12.95" customHeight="1" x14ac:dyDescent="0.25">
      <c r="A68" s="1" t="s">
        <v>87</v>
      </c>
      <c r="B68" s="2">
        <v>1320120</v>
      </c>
      <c r="C68" s="2"/>
      <c r="D68" s="2">
        <f t="shared" si="4"/>
        <v>1320120</v>
      </c>
    </row>
    <row r="69" spans="1:4" ht="12.95" customHeight="1" x14ac:dyDescent="0.25">
      <c r="A69" s="1" t="s">
        <v>48</v>
      </c>
      <c r="B69" s="2">
        <v>5091898</v>
      </c>
      <c r="C69" s="2"/>
      <c r="D69" s="2">
        <f t="shared" si="4"/>
        <v>5091898</v>
      </c>
    </row>
    <row r="70" spans="1:4" ht="12.95" customHeight="1" x14ac:dyDescent="0.25">
      <c r="A70" s="1" t="s">
        <v>102</v>
      </c>
      <c r="B70" s="2">
        <v>262617</v>
      </c>
      <c r="C70" s="2"/>
      <c r="D70" s="2">
        <f t="shared" si="4"/>
        <v>262617</v>
      </c>
    </row>
    <row r="71" spans="1:4" ht="12.95" customHeight="1" x14ac:dyDescent="0.25">
      <c r="A71" s="5" t="s">
        <v>49</v>
      </c>
      <c r="B71" s="6">
        <f>SUM(B65:B70)</f>
        <v>145376270</v>
      </c>
      <c r="C71" s="6"/>
      <c r="D71" s="6">
        <f t="shared" si="4"/>
        <v>145376270</v>
      </c>
    </row>
    <row r="72" spans="1:4" ht="12.95" customHeight="1" x14ac:dyDescent="0.25">
      <c r="A72" s="5" t="s">
        <v>91</v>
      </c>
      <c r="B72" s="6">
        <v>83501414</v>
      </c>
      <c r="C72" s="6"/>
      <c r="D72" s="6">
        <f t="shared" si="4"/>
        <v>83501414</v>
      </c>
    </row>
    <row r="73" spans="1:4" ht="12.95" customHeight="1" x14ac:dyDescent="0.25">
      <c r="A73" s="7" t="s">
        <v>50</v>
      </c>
      <c r="B73" s="8">
        <f>SUM(B71:B72)</f>
        <v>228877684</v>
      </c>
      <c r="C73" s="8"/>
      <c r="D73" s="8">
        <f t="shared" si="4"/>
        <v>228877684</v>
      </c>
    </row>
    <row r="74" spans="1:4" ht="12.95" customHeight="1" x14ac:dyDescent="0.25">
      <c r="A74" s="18" t="s">
        <v>103</v>
      </c>
      <c r="B74" s="19">
        <v>22481881</v>
      </c>
      <c r="C74" s="19"/>
      <c r="D74" s="19">
        <f t="shared" si="4"/>
        <v>22481881</v>
      </c>
    </row>
    <row r="75" spans="1:4" ht="12.95" customHeight="1" x14ac:dyDescent="0.25">
      <c r="A75" s="1" t="s">
        <v>51</v>
      </c>
      <c r="B75" s="2">
        <v>4785160</v>
      </c>
      <c r="C75" s="2"/>
      <c r="D75" s="2">
        <f t="shared" si="4"/>
        <v>4785160</v>
      </c>
    </row>
    <row r="76" spans="1:4" ht="12.95" customHeight="1" x14ac:dyDescent="0.25">
      <c r="A76" s="7" t="s">
        <v>66</v>
      </c>
      <c r="B76" s="8">
        <f>SUM(B74:B75)</f>
        <v>27267041</v>
      </c>
      <c r="C76" s="8"/>
      <c r="D76" s="8">
        <f t="shared" si="4"/>
        <v>27267041</v>
      </c>
    </row>
    <row r="77" spans="1:4" ht="12.95" customHeight="1" x14ac:dyDescent="0.25">
      <c r="A77" s="1" t="s">
        <v>52</v>
      </c>
      <c r="B77" s="2">
        <v>3661000</v>
      </c>
      <c r="C77" s="2"/>
      <c r="D77" s="2">
        <f t="shared" si="4"/>
        <v>3661000</v>
      </c>
    </row>
    <row r="78" spans="1:4" ht="12.95" customHeight="1" x14ac:dyDescent="0.25">
      <c r="A78" s="1" t="s">
        <v>53</v>
      </c>
      <c r="B78" s="2">
        <v>6078000</v>
      </c>
      <c r="C78" s="2"/>
      <c r="D78" s="2">
        <f t="shared" si="4"/>
        <v>6078000</v>
      </c>
    </row>
    <row r="79" spans="1:4" ht="12.95" customHeight="1" x14ac:dyDescent="0.25">
      <c r="A79" s="1" t="s">
        <v>54</v>
      </c>
      <c r="B79" s="2">
        <v>2634000</v>
      </c>
      <c r="C79" s="2"/>
      <c r="D79" s="2">
        <f t="shared" si="4"/>
        <v>2634000</v>
      </c>
    </row>
    <row r="80" spans="1:4" ht="12.95" customHeight="1" x14ac:dyDescent="0.25">
      <c r="A80" s="1" t="s">
        <v>55</v>
      </c>
      <c r="B80" s="2">
        <v>250000</v>
      </c>
      <c r="C80" s="2"/>
      <c r="D80" s="2">
        <f t="shared" si="4"/>
        <v>250000</v>
      </c>
    </row>
    <row r="81" spans="1:4" ht="12.95" customHeight="1" x14ac:dyDescent="0.25">
      <c r="A81" s="7" t="s">
        <v>56</v>
      </c>
      <c r="B81" s="8">
        <f>SUM(B77:B80)</f>
        <v>12623000</v>
      </c>
      <c r="C81" s="8"/>
      <c r="D81" s="8">
        <f t="shared" si="4"/>
        <v>12623000</v>
      </c>
    </row>
    <row r="82" spans="1:4" ht="12.95" customHeight="1" x14ac:dyDescent="0.25">
      <c r="A82" s="1" t="s">
        <v>57</v>
      </c>
      <c r="B82" s="2">
        <v>5484000</v>
      </c>
      <c r="C82" s="2">
        <v>285000</v>
      </c>
      <c r="D82" s="2">
        <f t="shared" si="4"/>
        <v>5769000</v>
      </c>
    </row>
    <row r="83" spans="1:4" ht="12.95" customHeight="1" x14ac:dyDescent="0.25">
      <c r="A83" s="1" t="s">
        <v>58</v>
      </c>
      <c r="B83" s="2">
        <v>2154000</v>
      </c>
      <c r="C83" s="2"/>
      <c r="D83" s="2">
        <f t="shared" si="4"/>
        <v>2154000</v>
      </c>
    </row>
    <row r="84" spans="1:4" ht="12.95" customHeight="1" x14ac:dyDescent="0.25">
      <c r="A84" s="1" t="s">
        <v>59</v>
      </c>
      <c r="B84" s="2">
        <v>1463000</v>
      </c>
      <c r="C84" s="2"/>
      <c r="D84" s="2">
        <f t="shared" si="4"/>
        <v>1463000</v>
      </c>
    </row>
    <row r="85" spans="1:4" ht="12.95" customHeight="1" x14ac:dyDescent="0.25">
      <c r="A85" s="1" t="s">
        <v>60</v>
      </c>
      <c r="B85" s="2">
        <v>994000</v>
      </c>
      <c r="C85" s="2"/>
      <c r="D85" s="2">
        <f t="shared" si="4"/>
        <v>994000</v>
      </c>
    </row>
    <row r="86" spans="1:4" ht="12.95" customHeight="1" x14ac:dyDescent="0.25">
      <c r="A86" s="1" t="s">
        <v>61</v>
      </c>
      <c r="B86" s="2">
        <v>126921</v>
      </c>
      <c r="C86" s="2">
        <v>600</v>
      </c>
      <c r="D86" s="2">
        <f t="shared" si="4"/>
        <v>127521</v>
      </c>
    </row>
    <row r="87" spans="1:4" ht="12.95" customHeight="1" x14ac:dyDescent="0.25">
      <c r="A87" s="7" t="s">
        <v>62</v>
      </c>
      <c r="B87" s="8">
        <f>SUM(B82:B86)</f>
        <v>10221921</v>
      </c>
      <c r="C87" s="8">
        <f>SUM(C82:C86)</f>
        <v>285600</v>
      </c>
      <c r="D87" s="8">
        <f t="shared" si="4"/>
        <v>10507521</v>
      </c>
    </row>
    <row r="88" spans="1:4" ht="12.95" customHeight="1" x14ac:dyDescent="0.25">
      <c r="A88" s="1" t="s">
        <v>63</v>
      </c>
      <c r="B88" s="2">
        <v>997000</v>
      </c>
      <c r="C88" s="2"/>
      <c r="D88" s="2">
        <f t="shared" si="4"/>
        <v>997000</v>
      </c>
    </row>
    <row r="89" spans="1:4" ht="12.95" customHeight="1" x14ac:dyDescent="0.25">
      <c r="A89" s="7" t="s">
        <v>64</v>
      </c>
      <c r="B89" s="8">
        <f>SUM(B88)</f>
        <v>997000</v>
      </c>
      <c r="C89" s="8"/>
      <c r="D89" s="8">
        <f t="shared" si="4"/>
        <v>997000</v>
      </c>
    </row>
    <row r="90" spans="1:4" ht="12.95" customHeight="1" x14ac:dyDescent="0.25">
      <c r="A90" s="7" t="s">
        <v>104</v>
      </c>
      <c r="B90" s="8">
        <v>100000</v>
      </c>
      <c r="C90" s="8"/>
      <c r="D90" s="8">
        <f>SUM(B90:C90)</f>
        <v>100000</v>
      </c>
    </row>
    <row r="91" spans="1:4" ht="12.95" customHeight="1" x14ac:dyDescent="0.25">
      <c r="A91" s="15" t="s">
        <v>65</v>
      </c>
      <c r="B91" s="16">
        <f>B73+B76+B81+B87+B89+B90</f>
        <v>280086646</v>
      </c>
      <c r="C91" s="16">
        <f>C73+C76+C81+C87+C89</f>
        <v>285600</v>
      </c>
      <c r="D91" s="16">
        <f>SUM(B91:C91)</f>
        <v>280372246</v>
      </c>
    </row>
    <row r="92" spans="1:4" ht="12.95" customHeight="1" x14ac:dyDescent="0.25">
      <c r="A92" s="12"/>
      <c r="B92" s="12"/>
      <c r="C92" s="12"/>
      <c r="D92" s="12"/>
    </row>
    <row r="93" spans="1:4" ht="12.95" customHeight="1" x14ac:dyDescent="0.25">
      <c r="A93" s="12"/>
      <c r="B93" s="12"/>
      <c r="C93" s="12"/>
      <c r="D93" s="12"/>
    </row>
    <row r="94" spans="1:4" ht="12.95" customHeight="1" x14ac:dyDescent="0.25">
      <c r="A94" s="14" t="s">
        <v>67</v>
      </c>
      <c r="B94" s="12"/>
      <c r="D94" s="12"/>
    </row>
    <row r="95" spans="1:4" ht="12.95" customHeight="1" x14ac:dyDescent="0.25">
      <c r="A95" s="1" t="s">
        <v>0</v>
      </c>
      <c r="B95" s="1" t="s">
        <v>81</v>
      </c>
      <c r="C95" s="1" t="s">
        <v>68</v>
      </c>
      <c r="D95" s="1" t="s">
        <v>3</v>
      </c>
    </row>
    <row r="96" spans="1:4" ht="12.95" customHeight="1" x14ac:dyDescent="0.25">
      <c r="A96" s="1" t="s">
        <v>69</v>
      </c>
      <c r="B96" s="2">
        <v>519398</v>
      </c>
      <c r="C96" s="2"/>
      <c r="D96" s="2">
        <f>SUM(B96:C96)</f>
        <v>519398</v>
      </c>
    </row>
    <row r="97" spans="1:4" ht="12.95" customHeight="1" x14ac:dyDescent="0.25">
      <c r="A97" s="1" t="s">
        <v>70</v>
      </c>
      <c r="B97" s="2">
        <v>4962379</v>
      </c>
      <c r="C97" s="2"/>
      <c r="D97" s="2">
        <f>SUM(B97:C97)</f>
        <v>4962379</v>
      </c>
    </row>
    <row r="98" spans="1:4" ht="12.95" customHeight="1" x14ac:dyDescent="0.25">
      <c r="A98" s="1" t="s">
        <v>71</v>
      </c>
      <c r="B98" s="2">
        <v>38706430</v>
      </c>
      <c r="C98" s="2"/>
      <c r="D98" s="2"/>
    </row>
    <row r="99" spans="1:4" ht="12.95" customHeight="1" x14ac:dyDescent="0.25">
      <c r="A99" s="10" t="s">
        <v>72</v>
      </c>
      <c r="B99" s="11">
        <f>SUM(B96:B98)</f>
        <v>44188207</v>
      </c>
      <c r="C99" s="11"/>
      <c r="D99" s="11">
        <f>SUM(D96:D98)</f>
        <v>5481777</v>
      </c>
    </row>
    <row r="100" spans="1:4" ht="12.95" customHeight="1" x14ac:dyDescent="0.25">
      <c r="A100" s="15" t="s">
        <v>73</v>
      </c>
      <c r="B100" s="16">
        <f>SUM(B99)</f>
        <v>44188207</v>
      </c>
      <c r="C100" s="16"/>
      <c r="D100" s="16">
        <f>SUM(D99)</f>
        <v>5481777</v>
      </c>
    </row>
    <row r="101" spans="1:4" ht="12.95" customHeight="1" x14ac:dyDescent="0.25"/>
    <row r="102" spans="1:4" ht="12.95" customHeight="1" x14ac:dyDescent="0.25">
      <c r="A102" s="12"/>
      <c r="B102" s="12"/>
      <c r="C102" s="12"/>
    </row>
    <row r="103" spans="1:4" ht="12.95" customHeight="1" x14ac:dyDescent="0.25">
      <c r="A103" s="14" t="s">
        <v>74</v>
      </c>
      <c r="B103" s="12"/>
      <c r="C103" s="12"/>
      <c r="D103" s="12"/>
    </row>
    <row r="104" spans="1:4" ht="12.95" customHeight="1" x14ac:dyDescent="0.25">
      <c r="A104" s="1" t="s">
        <v>0</v>
      </c>
      <c r="B104" s="1" t="s">
        <v>1</v>
      </c>
      <c r="C104" s="1" t="s">
        <v>68</v>
      </c>
      <c r="D104" s="1" t="s">
        <v>3</v>
      </c>
    </row>
    <row r="105" spans="1:4" ht="12.95" customHeight="1" x14ac:dyDescent="0.25">
      <c r="A105" s="1" t="s">
        <v>75</v>
      </c>
      <c r="B105" s="2">
        <v>54922913</v>
      </c>
      <c r="C105" s="9">
        <v>196570</v>
      </c>
      <c r="D105" s="2">
        <f>SUM(B105:C105)</f>
        <v>55119483</v>
      </c>
    </row>
    <row r="106" spans="1:4" ht="12.95" customHeight="1" x14ac:dyDescent="0.25">
      <c r="A106" s="1" t="s">
        <v>76</v>
      </c>
      <c r="B106" s="2"/>
      <c r="C106" s="9">
        <v>38706430</v>
      </c>
      <c r="D106" s="2"/>
    </row>
    <row r="107" spans="1:4" ht="12.95" customHeight="1" x14ac:dyDescent="0.25">
      <c r="A107" s="10" t="s">
        <v>77</v>
      </c>
      <c r="B107" s="11">
        <f>SUM(B105:B106)</f>
        <v>54922913</v>
      </c>
      <c r="C107" s="17">
        <f>SUM(C105:C106)</f>
        <v>38903000</v>
      </c>
      <c r="D107" s="11">
        <f>SUM(D105:D106)</f>
        <v>55119483</v>
      </c>
    </row>
    <row r="108" spans="1:4" ht="12.95" customHeight="1" x14ac:dyDescent="0.25">
      <c r="A108" s="15" t="s">
        <v>78</v>
      </c>
      <c r="B108" s="16">
        <f>SUM(B107)</f>
        <v>54922913</v>
      </c>
      <c r="C108" s="16">
        <f>SUM(C107)</f>
        <v>38903000</v>
      </c>
      <c r="D108" s="16">
        <f>SUM(D107)</f>
        <v>55119483</v>
      </c>
    </row>
    <row r="109" spans="1:4" ht="12.95" customHeight="1" x14ac:dyDescent="0.25"/>
    <row r="110" spans="1:4" ht="12.95" customHeight="1" x14ac:dyDescent="0.25"/>
    <row r="111" spans="1:4" ht="12.95" customHeight="1" x14ac:dyDescent="0.25"/>
    <row r="112" spans="1:4" ht="12.95" customHeight="1" x14ac:dyDescent="0.25">
      <c r="A112" s="12" t="s">
        <v>79</v>
      </c>
      <c r="B112" s="12"/>
      <c r="C112" s="12"/>
      <c r="D112" s="12"/>
    </row>
    <row r="113" spans="1:4" ht="12.95" customHeight="1" x14ac:dyDescent="0.25"/>
    <row r="114" spans="1:4" ht="12.95" customHeight="1" x14ac:dyDescent="0.25">
      <c r="A114" s="12" t="s">
        <v>100</v>
      </c>
      <c r="B114" s="20">
        <f>B58+B100</f>
        <v>335009559</v>
      </c>
      <c r="C114" s="20">
        <f>C58+C100</f>
        <v>39188600</v>
      </c>
      <c r="D114" s="20">
        <f>D58+D100</f>
        <v>335491729</v>
      </c>
    </row>
    <row r="115" spans="1:4" ht="12.95" customHeight="1" x14ac:dyDescent="0.25">
      <c r="A115" s="12" t="s">
        <v>101</v>
      </c>
      <c r="B115" s="20">
        <f>B91+B108</f>
        <v>335009559</v>
      </c>
      <c r="C115" s="20">
        <f>C91+C108</f>
        <v>39188600</v>
      </c>
      <c r="D115" s="20">
        <f>D91+D108</f>
        <v>335491729</v>
      </c>
    </row>
    <row r="116" spans="1:4" ht="12.95" customHeight="1" x14ac:dyDescent="0.25"/>
    <row r="117" spans="1:4" ht="12.95" customHeight="1" x14ac:dyDescent="0.25"/>
    <row r="118" spans="1:4" ht="12.95" customHeight="1" x14ac:dyDescent="0.25"/>
  </sheetData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2017-08-28T10:13:22Z</cp:lastPrinted>
  <dcterms:created xsi:type="dcterms:W3CDTF">2017-08-23T11:32:26Z</dcterms:created>
  <dcterms:modified xsi:type="dcterms:W3CDTF">2017-08-28T10:56:50Z</dcterms:modified>
</cp:coreProperties>
</file>