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1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B12" i="1"/>
  <c r="C12" i="1"/>
  <c r="D12" i="1"/>
  <c r="E12" i="1"/>
  <c r="F12" i="1"/>
  <c r="G12" i="1"/>
  <c r="H12" i="1"/>
  <c r="I12" i="1"/>
  <c r="B14" i="1"/>
  <c r="C14" i="1"/>
  <c r="D14" i="1"/>
  <c r="E14" i="1"/>
  <c r="F14" i="1"/>
  <c r="G14" i="1"/>
  <c r="H14" i="1"/>
  <c r="B19" i="1"/>
  <c r="B21" i="1" s="1"/>
  <c r="B34" i="1" s="1"/>
  <c r="B43" i="1" s="1"/>
  <c r="C19" i="1"/>
  <c r="D19" i="1"/>
  <c r="E19" i="1" s="1"/>
  <c r="F19" i="1"/>
  <c r="F21" i="1" s="1"/>
  <c r="F34" i="1" s="1"/>
  <c r="F43" i="1" s="1"/>
  <c r="G19" i="1"/>
  <c r="H19" i="1"/>
  <c r="H21" i="1" s="1"/>
  <c r="H34" i="1" s="1"/>
  <c r="C21" i="1"/>
  <c r="G21" i="1"/>
  <c r="B30" i="1"/>
  <c r="C30" i="1"/>
  <c r="D30" i="1"/>
  <c r="E30" i="1" s="1"/>
  <c r="F30" i="1"/>
  <c r="G30" i="1"/>
  <c r="H30" i="1"/>
  <c r="I30" i="1" s="1"/>
  <c r="E31" i="1"/>
  <c r="C34" i="1"/>
  <c r="G34" i="1"/>
  <c r="B40" i="1"/>
  <c r="C40" i="1"/>
  <c r="D40" i="1"/>
  <c r="E40" i="1"/>
  <c r="F40" i="1"/>
  <c r="G40" i="1"/>
  <c r="H40" i="1"/>
  <c r="I40" i="1"/>
  <c r="B41" i="1"/>
  <c r="C41" i="1"/>
  <c r="D41" i="1"/>
  <c r="E41" i="1"/>
  <c r="F41" i="1"/>
  <c r="G41" i="1"/>
  <c r="H41" i="1"/>
  <c r="I41" i="1"/>
  <c r="C43" i="1"/>
  <c r="G43" i="1"/>
  <c r="H43" i="1" l="1"/>
  <c r="I43" i="1" s="1"/>
  <c r="I34" i="1"/>
  <c r="D21" i="1"/>
  <c r="D34" i="1" l="1"/>
  <c r="E21" i="1"/>
  <c r="D43" i="1" l="1"/>
  <c r="E43" i="1" s="1"/>
  <c r="E34" i="1"/>
</calcChain>
</file>

<file path=xl/sharedStrings.xml><?xml version="1.0" encoding="utf-8"?>
<sst xmlns="http://schemas.openxmlformats.org/spreadsheetml/2006/main" count="50" uniqueCount="46">
  <si>
    <t>BEVÉTELEK ÖSSZESEN</t>
  </si>
  <si>
    <t>FINANSZÍROZÁSI BEVÉTELEK</t>
  </si>
  <si>
    <t>Belföldi finanszírozási bevételek</t>
  </si>
  <si>
    <t>Központi, irányító szervi támogatás</t>
  </si>
  <si>
    <t>Államháztartáson belüli megelőlegzések</t>
  </si>
  <si>
    <t>Előző évi költségvetési maradványának igénybevétele</t>
  </si>
  <si>
    <t>Hitel-, kölcsönfelvétel pénzügyi vállalkozástól</t>
  </si>
  <si>
    <t>KÖLTSÉGVETÉSI BEVÉTELEK</t>
  </si>
  <si>
    <t>Felhalmozási célú átvett pénzeszközök</t>
  </si>
  <si>
    <t>Felhalmozási bevételek</t>
  </si>
  <si>
    <t>Működési célú átvett pénzeszközök</t>
  </si>
  <si>
    <t>Működési bevételek</t>
  </si>
  <si>
    <t>Egyéb működési bevételek</t>
  </si>
  <si>
    <t>Kamatbevételek és más nyereségjellegű bevételek</t>
  </si>
  <si>
    <t>Kiszámlázott általános forgalmi adó</t>
  </si>
  <si>
    <t>Ellátási díjak</t>
  </si>
  <si>
    <t>Tulajdonosi bevételek</t>
  </si>
  <si>
    <t>Közvetített szolgáltatások ellenértéke</t>
  </si>
  <si>
    <t>Szolgáltatások ellenértéke</t>
  </si>
  <si>
    <t>Készletértékesítés ellenértéke</t>
  </si>
  <si>
    <t>Közhatalmi bevételek</t>
  </si>
  <si>
    <t>Egyéb közhatalmi bevételek</t>
  </si>
  <si>
    <t>Termékek és szolgáltatások adói</t>
  </si>
  <si>
    <t>Egyéb áruhasználati és szolgáltatási adók</t>
  </si>
  <si>
    <t>Gépjárműadók</t>
  </si>
  <si>
    <t>Értékesítési és forgalmi adók (iparűzési adó)</t>
  </si>
  <si>
    <t>Vagyoni tipusú adók</t>
  </si>
  <si>
    <t>Felhalmozási célú támogatások államháztartáson belülről</t>
  </si>
  <si>
    <t>Felhalmozási célú önkormányzati támogatások</t>
  </si>
  <si>
    <t>Müködési célú támogatások államháztartáson belülről</t>
  </si>
  <si>
    <t>Egyéb működési célú támogatások bevételei államháztartáson belülről</t>
  </si>
  <si>
    <t>Önkormányzatok működési támogatásai</t>
  </si>
  <si>
    <t>Működési célú költségvetési támogatásoki és kiegészítő támogatások</t>
  </si>
  <si>
    <t>Települési önkormányzatok kulturális feladatainak támogatása</t>
  </si>
  <si>
    <t xml:space="preserve">Települési önk. szociális, gyermekjóléti és gyermekétkeztetési feladatok </t>
  </si>
  <si>
    <t>Helyi önkormányzatok müködésének általános támogatása</t>
  </si>
  <si>
    <t>Telj. %</t>
  </si>
  <si>
    <t>Teljesítés</t>
  </si>
  <si>
    <t>Mód. ei.</t>
  </si>
  <si>
    <t>Ered. ei.</t>
  </si>
  <si>
    <t>Megnevezés</t>
  </si>
  <si>
    <t>Mályinka Község Önkormányzata Főzőkonyhája</t>
  </si>
  <si>
    <t>Mályinka Község Önkormányzata</t>
  </si>
  <si>
    <t>BEVÉTELEK 2017 (Ft-ban)</t>
  </si>
  <si>
    <t>Mályinka Községi Önkormányzat 2017. évi zárszámadásról szóló 4/2018. (V. 30.) önkormányzati rendeletéhez</t>
  </si>
  <si>
    <t>1. melléklet: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</si>
</sst>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9" fontId="3" fillId="0" borderId="1" xfId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9" fontId="4" fillId="0" borderId="1" xfId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9" fontId="3" fillId="3" borderId="5" xfId="1" applyFont="1" applyFill="1" applyBorder="1" applyAlignment="1">
      <alignment vertical="center"/>
    </xf>
    <xf numFmtId="3" fontId="3" fillId="4" borderId="6" xfId="0" applyNumberFormat="1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0" fontId="2" fillId="0" borderId="12" xfId="0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0" fontId="2" fillId="0" borderId="20" xfId="0" applyFont="1" applyBorder="1"/>
    <xf numFmtId="0" fontId="0" fillId="0" borderId="0" xfId="0" applyFont="1"/>
    <xf numFmtId="3" fontId="4" fillId="0" borderId="21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9" fontId="3" fillId="3" borderId="23" xfId="1" applyFont="1" applyFill="1" applyBorder="1" applyAlignment="1">
      <alignment vertical="center"/>
    </xf>
    <xf numFmtId="3" fontId="3" fillId="4" borderId="24" xfId="0" applyNumberFormat="1" applyFont="1" applyFill="1" applyBorder="1" applyAlignment="1">
      <alignment vertical="center"/>
    </xf>
    <xf numFmtId="3" fontId="3" fillId="4" borderId="25" xfId="0" applyNumberFormat="1" applyFont="1" applyFill="1" applyBorder="1" applyAlignment="1">
      <alignment vertical="center"/>
    </xf>
    <xf numFmtId="3" fontId="3" fillId="4" borderId="26" xfId="0" applyNumberFormat="1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3" fontId="3" fillId="4" borderId="29" xfId="0" applyNumberFormat="1" applyFont="1" applyFill="1" applyBorder="1" applyAlignment="1">
      <alignment vertical="center"/>
    </xf>
    <xf numFmtId="9" fontId="3" fillId="3" borderId="30" xfId="1" applyFont="1" applyFill="1" applyBorder="1" applyAlignment="1">
      <alignment vertical="center"/>
    </xf>
    <xf numFmtId="3" fontId="3" fillId="4" borderId="31" xfId="0" applyNumberFormat="1" applyFont="1" applyFill="1" applyBorder="1" applyAlignment="1">
      <alignment vertical="center"/>
    </xf>
    <xf numFmtId="3" fontId="3" fillId="4" borderId="32" xfId="0" applyNumberFormat="1" applyFont="1" applyFill="1" applyBorder="1" applyAlignment="1">
      <alignment vertical="center"/>
    </xf>
    <xf numFmtId="3" fontId="3" fillId="4" borderId="33" xfId="0" applyNumberFormat="1" applyFont="1" applyFill="1" applyBorder="1" applyAlignment="1">
      <alignment vertical="center"/>
    </xf>
    <xf numFmtId="0" fontId="3" fillId="4" borderId="34" xfId="0" applyFont="1" applyFill="1" applyBorder="1" applyAlignment="1">
      <alignment vertical="center"/>
    </xf>
    <xf numFmtId="3" fontId="2" fillId="0" borderId="32" xfId="0" applyNumberFormat="1" applyFont="1" applyBorder="1"/>
    <xf numFmtId="0" fontId="2" fillId="0" borderId="35" xfId="0" applyFont="1" applyBorder="1"/>
    <xf numFmtId="9" fontId="3" fillId="3" borderId="13" xfId="1" applyFont="1" applyFill="1" applyBorder="1" applyAlignment="1">
      <alignment vertical="center"/>
    </xf>
    <xf numFmtId="3" fontId="3" fillId="4" borderId="14" xfId="0" applyNumberFormat="1" applyFont="1" applyFill="1" applyBorder="1" applyAlignment="1">
      <alignment vertical="center"/>
    </xf>
    <xf numFmtId="3" fontId="3" fillId="4" borderId="15" xfId="0" applyNumberFormat="1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Fill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32" xfId="0" applyNumberFormat="1" applyFont="1" applyBorder="1"/>
    <xf numFmtId="9" fontId="3" fillId="0" borderId="13" xfId="1" applyFont="1" applyBorder="1"/>
    <xf numFmtId="3" fontId="3" fillId="0" borderId="15" xfId="0" applyNumberFormat="1" applyFont="1" applyBorder="1"/>
    <xf numFmtId="0" fontId="3" fillId="0" borderId="16" xfId="0" applyFont="1" applyBorder="1"/>
    <xf numFmtId="0" fontId="2" fillId="5" borderId="0" xfId="0" applyFont="1" applyFill="1" applyAlignment="1">
      <alignment vertical="center"/>
    </xf>
    <xf numFmtId="9" fontId="2" fillId="5" borderId="13" xfId="1" applyFont="1" applyFill="1" applyBorder="1" applyAlignment="1">
      <alignment vertical="center"/>
    </xf>
    <xf numFmtId="3" fontId="2" fillId="5" borderId="14" xfId="0" applyNumberFormat="1" applyFont="1" applyFill="1" applyBorder="1" applyAlignment="1">
      <alignment vertical="center"/>
    </xf>
    <xf numFmtId="3" fontId="2" fillId="5" borderId="32" xfId="0" applyNumberFormat="1" applyFont="1" applyFill="1" applyBorder="1" applyAlignment="1">
      <alignment vertical="center"/>
    </xf>
    <xf numFmtId="3" fontId="3" fillId="5" borderId="14" xfId="0" applyNumberFormat="1" applyFont="1" applyFill="1" applyBorder="1" applyAlignment="1">
      <alignment vertical="center"/>
    </xf>
    <xf numFmtId="3" fontId="3" fillId="5" borderId="15" xfId="0" applyNumberFormat="1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3" fillId="3" borderId="32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9" fontId="3" fillId="6" borderId="13" xfId="1" applyFont="1" applyFill="1" applyBorder="1"/>
    <xf numFmtId="3" fontId="3" fillId="6" borderId="14" xfId="0" applyNumberFormat="1" applyFont="1" applyFill="1" applyBorder="1"/>
    <xf numFmtId="3" fontId="3" fillId="6" borderId="32" xfId="0" applyNumberFormat="1" applyFont="1" applyFill="1" applyBorder="1"/>
    <xf numFmtId="3" fontId="3" fillId="6" borderId="15" xfId="0" applyNumberFormat="1" applyFont="1" applyFill="1" applyBorder="1"/>
    <xf numFmtId="0" fontId="3" fillId="6" borderId="16" xfId="0" applyFont="1" applyFill="1" applyBorder="1"/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left"/>
    </xf>
    <xf numFmtId="0" fontId="2" fillId="2" borderId="0" xfId="0" applyFont="1" applyFill="1"/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3" fontId="3" fillId="0" borderId="0" xfId="0" applyNumberFormat="1" applyFont="1" applyAlignme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87"/>
  <sheetViews>
    <sheetView tabSelected="1" workbookViewId="0">
      <selection activeCell="A2" sqref="A2:I2"/>
    </sheetView>
  </sheetViews>
  <sheetFormatPr defaultRowHeight="15" x14ac:dyDescent="0.25"/>
  <cols>
    <col min="1" max="1" width="65.7109375" style="1" customWidth="1"/>
    <col min="2" max="4" width="13.7109375" style="1" customWidth="1"/>
    <col min="5" max="5" width="10.7109375" style="1" customWidth="1"/>
    <col min="6" max="8" width="13.7109375" style="1" customWidth="1"/>
    <col min="9" max="9" width="12.85546875" style="1" customWidth="1"/>
    <col min="10" max="16384" width="9.140625" style="1"/>
  </cols>
  <sheetData>
    <row r="1" spans="1:104" x14ac:dyDescent="0.25">
      <c r="A1" s="88" t="s">
        <v>45</v>
      </c>
      <c r="C1" s="88"/>
      <c r="D1" s="88"/>
      <c r="E1" s="88"/>
      <c r="G1" s="88"/>
      <c r="H1" s="89"/>
      <c r="I1" s="88"/>
    </row>
    <row r="2" spans="1:104" x14ac:dyDescent="0.25">
      <c r="A2" s="87" t="s">
        <v>44</v>
      </c>
      <c r="B2" s="87"/>
      <c r="C2" s="87"/>
      <c r="D2" s="87"/>
      <c r="E2" s="87"/>
      <c r="F2" s="87"/>
      <c r="G2" s="87"/>
      <c r="H2" s="87"/>
      <c r="I2" s="87"/>
    </row>
    <row r="3" spans="1:104" ht="15.75" thickBot="1" x14ac:dyDescent="0.3"/>
    <row r="4" spans="1:104" s="82" customFormat="1" ht="18" customHeight="1" thickBot="1" x14ac:dyDescent="0.3">
      <c r="A4" s="86" t="s">
        <v>43</v>
      </c>
      <c r="B4" s="85" t="s">
        <v>42</v>
      </c>
      <c r="C4" s="84"/>
      <c r="D4" s="84"/>
      <c r="E4" s="83"/>
      <c r="F4" s="84" t="s">
        <v>41</v>
      </c>
      <c r="G4" s="84"/>
      <c r="H4" s="84"/>
      <c r="I4" s="8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</row>
    <row r="5" spans="1:104" x14ac:dyDescent="0.25">
      <c r="A5" s="81" t="s">
        <v>40</v>
      </c>
      <c r="B5" s="80" t="s">
        <v>39</v>
      </c>
      <c r="C5" s="78" t="s">
        <v>38</v>
      </c>
      <c r="D5" s="78" t="s">
        <v>37</v>
      </c>
      <c r="E5" s="77" t="s">
        <v>36</v>
      </c>
      <c r="F5" s="79" t="s">
        <v>39</v>
      </c>
      <c r="G5" s="78" t="s">
        <v>38</v>
      </c>
      <c r="H5" s="78" t="s">
        <v>37</v>
      </c>
      <c r="I5" s="77" t="s">
        <v>36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</row>
    <row r="6" spans="1:104" x14ac:dyDescent="0.25">
      <c r="A6" s="27" t="s">
        <v>35</v>
      </c>
      <c r="B6" s="26">
        <v>13660285</v>
      </c>
      <c r="C6" s="25">
        <v>14660285</v>
      </c>
      <c r="D6" s="25">
        <v>14660285</v>
      </c>
      <c r="E6" s="24"/>
      <c r="F6" s="47"/>
      <c r="G6" s="25"/>
      <c r="H6" s="25"/>
      <c r="I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</row>
    <row r="7" spans="1:104" x14ac:dyDescent="0.25">
      <c r="A7" s="27" t="s">
        <v>34</v>
      </c>
      <c r="B7" s="26">
        <v>12051110</v>
      </c>
      <c r="C7" s="25">
        <v>12320892</v>
      </c>
      <c r="D7" s="25">
        <v>12411132</v>
      </c>
      <c r="E7" s="24"/>
      <c r="F7" s="47"/>
      <c r="G7" s="25"/>
      <c r="H7" s="25"/>
      <c r="I7" s="2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</row>
    <row r="8" spans="1:104" x14ac:dyDescent="0.25">
      <c r="A8" s="27" t="s">
        <v>33</v>
      </c>
      <c r="B8" s="26">
        <v>1200000</v>
      </c>
      <c r="C8" s="25">
        <v>1200000</v>
      </c>
      <c r="D8" s="25">
        <v>1200000</v>
      </c>
      <c r="E8" s="24"/>
      <c r="F8" s="47"/>
      <c r="G8" s="25"/>
      <c r="H8" s="25"/>
      <c r="I8" s="2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</row>
    <row r="9" spans="1:104" x14ac:dyDescent="0.25">
      <c r="A9" s="27" t="s">
        <v>32</v>
      </c>
      <c r="B9" s="26">
        <v>0</v>
      </c>
      <c r="C9" s="25">
        <v>4750973</v>
      </c>
      <c r="D9" s="25">
        <v>4750973</v>
      </c>
      <c r="E9" s="24"/>
      <c r="F9" s="47"/>
      <c r="G9" s="25"/>
      <c r="H9" s="25"/>
      <c r="I9" s="2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</row>
    <row r="10" spans="1:104" x14ac:dyDescent="0.25">
      <c r="A10" s="76" t="s">
        <v>31</v>
      </c>
      <c r="B10" s="75">
        <f>SUM(B6:B9)</f>
        <v>26911395</v>
      </c>
      <c r="C10" s="73">
        <f>SUM(C6:C9)</f>
        <v>32932150</v>
      </c>
      <c r="D10" s="73">
        <f>SUM(D6:D9)</f>
        <v>33022390</v>
      </c>
      <c r="E10" s="72">
        <f>D10/C10</f>
        <v>1.0027401794295241</v>
      </c>
      <c r="F10" s="74"/>
      <c r="G10" s="73"/>
      <c r="H10" s="73"/>
      <c r="I10" s="7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</row>
    <row r="11" spans="1:104" x14ac:dyDescent="0.25">
      <c r="A11" s="27" t="s">
        <v>30</v>
      </c>
      <c r="B11" s="26">
        <v>37945852</v>
      </c>
      <c r="C11" s="25">
        <v>121374974</v>
      </c>
      <c r="D11" s="25">
        <v>125475363</v>
      </c>
      <c r="E11" s="24"/>
      <c r="F11" s="47"/>
      <c r="G11" s="25"/>
      <c r="H11" s="25"/>
      <c r="I11" s="2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</row>
    <row r="12" spans="1:104" s="3" customFormat="1" ht="18" customHeight="1" x14ac:dyDescent="0.2">
      <c r="A12" s="71" t="s">
        <v>29</v>
      </c>
      <c r="B12" s="70">
        <f>SUM(B10:B11)</f>
        <v>64857247</v>
      </c>
      <c r="C12" s="68">
        <f>SUM(C10:C11)</f>
        <v>154307124</v>
      </c>
      <c r="D12" s="68">
        <f>SUM(D10:D11)</f>
        <v>158497753</v>
      </c>
      <c r="E12" s="49">
        <f>D12/C12</f>
        <v>1.0271577156735809</v>
      </c>
      <c r="F12" s="69">
        <f>SUM(F10:F11)</f>
        <v>0</v>
      </c>
      <c r="G12" s="68">
        <f>SUM(G10:G11)</f>
        <v>0</v>
      </c>
      <c r="H12" s="68">
        <f>SUM(H10:H11)</f>
        <v>0</v>
      </c>
      <c r="I12" s="49" t="e">
        <f>H12/G12</f>
        <v>#DIV/0!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</row>
    <row r="13" spans="1:104" x14ac:dyDescent="0.25">
      <c r="A13" s="27" t="s">
        <v>28</v>
      </c>
      <c r="B13" s="26">
        <v>13500000</v>
      </c>
      <c r="C13" s="25">
        <v>15443100</v>
      </c>
      <c r="D13" s="25">
        <v>15443100</v>
      </c>
      <c r="E13" s="24"/>
      <c r="F13" s="47"/>
      <c r="G13" s="25"/>
      <c r="H13" s="25"/>
      <c r="I13" s="2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</row>
    <row r="14" spans="1:104" s="3" customFormat="1" ht="18" customHeight="1" x14ac:dyDescent="0.2">
      <c r="A14" s="71" t="s">
        <v>27</v>
      </c>
      <c r="B14" s="70">
        <f>SUM(B13:B13)</f>
        <v>13500000</v>
      </c>
      <c r="C14" s="68">
        <f>SUM(C13:C13)</f>
        <v>15443100</v>
      </c>
      <c r="D14" s="68">
        <f>SUM(D13:D13)</f>
        <v>15443100</v>
      </c>
      <c r="E14" s="49">
        <f>D14/C14</f>
        <v>1</v>
      </c>
      <c r="F14" s="69">
        <f>SUM(F13:F13)</f>
        <v>0</v>
      </c>
      <c r="G14" s="68">
        <f>SUM(G13:G13)</f>
        <v>0</v>
      </c>
      <c r="H14" s="68">
        <f>SUM(H13:H13)</f>
        <v>0</v>
      </c>
      <c r="I14" s="49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</row>
    <row r="15" spans="1:104" s="61" customFormat="1" ht="18" customHeight="1" x14ac:dyDescent="0.2">
      <c r="A15" s="67" t="s">
        <v>26</v>
      </c>
      <c r="B15" s="66">
        <v>4250000</v>
      </c>
      <c r="C15" s="65">
        <v>4250000</v>
      </c>
      <c r="D15" s="65">
        <v>4059158</v>
      </c>
      <c r="E15" s="62"/>
      <c r="F15" s="64"/>
      <c r="G15" s="63"/>
      <c r="H15" s="63"/>
      <c r="I15" s="62"/>
    </row>
    <row r="16" spans="1:104" x14ac:dyDescent="0.25">
      <c r="A16" s="27" t="s">
        <v>25</v>
      </c>
      <c r="B16" s="26">
        <v>2500000</v>
      </c>
      <c r="C16" s="25">
        <v>2351136</v>
      </c>
      <c r="D16" s="25">
        <v>1731000</v>
      </c>
      <c r="E16" s="24"/>
      <c r="F16" s="47"/>
      <c r="G16" s="25"/>
      <c r="H16" s="25"/>
      <c r="I16" s="2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</row>
    <row r="17" spans="1:104" x14ac:dyDescent="0.25">
      <c r="A17" s="27" t="s">
        <v>24</v>
      </c>
      <c r="B17" s="26">
        <v>1230000</v>
      </c>
      <c r="C17" s="25">
        <v>1230000</v>
      </c>
      <c r="D17" s="25">
        <v>1104948</v>
      </c>
      <c r="E17" s="24"/>
      <c r="F17" s="47"/>
      <c r="G17" s="25"/>
      <c r="H17" s="25"/>
      <c r="I17" s="2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</row>
    <row r="18" spans="1:104" x14ac:dyDescent="0.25">
      <c r="A18" s="27" t="s">
        <v>23</v>
      </c>
      <c r="B18" s="26">
        <v>150000</v>
      </c>
      <c r="C18" s="25">
        <v>150000</v>
      </c>
      <c r="D18" s="25">
        <v>301500</v>
      </c>
      <c r="E18" s="24"/>
      <c r="F18" s="47"/>
      <c r="G18" s="25"/>
      <c r="H18" s="25"/>
      <c r="I18" s="2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</row>
    <row r="19" spans="1:104" s="53" customFormat="1" ht="14.25" x14ac:dyDescent="0.2">
      <c r="A19" s="60" t="s">
        <v>22</v>
      </c>
      <c r="B19" s="59">
        <f>+B16+B17+B18</f>
        <v>3880000</v>
      </c>
      <c r="C19" s="59">
        <f>+C16+C17+C18</f>
        <v>3731136</v>
      </c>
      <c r="D19" s="59">
        <f>+D16+D17+D18</f>
        <v>3137448</v>
      </c>
      <c r="E19" s="58">
        <f>D19/C19</f>
        <v>0.84088277672001233</v>
      </c>
      <c r="F19" s="57">
        <f>SUM(F16:F17)</f>
        <v>0</v>
      </c>
      <c r="G19" s="56">
        <f>SUM(G16:G17)</f>
        <v>0</v>
      </c>
      <c r="H19" s="56">
        <f>SUM(H16:H17)</f>
        <v>0</v>
      </c>
      <c r="I19" s="55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</row>
    <row r="20" spans="1:104" s="53" customFormat="1" ht="14.25" x14ac:dyDescent="0.2">
      <c r="A20" s="60" t="s">
        <v>21</v>
      </c>
      <c r="B20" s="59">
        <v>45000</v>
      </c>
      <c r="C20" s="56">
        <v>65000</v>
      </c>
      <c r="D20" s="56">
        <v>71415</v>
      </c>
      <c r="E20" s="58"/>
      <c r="F20" s="57"/>
      <c r="G20" s="56"/>
      <c r="H20" s="56"/>
      <c r="I20" s="55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</row>
    <row r="21" spans="1:104" s="15" customFormat="1" ht="18" customHeight="1" x14ac:dyDescent="0.2">
      <c r="A21" s="52" t="s">
        <v>20</v>
      </c>
      <c r="B21" s="51">
        <f>+B15+B19+B20</f>
        <v>8175000</v>
      </c>
      <c r="C21" s="51">
        <f>+C15+C19+C20</f>
        <v>8046136</v>
      </c>
      <c r="D21" s="51">
        <f>+D15+D19+D20</f>
        <v>7268021</v>
      </c>
      <c r="E21" s="49">
        <f>D21/C21</f>
        <v>0.90329333235232412</v>
      </c>
      <c r="F21" s="44">
        <f>F19+F20</f>
        <v>0</v>
      </c>
      <c r="G21" s="50">
        <f>G19+G20</f>
        <v>0</v>
      </c>
      <c r="H21" s="50">
        <f>H19+H20</f>
        <v>0</v>
      </c>
      <c r="I21" s="49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</row>
    <row r="22" spans="1:104" x14ac:dyDescent="0.25">
      <c r="A22" s="27" t="s">
        <v>19</v>
      </c>
      <c r="B22" s="26">
        <v>0</v>
      </c>
      <c r="C22" s="25">
        <v>0</v>
      </c>
      <c r="D22" s="25">
        <v>0</v>
      </c>
      <c r="E22" s="24"/>
      <c r="F22" s="47"/>
      <c r="G22" s="25"/>
      <c r="H22" s="25"/>
      <c r="I22" s="2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</row>
    <row r="23" spans="1:104" x14ac:dyDescent="0.25">
      <c r="A23" s="27" t="s">
        <v>18</v>
      </c>
      <c r="B23" s="26">
        <v>235400</v>
      </c>
      <c r="C23" s="25">
        <v>1286621</v>
      </c>
      <c r="D23" s="25">
        <v>1630091</v>
      </c>
      <c r="E23" s="24"/>
      <c r="F23" s="47">
        <v>3287135</v>
      </c>
      <c r="G23" s="25">
        <v>3287135</v>
      </c>
      <c r="H23" s="25">
        <v>4537657</v>
      </c>
      <c r="I23" s="2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</row>
    <row r="24" spans="1:104" x14ac:dyDescent="0.25">
      <c r="A24" s="27" t="s">
        <v>17</v>
      </c>
      <c r="B24" s="26"/>
      <c r="C24" s="25"/>
      <c r="D24" s="25"/>
      <c r="E24" s="24"/>
      <c r="F24" s="47"/>
      <c r="G24" s="25"/>
      <c r="H24" s="25"/>
      <c r="I24" s="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</row>
    <row r="25" spans="1:104" x14ac:dyDescent="0.25">
      <c r="A25" s="27" t="s">
        <v>16</v>
      </c>
      <c r="B25" s="26">
        <v>0</v>
      </c>
      <c r="C25" s="25">
        <v>814341</v>
      </c>
      <c r="D25" s="25">
        <v>0</v>
      </c>
      <c r="E25" s="24"/>
      <c r="F25" s="47"/>
      <c r="G25" s="25"/>
      <c r="H25" s="25"/>
      <c r="I25" s="2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</row>
    <row r="26" spans="1:104" x14ac:dyDescent="0.25">
      <c r="A26" s="27" t="s">
        <v>15</v>
      </c>
      <c r="B26" s="26">
        <v>0</v>
      </c>
      <c r="C26" s="25">
        <v>0</v>
      </c>
      <c r="D26" s="25">
        <v>0</v>
      </c>
      <c r="E26" s="24"/>
      <c r="F26" s="47">
        <v>2322221</v>
      </c>
      <c r="G26" s="25">
        <v>2202221</v>
      </c>
      <c r="H26" s="25">
        <v>1355342</v>
      </c>
      <c r="I26" s="2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</row>
    <row r="27" spans="1:104" x14ac:dyDescent="0.25">
      <c r="A27" s="27" t="s">
        <v>14</v>
      </c>
      <c r="B27" s="26"/>
      <c r="C27" s="25">
        <v>304779</v>
      </c>
      <c r="D27" s="25">
        <v>367149</v>
      </c>
      <c r="E27" s="24"/>
      <c r="F27" s="47">
        <v>1516650</v>
      </c>
      <c r="G27" s="25">
        <v>1829768</v>
      </c>
      <c r="H27" s="25">
        <v>1689870</v>
      </c>
      <c r="I27" s="2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</row>
    <row r="28" spans="1:104" x14ac:dyDescent="0.25">
      <c r="A28" s="48" t="s">
        <v>13</v>
      </c>
      <c r="B28" s="26">
        <v>10000</v>
      </c>
      <c r="C28" s="25">
        <v>10000</v>
      </c>
      <c r="D28" s="25">
        <v>773</v>
      </c>
      <c r="E28" s="24"/>
      <c r="F28" s="47">
        <v>0</v>
      </c>
      <c r="G28" s="25">
        <v>0</v>
      </c>
      <c r="H28" s="25">
        <v>25</v>
      </c>
      <c r="I28" s="2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</row>
    <row r="29" spans="1:104" x14ac:dyDescent="0.25">
      <c r="A29" s="48" t="s">
        <v>12</v>
      </c>
      <c r="B29" s="26">
        <v>0</v>
      </c>
      <c r="C29" s="25">
        <v>0</v>
      </c>
      <c r="D29" s="25">
        <v>1</v>
      </c>
      <c r="E29" s="24"/>
      <c r="F29" s="47">
        <v>7874</v>
      </c>
      <c r="G29" s="25">
        <v>127874</v>
      </c>
      <c r="H29" s="25">
        <v>366093</v>
      </c>
      <c r="I29" s="2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</row>
    <row r="30" spans="1:104" s="15" customFormat="1" ht="18" customHeight="1" x14ac:dyDescent="0.2">
      <c r="A30" s="46" t="s">
        <v>11</v>
      </c>
      <c r="B30" s="45">
        <f>SUM(B22:B29)</f>
        <v>245400</v>
      </c>
      <c r="C30" s="43">
        <f>SUM(C22:C29)</f>
        <v>2415741</v>
      </c>
      <c r="D30" s="43">
        <f>SUM(D22:D29)</f>
        <v>1998014</v>
      </c>
      <c r="E30" s="42">
        <f>D30/C30</f>
        <v>0.82708121441826754</v>
      </c>
      <c r="F30" s="44">
        <f>SUM(F23:F29)</f>
        <v>7133880</v>
      </c>
      <c r="G30" s="43">
        <f>SUM(G23:G29)</f>
        <v>7446998</v>
      </c>
      <c r="H30" s="43">
        <f>SUM(H23:H29)</f>
        <v>7948987</v>
      </c>
      <c r="I30" s="42">
        <f>H30/G30</f>
        <v>1.0674082361778532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</row>
    <row r="31" spans="1:104" s="15" customFormat="1" ht="18" customHeight="1" x14ac:dyDescent="0.2">
      <c r="A31" s="40" t="s">
        <v>10</v>
      </c>
      <c r="B31" s="38">
        <v>0</v>
      </c>
      <c r="C31" s="36">
        <v>537575</v>
      </c>
      <c r="D31" s="36">
        <v>567575</v>
      </c>
      <c r="E31" s="35">
        <f>D31/C31</f>
        <v>1.0558061665814071</v>
      </c>
      <c r="F31" s="41">
        <v>0</v>
      </c>
      <c r="G31" s="36">
        <v>0</v>
      </c>
      <c r="H31" s="36">
        <v>0</v>
      </c>
      <c r="I31" s="3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</row>
    <row r="32" spans="1:104" s="15" customFormat="1" ht="18" customHeight="1" x14ac:dyDescent="0.2">
      <c r="A32" s="40" t="s">
        <v>9</v>
      </c>
      <c r="B32" s="38">
        <v>800000</v>
      </c>
      <c r="C32" s="36">
        <v>800000</v>
      </c>
      <c r="D32" s="36">
        <v>0</v>
      </c>
      <c r="E32" s="35"/>
      <c r="F32" s="37"/>
      <c r="G32" s="36"/>
      <c r="H32" s="36"/>
      <c r="I32" s="3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</row>
    <row r="33" spans="1:104" s="15" customFormat="1" ht="18" customHeight="1" thickBot="1" x14ac:dyDescent="0.25">
      <c r="A33" s="39" t="s">
        <v>8</v>
      </c>
      <c r="B33" s="38">
        <v>0</v>
      </c>
      <c r="C33" s="37">
        <v>1463951</v>
      </c>
      <c r="D33" s="37">
        <v>1463951</v>
      </c>
      <c r="E33" s="35"/>
      <c r="F33" s="37"/>
      <c r="G33" s="36"/>
      <c r="H33" s="36"/>
      <c r="I33" s="3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</row>
    <row r="34" spans="1:104" s="9" customFormat="1" ht="18" customHeight="1" thickBot="1" x14ac:dyDescent="0.25">
      <c r="A34" s="34" t="s">
        <v>7</v>
      </c>
      <c r="B34" s="13">
        <f>+B12+B14+B21+B30+B31+B32</f>
        <v>87577647</v>
      </c>
      <c r="C34" s="13">
        <f>+C12+C14+C21+C30+C31+C32+C33</f>
        <v>183013627</v>
      </c>
      <c r="D34" s="13">
        <f>+D12+D14+D21+D30+D31+D32+D33</f>
        <v>185238414</v>
      </c>
      <c r="E34" s="11">
        <f>D34/B34</f>
        <v>2.1151334883432069</v>
      </c>
      <c r="F34" s="33">
        <f>F12+F14+F21+F30+F31</f>
        <v>7133880</v>
      </c>
      <c r="G34" s="12">
        <f>G12+G14+G21+G30+G31</f>
        <v>7446998</v>
      </c>
      <c r="H34" s="12">
        <f>H12+H14+H21+H30+H31</f>
        <v>7948987</v>
      </c>
      <c r="I34" s="11">
        <f>H34/G34</f>
        <v>1.0674082361778532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</row>
    <row r="35" spans="1:104" customFormat="1" ht="18" customHeight="1" thickBot="1" x14ac:dyDescent="0.25">
      <c r="B35" s="32"/>
      <c r="C35" s="32"/>
      <c r="D35" s="32"/>
      <c r="E35" s="32"/>
    </row>
    <row r="36" spans="1:104" x14ac:dyDescent="0.25">
      <c r="A36" s="31" t="s">
        <v>6</v>
      </c>
      <c r="B36" s="30">
        <v>0</v>
      </c>
      <c r="C36" s="29">
        <v>0</v>
      </c>
      <c r="D36" s="29">
        <v>0</v>
      </c>
      <c r="E36" s="28"/>
      <c r="F36" s="30"/>
      <c r="G36" s="29"/>
      <c r="H36" s="29"/>
      <c r="I36" s="2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</row>
    <row r="37" spans="1:104" x14ac:dyDescent="0.25">
      <c r="A37" s="27" t="s">
        <v>5</v>
      </c>
      <c r="B37" s="26">
        <v>5257809</v>
      </c>
      <c r="C37" s="26">
        <v>5257809</v>
      </c>
      <c r="D37" s="25">
        <v>5217498</v>
      </c>
      <c r="E37" s="24"/>
      <c r="F37" s="26"/>
      <c r="G37" s="25"/>
      <c r="H37" s="25"/>
      <c r="I37" s="2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</row>
    <row r="38" spans="1:104" x14ac:dyDescent="0.25">
      <c r="A38" s="23" t="s">
        <v>4</v>
      </c>
      <c r="B38" s="22">
        <v>0</v>
      </c>
      <c r="C38" s="21">
        <v>0</v>
      </c>
      <c r="D38" s="21">
        <v>2754028</v>
      </c>
      <c r="E38" s="20"/>
      <c r="F38" s="22"/>
      <c r="G38" s="21"/>
      <c r="H38" s="21"/>
      <c r="I38" s="2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</row>
    <row r="39" spans="1:104" x14ac:dyDescent="0.25">
      <c r="A39" s="23" t="s">
        <v>3</v>
      </c>
      <c r="B39" s="22"/>
      <c r="C39" s="21"/>
      <c r="D39" s="21"/>
      <c r="E39" s="20"/>
      <c r="F39" s="22">
        <v>6925804</v>
      </c>
      <c r="G39" s="21">
        <v>7126584</v>
      </c>
      <c r="H39" s="21">
        <v>7126584</v>
      </c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</row>
    <row r="40" spans="1:104" s="15" customFormat="1" ht="18" customHeight="1" thickBot="1" x14ac:dyDescent="0.25">
      <c r="A40" s="19" t="s">
        <v>2</v>
      </c>
      <c r="B40" s="18">
        <f>SUM(B36:B39)</f>
        <v>5257809</v>
      </c>
      <c r="C40" s="17">
        <f>SUM(C36:C39)</f>
        <v>5257809</v>
      </c>
      <c r="D40" s="17">
        <f>SUM(D36:D39)</f>
        <v>7971526</v>
      </c>
      <c r="E40" s="16">
        <f>D40/B40</f>
        <v>1.5161307685387582</v>
      </c>
      <c r="F40" s="18">
        <f>SUM(F36:F39)</f>
        <v>6925804</v>
      </c>
      <c r="G40" s="17">
        <f>SUM(G36:G39)</f>
        <v>7126584</v>
      </c>
      <c r="H40" s="17">
        <f>SUM(H36:H39)</f>
        <v>7126584</v>
      </c>
      <c r="I40" s="16">
        <f>H40/G40</f>
        <v>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</row>
    <row r="41" spans="1:104" s="9" customFormat="1" ht="18" customHeight="1" thickBot="1" x14ac:dyDescent="0.25">
      <c r="A41" s="14" t="s">
        <v>1</v>
      </c>
      <c r="B41" s="13">
        <f>SUM(B40)</f>
        <v>5257809</v>
      </c>
      <c r="C41" s="12">
        <f>SUM(C40)</f>
        <v>5257809</v>
      </c>
      <c r="D41" s="12">
        <f>SUM(D40)</f>
        <v>7971526</v>
      </c>
      <c r="E41" s="11">
        <f>D41/B41</f>
        <v>1.5161307685387582</v>
      </c>
      <c r="F41" s="13">
        <f>SUM(F40)</f>
        <v>6925804</v>
      </c>
      <c r="G41" s="12">
        <f>SUM(G40)</f>
        <v>7126584</v>
      </c>
      <c r="H41" s="12">
        <f>SUM(H40)</f>
        <v>7126584</v>
      </c>
      <c r="I41" s="11">
        <f>H41/G41</f>
        <v>1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</row>
    <row r="42" spans="1:104" ht="15.75" thickBot="1" x14ac:dyDescent="0.3"/>
    <row r="43" spans="1:104" s="3" customFormat="1" ht="20.100000000000001" customHeight="1" thickBot="1" x14ac:dyDescent="0.25">
      <c r="A43" s="8" t="s">
        <v>0</v>
      </c>
      <c r="B43" s="7">
        <f>B34+B41</f>
        <v>92835456</v>
      </c>
      <c r="C43" s="6">
        <f>C34+C41</f>
        <v>188271436</v>
      </c>
      <c r="D43" s="6">
        <f>D34+D41</f>
        <v>193209940</v>
      </c>
      <c r="E43" s="5">
        <f>D43/B43</f>
        <v>2.0812084986150121</v>
      </c>
      <c r="F43" s="7">
        <f>F34+F41</f>
        <v>14059684</v>
      </c>
      <c r="G43" s="6">
        <f>G34+G41</f>
        <v>14573582</v>
      </c>
      <c r="H43" s="6">
        <f>H34+H41</f>
        <v>15075571</v>
      </c>
      <c r="I43" s="5">
        <f>H43/G43</f>
        <v>1.0344451350395532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</row>
    <row r="44" spans="1:104" x14ac:dyDescent="0.25"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</row>
    <row r="45" spans="1:104" x14ac:dyDescent="0.25"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</row>
    <row r="46" spans="1:104" x14ac:dyDescent="0.25"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</row>
    <row r="47" spans="1:104" x14ac:dyDescent="0.25"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</row>
    <row r="48" spans="1:104" x14ac:dyDescent="0.25"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</row>
    <row r="49" spans="10:104" x14ac:dyDescent="0.25"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</row>
    <row r="50" spans="10:104" x14ac:dyDescent="0.25"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</row>
    <row r="51" spans="10:104" x14ac:dyDescent="0.25"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</row>
    <row r="52" spans="10:104" x14ac:dyDescent="0.25"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</row>
    <row r="53" spans="10:104" x14ac:dyDescent="0.25"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</row>
    <row r="54" spans="10:104" x14ac:dyDescent="0.25"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</row>
    <row r="55" spans="10:104" x14ac:dyDescent="0.25"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</row>
    <row r="56" spans="10:104" x14ac:dyDescent="0.25"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</row>
    <row r="57" spans="10:104" x14ac:dyDescent="0.25"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</row>
    <row r="58" spans="10:104" x14ac:dyDescent="0.25"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</row>
    <row r="59" spans="10:104" x14ac:dyDescent="0.25"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0:104" x14ac:dyDescent="0.25"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</row>
    <row r="61" spans="10:104" x14ac:dyDescent="0.25"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</row>
    <row r="62" spans="10:104" x14ac:dyDescent="0.25"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</row>
    <row r="63" spans="10:104" x14ac:dyDescent="0.25"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</row>
    <row r="64" spans="10:104" x14ac:dyDescent="0.25"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</row>
    <row r="65" spans="10:104" x14ac:dyDescent="0.25"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</row>
    <row r="66" spans="10:104" x14ac:dyDescent="0.25"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</row>
    <row r="67" spans="10:104" x14ac:dyDescent="0.25"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</row>
    <row r="68" spans="10:104" x14ac:dyDescent="0.25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</row>
    <row r="69" spans="10:104" x14ac:dyDescent="0.25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</row>
    <row r="70" spans="10:104" x14ac:dyDescent="0.25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</row>
    <row r="71" spans="10:104" x14ac:dyDescent="0.25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</row>
    <row r="72" spans="10:104" x14ac:dyDescent="0.25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</row>
    <row r="73" spans="10:104" x14ac:dyDescent="0.25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</row>
    <row r="74" spans="10:104" x14ac:dyDescent="0.25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</row>
    <row r="75" spans="10:104" x14ac:dyDescent="0.25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</row>
    <row r="76" spans="10:104" x14ac:dyDescent="0.25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</row>
    <row r="77" spans="10:104" x14ac:dyDescent="0.25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</row>
    <row r="78" spans="10:104" x14ac:dyDescent="0.25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</row>
    <row r="79" spans="10:104" x14ac:dyDescent="0.25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</row>
    <row r="80" spans="10:104" x14ac:dyDescent="0.25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</row>
    <row r="81" spans="10:104" x14ac:dyDescent="0.25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</row>
    <row r="82" spans="10:104" x14ac:dyDescent="0.25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</row>
    <row r="83" spans="10:104" x14ac:dyDescent="0.25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</row>
    <row r="84" spans="10:104" x14ac:dyDescent="0.25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</row>
    <row r="85" spans="10:104" x14ac:dyDescent="0.25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</row>
    <row r="86" spans="10:104" x14ac:dyDescent="0.25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</row>
    <row r="87" spans="10:104" x14ac:dyDescent="0.25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</row>
  </sheetData>
  <sheetProtection selectLockedCells="1" selectUnlockedCells="1"/>
  <mergeCells count="3">
    <mergeCell ref="F4:I4"/>
    <mergeCell ref="B4:E4"/>
    <mergeCell ref="A2:I2"/>
  </mergeCells>
  <pageMargins left="0.70866141732283472" right="0.70866141732283472" top="0.74803149606299213" bottom="0.74803149606299213" header="0.31496062992125984" footer="0.31496062992125984"/>
  <pageSetup paperSize="9" scale="70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2018-06-01T06:45:15Z</dcterms:created>
  <dcterms:modified xsi:type="dcterms:W3CDTF">2018-06-01T06:45:27Z</dcterms:modified>
</cp:coreProperties>
</file>