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érleg (eredeti)" sheetId="1" r:id="rId1"/>
  </sheets>
  <externalReferences>
    <externalReference r:id="rId4"/>
    <externalReference r:id="rId5"/>
    <externalReference r:id="rId6"/>
  </externalReferences>
  <definedNames>
    <definedName name="_xlnm.Print_Area" localSheetId="0">'Mérleg (eredeti)'!$A$1:$AG$40</definedName>
  </definedNames>
  <calcPr fullCalcOnLoad="1"/>
</workbook>
</file>

<file path=xl/sharedStrings.xml><?xml version="1.0" encoding="utf-8"?>
<sst xmlns="http://schemas.openxmlformats.org/spreadsheetml/2006/main" count="138" uniqueCount="112">
  <si>
    <t>1. melléklet az ………/2014. (………..) önkormányzati rendelethez</t>
  </si>
  <si>
    <t>(1. oldal)</t>
  </si>
  <si>
    <r>
      <t xml:space="preserve">Debrecen Megyei Jogú Város Önkormányzat 2014. évi mérlege
</t>
    </r>
    <r>
      <rPr>
        <sz val="16"/>
        <color indexed="8"/>
        <rFont val="Calibri"/>
        <family val="2"/>
      </rPr>
      <t>(eredeti előirányzat)</t>
    </r>
  </si>
  <si>
    <t>Ezer Ft-ban</t>
  </si>
  <si>
    <t>A</t>
  </si>
  <si>
    <t xml:space="preserve">B 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</si>
  <si>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</si>
  <si>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</si>
  <si>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</si>
  <si>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</si>
  <si>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</si>
  <si>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</si>
  <si>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</si>
  <si>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</si>
  <si>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</si>
  <si>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</si>
  <si>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</si>
  <si>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</si>
  <si>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</si>
  <si>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</si>
  <si>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</si>
  <si>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</si>
  <si>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</si>
  <si>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</si>
  <si>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</si>
  <si>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</si>
  <si>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</si>
  <si>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</si>
  <si>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</si>
  <si>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</si>
  <si>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</si>
  <si>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</si>
  <si>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AH</t>
  </si>
  <si>
    <t>AI</t>
  </si>
  <si>
    <t>AJ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</si>
  <si>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</si>
  <si>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</si>
  <si>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</si>
  <si>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</si>
  <si>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</si>
  <si>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Finanszírozási célú bevételek
(B8)</t>
  </si>
  <si>
    <t>2014. évi eredeti bevételi előirányzatok összesen</t>
  </si>
  <si>
    <t>2013. évi várható bevételi teljesítés</t>
  </si>
  <si>
    <t>2012. évi bevételi teljesítés</t>
  </si>
  <si>
    <t>Kiadási kiemelt előirányzatok</t>
  </si>
  <si>
    <t>Finanszírozási célú kiadások
(K9)</t>
  </si>
  <si>
    <t>2014. évi eredeti kiadási előirányzatok összesen</t>
  </si>
  <si>
    <t>2013. évi várható kiadási teljesítés</t>
  </si>
  <si>
    <t>2012.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</si>
  <si>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</si>
  <si>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</si>
  <si>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</si>
  <si>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
(B6)</t>
  </si>
  <si>
    <t>Működési költségvetés 
feladat-csoportok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</si>
  <si>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</si>
  <si>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</si>
  <si>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</si>
  <si>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
feladat-csoportok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</si>
  <si>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</si>
  <si>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</si>
  <si>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</si>
  <si>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</si>
  <si>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</si>
  <si>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</si>
  <si>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</si>
  <si>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kiadások (támogatások)
(K8)</t>
  </si>
  <si>
    <t>1.</t>
  </si>
  <si>
    <t>Önkormányzat alaptevékenységének bevételei (PM nélkül)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</si>
  <si>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</si>
  <si>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</si>
  <si>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</si>
  <si>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</si>
  <si>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</si>
  <si>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</si>
  <si>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</si>
  <si>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</si>
  <si>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</si>
  <si>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Nyitó pénzmaradvány</t>
  </si>
  <si>
    <t>Önkormányzat központi kezelésű feladatai</t>
  </si>
  <si>
    <t>6.</t>
  </si>
  <si>
    <t>Előirányzat csoportok összesen</t>
  </si>
  <si>
    <t>7.</t>
  </si>
  <si>
    <t>8.</t>
  </si>
  <si>
    <t>ÖSZESEN:</t>
  </si>
  <si>
    <t>Külső forrás</t>
  </si>
  <si>
    <t>9.</t>
  </si>
  <si>
    <t>Kiemelt előirányzatok összesen</t>
  </si>
  <si>
    <t>Önkormányzat vállalkozási tevékenységének bevételei</t>
  </si>
  <si>
    <t>10.</t>
  </si>
  <si>
    <t>BEVÉTELI FŐÖSSZEG</t>
  </si>
  <si>
    <t>11.</t>
  </si>
  <si>
    <t>KIADÁSI FŐÖSSZEG</t>
  </si>
  <si>
    <t>C</t>
  </si>
  <si>
    <t>D</t>
  </si>
  <si>
    <t>BEVÉTELE</t>
  </si>
  <si>
    <t>KIADÁSA</t>
  </si>
  <si>
    <t>EGYENLEGE</t>
  </si>
  <si>
    <t>12.</t>
  </si>
  <si>
    <t>13.</t>
  </si>
  <si>
    <t>Finanszírozási célú
bevételek és kiadások</t>
  </si>
  <si>
    <t>14.</t>
  </si>
  <si>
    <t>KÖLTSÉGVETÉSI FŐÖSSZEG</t>
  </si>
  <si>
    <t>Indokolás a mérleg adataihoz és szerkezetéhez:</t>
  </si>
  <si>
    <t>- Az Áht. 6.§ (2) bekezdése alapján: a kiadási előirányzatok működési költségvetés és felhalmozási költségvetés előirányzat-csoportokra tagozódnak.</t>
  </si>
  <si>
    <t>- Az Áht. 6.§ (4) bekezdése alapján: a bevételi előirányzatokat a Kormány rendeletében foglalt kiemelt előirányzatokra kell bontani.</t>
  </si>
  <si>
    <t>- Az Áht. 23.§ (2) bekezdés a) pontja alapján: a helyi önkormányzat költségvetése tartalmazza a helyi önkormányzat költségvetési bevételeit és költségvetési kiadásait előirányzat-csoportok, kiemelt előirányzatok és kötelező feladatok, önként vállalt feladatok, állami (államigazgatási) feladatok szerinti bontásban.</t>
  </si>
  <si>
    <t>- Az Áht. 23.§ (2) bekezdés c) pontja alapján: a költségvetési egyenleg összegét működési és felhalmozási cél szerinti bontásban</t>
  </si>
  <si>
    <t>- Az Áht. 24.§ (4) bekezdés a) pontja alapján: a költségvetés előterjesztésekor a képviselő-testület részére tájékoztatásul a helyi önkormányzat költségvetési mérlegét közgazdasági tagolásban szöveges indokolással együtt kell bemutatni.</t>
  </si>
  <si>
    <t>- Az Áht. 102.§ (3) bekezdése alapján: a mérleg a költségvetés előterjesztésekor a vonatkozó év tervadatait, az előző év várható, és az azt megelőző év tényadatait tartalmazza.</t>
  </si>
  <si>
    <t>- Az Áht.103.§ (3) bekezdése alapján: a tervezés során a költségvetési bevételeket és költségvetési kiadásokat azok felmerülési helye szerinti adminisztratív, az államháztartás szakfeladatrendje szerinti funkcionális, és az Áht. 6.§ (2)-(5) bekezdés szerinti közgazdasági osztályozási rendszerben kell nyilvántartani és bemutatni.</t>
  </si>
  <si>
    <t>- 2012. évtől kezdődően a Polgármesteri Hivatal kiadásai nem a központi kezelésű feladatok, hanem a költségvetési szervek kiadásai között kerültek megtervezésre.</t>
  </si>
  <si>
    <t>- A Mötv. 111.§ (4) bekezdése és az Áht. 23.§ (4) bekezdése alapján a költségvetési rendeletben működési hiány nem tervezhető.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</si>
</sst>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18" xfId="0" applyFont="1" applyFill="1" applyBorder="1" applyAlignment="1">
      <alignment horizontal="center" vertical="center" textRotation="90" wrapText="1"/>
    </xf>
    <xf numFmtId="0" fontId="9" fillId="34" borderId="19" xfId="0" applyFont="1" applyFill="1" applyBorder="1" applyAlignment="1">
      <alignment horizontal="center" vertical="center" textRotation="90" wrapText="1"/>
    </xf>
    <xf numFmtId="0" fontId="9" fillId="34" borderId="20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9" fillId="34" borderId="23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11" fillId="33" borderId="26" xfId="40" applyNumberFormat="1" applyFont="1" applyFill="1" applyBorder="1" applyAlignment="1" applyProtection="1">
      <alignment vertical="center" wrapText="1"/>
      <protection/>
    </xf>
    <xf numFmtId="165" fontId="4" fillId="0" borderId="27" xfId="40" applyNumberFormat="1" applyFont="1" applyFill="1" applyBorder="1" applyAlignment="1" applyProtection="1">
      <alignment vertical="center" wrapText="1"/>
      <protection/>
    </xf>
    <xf numFmtId="165" fontId="11" fillId="34" borderId="28" xfId="40" applyNumberFormat="1" applyFont="1" applyFill="1" applyBorder="1" applyAlignment="1" applyProtection="1">
      <alignment vertical="center" wrapText="1"/>
      <protection/>
    </xf>
    <xf numFmtId="165" fontId="4" fillId="0" borderId="24" xfId="40" applyNumberFormat="1" applyFont="1" applyFill="1" applyBorder="1" applyAlignment="1" applyProtection="1">
      <alignment vertical="center" wrapText="1"/>
      <protection/>
    </xf>
    <xf numFmtId="165" fontId="11" fillId="33" borderId="24" xfId="40" applyNumberFormat="1" applyFont="1" applyFill="1" applyBorder="1" applyAlignment="1" applyProtection="1">
      <alignment vertical="center" wrapText="1"/>
      <protection/>
    </xf>
    <xf numFmtId="3" fontId="4" fillId="0" borderId="27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15" xfId="40" applyNumberFormat="1" applyFont="1" applyFill="1" applyBorder="1" applyAlignment="1" applyProtection="1">
      <alignment horizontal="right" vertical="center" wrapText="1"/>
      <protection/>
    </xf>
    <xf numFmtId="3" fontId="11" fillId="33" borderId="26" xfId="40" applyNumberFormat="1" applyFont="1" applyFill="1" applyBorder="1" applyAlignment="1" applyProtection="1">
      <alignment horizontal="right" vertical="center" wrapText="1"/>
      <protection/>
    </xf>
    <xf numFmtId="3" fontId="4" fillId="0" borderId="16" xfId="40" applyNumberFormat="1" applyFont="1" applyFill="1" applyBorder="1" applyAlignment="1" applyProtection="1">
      <alignment horizontal="right" vertical="center" wrapText="1"/>
      <protection/>
    </xf>
    <xf numFmtId="3" fontId="11" fillId="33" borderId="24" xfId="40" applyNumberFormat="1" applyFont="1" applyFill="1" applyBorder="1" applyAlignment="1" applyProtection="1">
      <alignment horizontal="righ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165" fontId="4" fillId="0" borderId="31" xfId="40" applyNumberFormat="1" applyFont="1" applyFill="1" applyBorder="1" applyAlignment="1" applyProtection="1">
      <alignment vertical="center" wrapText="1"/>
      <protection/>
    </xf>
    <xf numFmtId="165" fontId="11" fillId="33" borderId="28" xfId="40" applyNumberFormat="1" applyFont="1" applyFill="1" applyBorder="1" applyAlignment="1" applyProtection="1">
      <alignment vertical="center" wrapText="1"/>
      <protection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29" xfId="40" applyNumberFormat="1" applyFont="1" applyFill="1" applyBorder="1" applyAlignment="1" applyProtection="1">
      <alignment vertical="center" wrapText="1"/>
      <protection/>
    </xf>
    <xf numFmtId="165" fontId="11" fillId="33" borderId="29" xfId="40" applyNumberFormat="1" applyFont="1" applyFill="1" applyBorder="1" applyAlignment="1" applyProtection="1">
      <alignment vertical="center" wrapText="1"/>
      <protection/>
    </xf>
    <xf numFmtId="3" fontId="4" fillId="0" borderId="32" xfId="40" applyNumberFormat="1" applyFont="1" applyFill="1" applyBorder="1" applyAlignment="1" applyProtection="1">
      <alignment horizontal="right" vertical="center" wrapText="1"/>
      <protection/>
    </xf>
    <xf numFmtId="3" fontId="4" fillId="0" borderId="31" xfId="40" applyNumberFormat="1" applyFont="1" applyFill="1" applyBorder="1" applyAlignment="1" applyProtection="1">
      <alignment horizontal="right" vertical="center" wrapText="1"/>
      <protection/>
    </xf>
    <xf numFmtId="3" fontId="4" fillId="0" borderId="33" xfId="40" applyNumberFormat="1" applyFont="1" applyFill="1" applyBorder="1" applyAlignment="1" applyProtection="1">
      <alignment horizontal="right" vertical="center" wrapText="1"/>
      <protection/>
    </xf>
    <xf numFmtId="3" fontId="11" fillId="33" borderId="28" xfId="40" applyNumberFormat="1" applyFont="1" applyFill="1" applyBorder="1" applyAlignment="1" applyProtection="1">
      <alignment horizontal="right" vertical="center" wrapText="1"/>
      <protection/>
    </xf>
    <xf numFmtId="3" fontId="11" fillId="34" borderId="29" xfId="40" applyNumberFormat="1" applyFont="1" applyFill="1" applyBorder="1" applyAlignment="1" applyProtection="1">
      <alignment horizontal="right" vertical="center" wrapText="1"/>
      <protection/>
    </xf>
    <xf numFmtId="3" fontId="4" fillId="0" borderId="29" xfId="40" applyNumberFormat="1" applyFont="1" applyFill="1" applyBorder="1" applyAlignment="1" applyProtection="1">
      <alignment horizontal="right" vertical="center" wrapText="1"/>
      <protection/>
    </xf>
    <xf numFmtId="3" fontId="11" fillId="33" borderId="29" xfId="40" applyNumberFormat="1" applyFont="1" applyFill="1" applyBorder="1" applyAlignment="1" applyProtection="1">
      <alignment horizontal="right" vertical="center" wrapText="1"/>
      <protection/>
    </xf>
    <xf numFmtId="3" fontId="11" fillId="33" borderId="34" xfId="40" applyNumberFormat="1" applyFont="1" applyFill="1" applyBorder="1" applyAlignment="1" applyProtection="1">
      <alignment horizontal="right" vertical="center" wrapText="1"/>
      <protection/>
    </xf>
    <xf numFmtId="0" fontId="10" fillId="33" borderId="35" xfId="0" applyFont="1" applyFill="1" applyBorder="1" applyAlignment="1">
      <alignment horizontal="center" vertical="center" wrapText="1"/>
    </xf>
    <xf numFmtId="165" fontId="11" fillId="33" borderId="36" xfId="40" applyNumberFormat="1" applyFont="1" applyFill="1" applyBorder="1" applyAlignment="1" applyProtection="1">
      <alignment vertical="center" wrapText="1"/>
      <protection/>
    </xf>
    <xf numFmtId="165" fontId="11" fillId="33" borderId="37" xfId="40" applyNumberFormat="1" applyFont="1" applyFill="1" applyBorder="1" applyAlignment="1" applyProtection="1">
      <alignment vertical="center" wrapText="1"/>
      <protection/>
    </xf>
    <xf numFmtId="165" fontId="11" fillId="34" borderId="38" xfId="40" applyNumberFormat="1" applyFont="1" applyFill="1" applyBorder="1" applyAlignment="1" applyProtection="1">
      <alignment vertical="center" wrapText="1"/>
      <protection/>
    </xf>
    <xf numFmtId="165" fontId="11" fillId="34" borderId="39" xfId="40" applyNumberFormat="1" applyFont="1" applyFill="1" applyBorder="1" applyAlignment="1" applyProtection="1">
      <alignment vertical="center" wrapText="1"/>
      <protection/>
    </xf>
    <xf numFmtId="165" fontId="11" fillId="34" borderId="40" xfId="40" applyNumberFormat="1" applyFont="1" applyFill="1" applyBorder="1" applyAlignment="1" applyProtection="1">
      <alignment vertical="center" wrapText="1"/>
      <protection/>
    </xf>
    <xf numFmtId="165" fontId="11" fillId="35" borderId="41" xfId="40" applyNumberFormat="1" applyFont="1" applyFill="1" applyBorder="1" applyAlignment="1" applyProtection="1">
      <alignment vertical="center" wrapText="1"/>
      <protection/>
    </xf>
    <xf numFmtId="165" fontId="11" fillId="33" borderId="41" xfId="40" applyNumberFormat="1" applyFont="1" applyFill="1" applyBorder="1" applyAlignment="1" applyProtection="1">
      <alignment vertical="center" wrapText="1"/>
      <protection/>
    </xf>
    <xf numFmtId="3" fontId="11" fillId="33" borderId="38" xfId="40" applyNumberFormat="1" applyFont="1" applyFill="1" applyBorder="1" applyAlignment="1" applyProtection="1">
      <alignment horizontal="right" vertical="center" wrapText="1"/>
      <protection/>
    </xf>
    <xf numFmtId="3" fontId="11" fillId="33" borderId="39" xfId="40" applyNumberFormat="1" applyFont="1" applyFill="1" applyBorder="1" applyAlignment="1" applyProtection="1">
      <alignment horizontal="right" vertical="center" wrapText="1"/>
      <protection/>
    </xf>
    <xf numFmtId="3" fontId="11" fillId="33" borderId="42" xfId="40" applyNumberFormat="1" applyFont="1" applyFill="1" applyBorder="1" applyAlignment="1" applyProtection="1">
      <alignment horizontal="right" vertical="center" wrapText="1"/>
      <protection/>
    </xf>
    <xf numFmtId="3" fontId="11" fillId="33" borderId="37" xfId="40" applyNumberFormat="1" applyFont="1" applyFill="1" applyBorder="1" applyAlignment="1" applyProtection="1">
      <alignment horizontal="right" vertical="center" wrapText="1"/>
      <protection/>
    </xf>
    <xf numFmtId="3" fontId="11" fillId="34" borderId="38" xfId="40" applyNumberFormat="1" applyFont="1" applyFill="1" applyBorder="1" applyAlignment="1" applyProtection="1">
      <alignment horizontal="right" vertical="center" wrapText="1"/>
      <protection/>
    </xf>
    <xf numFmtId="3" fontId="11" fillId="34" borderId="39" xfId="40" applyNumberFormat="1" applyFont="1" applyFill="1" applyBorder="1" applyAlignment="1" applyProtection="1">
      <alignment horizontal="right" vertical="center" wrapText="1"/>
      <protection/>
    </xf>
    <xf numFmtId="3" fontId="11" fillId="34" borderId="42" xfId="40" applyNumberFormat="1" applyFont="1" applyFill="1" applyBorder="1" applyAlignment="1" applyProtection="1">
      <alignment horizontal="right" vertical="center" wrapText="1"/>
      <protection/>
    </xf>
    <xf numFmtId="3" fontId="11" fillId="34" borderId="41" xfId="40" applyNumberFormat="1" applyFont="1" applyFill="1" applyBorder="1" applyAlignment="1" applyProtection="1">
      <alignment horizontal="right" vertical="center" wrapText="1"/>
      <protection/>
    </xf>
    <xf numFmtId="3" fontId="11" fillId="35" borderId="41" xfId="40" applyNumberFormat="1" applyFont="1" applyFill="1" applyBorder="1" applyAlignment="1" applyProtection="1">
      <alignment horizontal="right" vertical="center" wrapText="1"/>
      <protection/>
    </xf>
    <xf numFmtId="3" fontId="11" fillId="33" borderId="41" xfId="40" applyNumberFormat="1" applyFont="1" applyFill="1" applyBorder="1" applyAlignment="1" applyProtection="1">
      <alignment horizontal="right" vertical="center" wrapText="1"/>
      <protection/>
    </xf>
    <xf numFmtId="0" fontId="10" fillId="33" borderId="24" xfId="0" applyFont="1" applyFill="1" applyBorder="1" applyAlignment="1">
      <alignment horizontal="center" vertical="center" wrapText="1"/>
    </xf>
    <xf numFmtId="3" fontId="11" fillId="34" borderId="24" xfId="40" applyNumberFormat="1" applyFont="1" applyFill="1" applyBorder="1" applyAlignment="1" applyProtection="1">
      <alignment horizontal="right" vertical="center" wrapText="1"/>
      <protection/>
    </xf>
    <xf numFmtId="3" fontId="11" fillId="33" borderId="43" xfId="40" applyNumberFormat="1" applyFont="1" applyFill="1" applyBorder="1" applyAlignment="1" applyProtection="1">
      <alignment horizontal="right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3" fontId="11" fillId="33" borderId="44" xfId="4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3" fontId="11" fillId="34" borderId="45" xfId="40" applyNumberFormat="1" applyFont="1" applyFill="1" applyBorder="1" applyAlignment="1" applyProtection="1">
      <alignment horizontal="right" vertical="center" wrapText="1"/>
      <protection/>
    </xf>
    <xf numFmtId="3" fontId="11" fillId="33" borderId="46" xfId="40" applyNumberFormat="1" applyFont="1" applyFill="1" applyBorder="1" applyAlignment="1" applyProtection="1">
      <alignment horizontal="right" vertical="center" wrapText="1"/>
      <protection/>
    </xf>
    <xf numFmtId="165" fontId="3" fillId="33" borderId="20" xfId="40" applyNumberFormat="1" applyFont="1" applyFill="1" applyBorder="1" applyAlignment="1" applyProtection="1">
      <alignment vertical="center" wrapText="1"/>
      <protection/>
    </xf>
    <xf numFmtId="165" fontId="4" fillId="33" borderId="20" xfId="40" applyNumberFormat="1" applyFont="1" applyFill="1" applyBorder="1" applyAlignment="1" applyProtection="1">
      <alignment vertical="center" wrapText="1"/>
      <protection/>
    </xf>
    <xf numFmtId="3" fontId="11" fillId="33" borderId="47" xfId="40" applyNumberFormat="1" applyFont="1" applyFill="1" applyBorder="1" applyAlignment="1" applyProtection="1">
      <alignment horizontal="right" vertical="center" wrapText="1"/>
      <protection/>
    </xf>
    <xf numFmtId="3" fontId="11" fillId="34" borderId="47" xfId="40" applyNumberFormat="1" applyFont="1" applyFill="1" applyBorder="1" applyAlignment="1" applyProtection="1">
      <alignment horizontal="right" vertical="center" wrapText="1"/>
      <protection/>
    </xf>
    <xf numFmtId="3" fontId="11" fillId="35" borderId="47" xfId="40" applyNumberFormat="1" applyFont="1" applyFill="1" applyBorder="1" applyAlignment="1" applyProtection="1">
      <alignment horizontal="right" vertical="center" wrapText="1"/>
      <protection/>
    </xf>
    <xf numFmtId="3" fontId="11" fillId="33" borderId="20" xfId="40" applyNumberFormat="1" applyFont="1" applyFill="1" applyBorder="1" applyAlignment="1" applyProtection="1">
      <alignment horizontal="right" vertical="center" wrapText="1"/>
      <protection/>
    </xf>
    <xf numFmtId="3" fontId="4" fillId="33" borderId="20" xfId="40" applyNumberFormat="1" applyFont="1" applyFill="1" applyBorder="1" applyAlignment="1" applyProtection="1">
      <alignment vertical="center"/>
      <protection/>
    </xf>
    <xf numFmtId="0" fontId="0" fillId="33" borderId="48" xfId="0" applyFont="1" applyFill="1" applyBorder="1" applyAlignment="1">
      <alignment horizontal="center" vertical="center" wrapText="1"/>
    </xf>
    <xf numFmtId="165" fontId="4" fillId="0" borderId="48" xfId="40" applyNumberFormat="1" applyFont="1" applyFill="1" applyBorder="1" applyAlignment="1" applyProtection="1">
      <alignment vertical="center" wrapText="1"/>
      <protection/>
    </xf>
    <xf numFmtId="3" fontId="7" fillId="35" borderId="49" xfId="0" applyNumberFormat="1" applyFont="1" applyFill="1" applyBorder="1" applyAlignment="1">
      <alignment horizontal="right" vertical="center" wrapText="1"/>
    </xf>
    <xf numFmtId="3" fontId="11" fillId="33" borderId="48" xfId="40" applyNumberFormat="1" applyFont="1" applyFill="1" applyBorder="1" applyAlignment="1" applyProtection="1">
      <alignment horizontal="right" vertical="center" wrapText="1"/>
      <protection/>
    </xf>
    <xf numFmtId="3" fontId="4" fillId="33" borderId="20" xfId="0" applyNumberFormat="1" applyFont="1" applyFill="1" applyBorder="1" applyAlignment="1">
      <alignment vertical="center"/>
    </xf>
    <xf numFmtId="165" fontId="11" fillId="33" borderId="50" xfId="40" applyNumberFormat="1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33" borderId="31" xfId="0" applyFont="1" applyFill="1" applyBorder="1" applyAlignment="1">
      <alignment horizontal="center" vertical="center" wrapText="1"/>
    </xf>
    <xf numFmtId="165" fontId="8" fillId="0" borderId="0" xfId="40" applyNumberFormat="1" applyFont="1" applyFill="1" applyBorder="1" applyAlignment="1" applyProtection="1">
      <alignment vertical="center" wrapText="1"/>
      <protection/>
    </xf>
    <xf numFmtId="165" fontId="8" fillId="0" borderId="0" xfId="40" applyNumberFormat="1" applyFont="1" applyFill="1" applyBorder="1" applyAlignment="1" applyProtection="1">
      <alignment horizontal="center" vertical="center" wrapText="1"/>
      <protection/>
    </xf>
    <xf numFmtId="165" fontId="17" fillId="0" borderId="0" xfId="40" applyNumberFormat="1" applyFont="1" applyFill="1" applyBorder="1" applyAlignment="1" applyProtection="1">
      <alignment vertical="center" wrapText="1"/>
      <protection/>
    </xf>
    <xf numFmtId="165" fontId="11" fillId="0" borderId="0" xfId="40" applyNumberFormat="1" applyFont="1" applyFill="1" applyBorder="1" applyAlignment="1" applyProtection="1">
      <alignment horizontal="center" vertical="center" wrapText="1"/>
      <protection/>
    </xf>
    <xf numFmtId="165" fontId="19" fillId="0" borderId="0" xfId="40" applyNumberFormat="1" applyFont="1" applyFill="1" applyBorder="1" applyAlignment="1" applyProtection="1">
      <alignment vertical="center" wrapText="1"/>
      <protection/>
    </xf>
    <xf numFmtId="165" fontId="7" fillId="0" borderId="0" xfId="4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0" fontId="9" fillId="34" borderId="49" xfId="0" applyFont="1" applyFill="1" applyBorder="1" applyAlignment="1">
      <alignment horizontal="center" vertical="center" textRotation="90" wrapText="1"/>
    </xf>
    <xf numFmtId="165" fontId="11" fillId="34" borderId="51" xfId="40" applyNumberFormat="1" applyFont="1" applyFill="1" applyBorder="1" applyAlignment="1" applyProtection="1">
      <alignment vertical="center" wrapText="1"/>
      <protection/>
    </xf>
    <xf numFmtId="0" fontId="8" fillId="34" borderId="52" xfId="0" applyFont="1" applyFill="1" applyBorder="1" applyAlignment="1">
      <alignment horizontal="center" vertical="center" textRotation="90" wrapText="1"/>
    </xf>
    <xf numFmtId="165" fontId="4" fillId="0" borderId="13" xfId="40" applyNumberFormat="1" applyFont="1" applyFill="1" applyBorder="1" applyAlignment="1" applyProtection="1">
      <alignment vertical="center" wrapText="1"/>
      <protection/>
    </xf>
    <xf numFmtId="165" fontId="4" fillId="0" borderId="53" xfId="40" applyNumberFormat="1" applyFont="1" applyFill="1" applyBorder="1" applyAlignment="1" applyProtection="1">
      <alignment vertical="center" wrapText="1"/>
      <protection/>
    </xf>
    <xf numFmtId="165" fontId="11" fillId="33" borderId="54" xfId="40" applyNumberFormat="1" applyFont="1" applyFill="1" applyBorder="1" applyAlignment="1" applyProtection="1">
      <alignment vertical="center" wrapText="1"/>
      <protection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textRotation="90" wrapText="1"/>
    </xf>
    <xf numFmtId="3" fontId="11" fillId="34" borderId="58" xfId="4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35" borderId="31" xfId="0" applyFont="1" applyFill="1" applyBorder="1" applyAlignment="1">
      <alignment horizontal="center" vertical="center" wrapText="1"/>
    </xf>
    <xf numFmtId="165" fontId="7" fillId="35" borderId="53" xfId="40" applyNumberFormat="1" applyFont="1" applyFill="1" applyBorder="1" applyAlignment="1" applyProtection="1">
      <alignment horizontal="center" vertical="center" wrapText="1"/>
      <protection/>
    </xf>
    <xf numFmtId="165" fontId="7" fillId="35" borderId="59" xfId="40" applyNumberFormat="1" applyFont="1" applyFill="1" applyBorder="1" applyAlignment="1" applyProtection="1">
      <alignment horizontal="center" vertical="center" wrapText="1"/>
      <protection/>
    </xf>
    <xf numFmtId="165" fontId="7" fillId="35" borderId="31" xfId="40" applyNumberFormat="1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>
      <alignment horizontal="center" vertical="center" wrapText="1"/>
    </xf>
    <xf numFmtId="165" fontId="18" fillId="33" borderId="31" xfId="40" applyNumberFormat="1" applyFont="1" applyFill="1" applyBorder="1" applyAlignment="1" applyProtection="1">
      <alignment horizontal="center" vertical="center" wrapText="1"/>
      <protection/>
    </xf>
    <xf numFmtId="165" fontId="7" fillId="33" borderId="31" xfId="40" applyNumberFormat="1" applyFont="1" applyFill="1" applyBorder="1" applyAlignment="1" applyProtection="1">
      <alignment horizontal="center" vertical="center" wrapText="1"/>
      <protection/>
    </xf>
    <xf numFmtId="165" fontId="7" fillId="33" borderId="59" xfId="40" applyNumberFormat="1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>
      <alignment horizontal="center" vertical="center" wrapText="1"/>
    </xf>
    <xf numFmtId="165" fontId="7" fillId="34" borderId="31" xfId="40" applyNumberFormat="1" applyFont="1" applyFill="1" applyBorder="1" applyAlignment="1" applyProtection="1">
      <alignment horizontal="center" vertical="center" wrapText="1"/>
      <protection/>
    </xf>
    <xf numFmtId="165" fontId="7" fillId="34" borderId="59" xfId="4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165" fontId="0" fillId="0" borderId="31" xfId="40" applyNumberFormat="1" applyFont="1" applyFill="1" applyBorder="1" applyAlignment="1" applyProtection="1">
      <alignment horizontal="center" vertical="center" wrapText="1"/>
      <protection/>
    </xf>
    <xf numFmtId="165" fontId="0" fillId="0" borderId="59" xfId="40" applyNumberFormat="1" applyFont="1" applyFill="1" applyBorder="1" applyAlignment="1" applyProtection="1">
      <alignment horizontal="center" vertical="center" wrapText="1"/>
      <protection/>
    </xf>
    <xf numFmtId="0" fontId="0" fillId="33" borderId="60" xfId="0" applyFill="1" applyBorder="1" applyAlignment="1">
      <alignment horizontal="center" vertical="center" wrapText="1"/>
    </xf>
    <xf numFmtId="165" fontId="8" fillId="33" borderId="31" xfId="40" applyNumberFormat="1" applyFont="1" applyFill="1" applyBorder="1" applyAlignment="1" applyProtection="1">
      <alignment horizontal="center" vertical="center" wrapText="1"/>
      <protection/>
    </xf>
    <xf numFmtId="165" fontId="8" fillId="33" borderId="59" xfId="4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wrapText="1"/>
    </xf>
    <xf numFmtId="165" fontId="13" fillId="0" borderId="20" xfId="4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3" fontId="7" fillId="34" borderId="48" xfId="0" applyNumberFormat="1" applyFont="1" applyFill="1" applyBorder="1" applyAlignment="1">
      <alignment horizontal="center" vertical="center" wrapText="1"/>
    </xf>
    <xf numFmtId="165" fontId="14" fillId="33" borderId="61" xfId="40" applyNumberFormat="1" applyFont="1" applyFill="1" applyBorder="1" applyAlignment="1" applyProtection="1">
      <alignment horizontal="center" vertical="center" wrapText="1"/>
      <protection/>
    </xf>
    <xf numFmtId="3" fontId="15" fillId="33" borderId="20" xfId="0" applyNumberFormat="1" applyFont="1" applyFill="1" applyBorder="1" applyAlignment="1">
      <alignment horizontal="center" vertical="center" wrapText="1"/>
    </xf>
    <xf numFmtId="165" fontId="8" fillId="33" borderId="20" xfId="40" applyNumberFormat="1" applyFont="1" applyFill="1" applyBorder="1" applyAlignment="1" applyProtection="1">
      <alignment horizontal="right" vertical="center" wrapText="1"/>
      <protection/>
    </xf>
    <xf numFmtId="165" fontId="4" fillId="33" borderId="20" xfId="40" applyNumberFormat="1" applyFont="1" applyFill="1" applyBorder="1" applyAlignment="1" applyProtection="1">
      <alignment horizontal="right" vertical="center" wrapText="1"/>
      <protection/>
    </xf>
    <xf numFmtId="165" fontId="12" fillId="33" borderId="20" xfId="40" applyNumberFormat="1" applyFont="1" applyFill="1" applyBorder="1" applyAlignment="1" applyProtection="1">
      <alignment horizontal="center" vertical="center" wrapText="1"/>
      <protection/>
    </xf>
    <xf numFmtId="165" fontId="4" fillId="0" borderId="20" xfId="40" applyNumberFormat="1" applyFont="1" applyFill="1" applyBorder="1" applyAlignment="1" applyProtection="1">
      <alignment horizontal="right" vertical="center" wrapText="1"/>
      <protection/>
    </xf>
    <xf numFmtId="0" fontId="8" fillId="33" borderId="62" xfId="0" applyFont="1" applyFill="1" applyBorder="1" applyAlignment="1">
      <alignment horizontal="center" vertical="center" wrapText="1"/>
    </xf>
    <xf numFmtId="3" fontId="4" fillId="0" borderId="20" xfId="40" applyNumberFormat="1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>
      <alignment horizontal="center" vertical="center" wrapText="1"/>
    </xf>
    <xf numFmtId="165" fontId="7" fillId="33" borderId="61" xfId="40" applyNumberFormat="1" applyFont="1" applyFill="1" applyBorder="1" applyAlignment="1" applyProtection="1">
      <alignment horizontal="center" vertical="center" wrapText="1"/>
      <protection/>
    </xf>
    <xf numFmtId="165" fontId="7" fillId="34" borderId="20" xfId="40" applyNumberFormat="1" applyFont="1" applyFill="1" applyBorder="1" applyAlignment="1" applyProtection="1">
      <alignment horizontal="center" vertical="center" wrapText="1"/>
      <protection/>
    </xf>
    <xf numFmtId="165" fontId="7" fillId="35" borderId="49" xfId="40" applyNumberFormat="1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165" fontId="8" fillId="0" borderId="61" xfId="40" applyNumberFormat="1" applyFont="1" applyFill="1" applyBorder="1" applyAlignment="1" applyProtection="1">
      <alignment horizontal="center" vertical="center" wrapText="1"/>
      <protection/>
    </xf>
    <xf numFmtId="165" fontId="8" fillId="0" borderId="20" xfId="4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6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textRotation="90" wrapText="1"/>
    </xf>
    <xf numFmtId="0" fontId="8" fillId="35" borderId="61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62" xfId="0" applyFont="1" applyBorder="1" applyAlignment="1">
      <alignment horizontal="right"/>
    </xf>
    <xf numFmtId="0" fontId="7" fillId="0" borderId="4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mell&#233;klet%20(bev&#233;te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%20mell&#233;klet%20(int&#233;zm&#233;nye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%20mell&#233;klet_J&#211;!%20(kiad&#225;s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költségvetés bevételei "/>
      <sheetName val="2.1. melléklet"/>
      <sheetName val="2.1.1 melléklet"/>
      <sheetName val="Működési célú tám.áll.bel.(1.5."/>
      <sheetName val="Helyi adó bevételek (2.4.)"/>
      <sheetName val="Egyéb közhatalmi bevételek (2.5"/>
      <sheetName val="Működési bevételek (3.)"/>
      <sheetName val="Működési célú átv.pénz.(4.)"/>
      <sheetName val="Felhalmozási célú tám.ért. bev."/>
      <sheetName val="Felhalmozási bevételek (6.)"/>
      <sheetName val="Felhalmozási célú átv.pénz.(7.)"/>
    </sheetNames>
    <sheetDataSet>
      <sheetData sheetId="0">
        <row r="10">
          <cell r="F10">
            <v>7839611</v>
          </cell>
          <cell r="G10">
            <v>0</v>
          </cell>
          <cell r="H10">
            <v>0</v>
          </cell>
        </row>
        <row r="28">
          <cell r="F28">
            <v>14147235</v>
          </cell>
          <cell r="G28">
            <v>0</v>
          </cell>
          <cell r="H28">
            <v>10500</v>
          </cell>
        </row>
        <row r="35">
          <cell r="F35">
            <v>4899371</v>
          </cell>
          <cell r="G35">
            <v>2322119</v>
          </cell>
          <cell r="H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8">
          <cell r="F38">
            <v>0</v>
          </cell>
          <cell r="G38">
            <v>1199491</v>
          </cell>
          <cell r="H38">
            <v>0</v>
          </cell>
        </row>
        <row r="41">
          <cell r="F41">
            <v>4492782</v>
          </cell>
          <cell r="G41">
            <v>0</v>
          </cell>
          <cell r="H41">
            <v>0</v>
          </cell>
        </row>
        <row r="42">
          <cell r="F42">
            <v>0</v>
          </cell>
          <cell r="G42">
            <v>10000</v>
          </cell>
          <cell r="H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 (intézmények)"/>
      <sheetName val="4.1. melléklet(intézmények)"/>
    </sheetNames>
    <sheetDataSet>
      <sheetData sheetId="0">
        <row r="65">
          <cell r="D65">
            <v>8085106</v>
          </cell>
          <cell r="E65">
            <v>2331994</v>
          </cell>
          <cell r="F65">
            <v>7960916</v>
          </cell>
          <cell r="G65">
            <v>333893</v>
          </cell>
          <cell r="H65">
            <v>1000</v>
          </cell>
          <cell r="I65">
            <v>239110</v>
          </cell>
          <cell r="J65">
            <v>268283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 melléklet"/>
      <sheetName val="5.1. Adósság"/>
      <sheetName val="5.1 D"/>
      <sheetName val="5.1 FT, MT"/>
      <sheetName val="5.1 Évenként"/>
      <sheetName val="5.2.Városüzem"/>
      <sheetName val="5.3. Beruházás"/>
      <sheetName val="5.4. Lakásalap"/>
      <sheetName val="5.5. Kertség"/>
      <sheetName val="5.6. Köznevelés"/>
      <sheetName val="5.7. Egészségügyi"/>
      <sheetName val="5.8. Népjólét"/>
      <sheetName val="5.9. Sportfeladatok"/>
      <sheetName val="5.10. Szoc"/>
      <sheetName val="5.11. Közművelődés"/>
      <sheetName val="5.12. Támogatások"/>
      <sheetName val="5.13. Egyéb kiadások"/>
      <sheetName val="5.14. Városmarketing"/>
      <sheetName val="5.15. Nemzetközi pályázatok"/>
      <sheetName val="5.16. Vagyon"/>
      <sheetName val="5.17. Nemzetiség"/>
      <sheetName val="5.18. Céltartalé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view="pageBreakPreview" zoomScale="55" zoomScaleNormal="40" zoomScaleSheetLayoutView="55" zoomScalePageLayoutView="0" workbookViewId="0" topLeftCell="A4">
      <selection activeCell="I26" sqref="I26:K26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21.7109375" style="0" customWidth="1"/>
    <col min="4" max="4" width="13.00390625" style="0" customWidth="1"/>
    <col min="5" max="5" width="14.57421875" style="0" customWidth="1"/>
    <col min="6" max="7" width="13.00390625" style="0" customWidth="1"/>
    <col min="8" max="8" width="14.57421875" style="0" customWidth="1"/>
    <col min="9" max="9" width="13.28125" style="0" customWidth="1"/>
    <col min="10" max="10" width="13.140625" style="0" customWidth="1"/>
    <col min="11" max="11" width="9.57421875" style="0" customWidth="1"/>
    <col min="12" max="12" width="12.8515625" style="0" customWidth="1"/>
    <col min="13" max="13" width="14.7109375" style="0" customWidth="1"/>
    <col min="14" max="14" width="14.28125" style="0" customWidth="1"/>
    <col min="15" max="15" width="18.28125" style="0" customWidth="1"/>
    <col min="16" max="16" width="18.8515625" style="0" customWidth="1"/>
    <col min="17" max="17" width="4.140625" style="0" customWidth="1"/>
    <col min="18" max="18" width="18.57421875" style="0" customWidth="1"/>
    <col min="19" max="19" width="21.28125" style="0" customWidth="1"/>
    <col min="20" max="20" width="12.57421875" style="0" customWidth="1"/>
    <col min="21" max="21" width="13.421875" style="0" customWidth="1"/>
    <col min="22" max="22" width="14.28125" style="0" customWidth="1"/>
    <col min="23" max="24" width="12.57421875" style="0" customWidth="1"/>
    <col min="25" max="25" width="14.28125" style="0" customWidth="1"/>
    <col min="26" max="26" width="14.00390625" style="0" customWidth="1"/>
    <col min="27" max="27" width="12.57421875" style="0" customWidth="1"/>
    <col min="28" max="29" width="14.28125" style="0" customWidth="1"/>
    <col min="30" max="30" width="11.00390625" style="0" customWidth="1"/>
    <col min="31" max="31" width="14.57421875" style="0" customWidth="1"/>
    <col min="32" max="32" width="16.421875" style="0" customWidth="1"/>
    <col min="33" max="33" width="14.140625" style="0" customWidth="1"/>
  </cols>
  <sheetData>
    <row r="1" spans="1:33" s="1" customFormat="1" ht="2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3" s="1" customFormat="1" ht="18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3" s="1" customFormat="1" ht="18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 s="171" t="s">
        <v>1</v>
      </c>
      <c r="AG3" s="171"/>
    </row>
    <row r="4" spans="1:33" s="1" customFormat="1" ht="51.75" customHeight="1">
      <c r="A4" s="172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</row>
    <row r="5" spans="1:33" s="1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/>
      <c r="AF6"/>
      <c r="AG6"/>
    </row>
    <row r="7" spans="1:33" s="1" customFormat="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/>
      <c r="AF7" s="173" t="s">
        <v>3</v>
      </c>
      <c r="AG7" s="173"/>
    </row>
    <row r="8" spans="1:33" s="1" customFormat="1" ht="15">
      <c r="A8" s="3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5" t="s">
        <v>18</v>
      </c>
      <c r="Q8" s="6"/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7" t="s">
        <v>27</v>
      </c>
      <c r="AA8" s="7" t="s">
        <v>28</v>
      </c>
      <c r="AB8" s="7" t="s">
        <v>29</v>
      </c>
      <c r="AC8" s="7" t="s">
        <v>30</v>
      </c>
      <c r="AD8" s="7" t="s">
        <v>31</v>
      </c>
      <c r="AE8" s="8" t="s">
        <v>32</v>
      </c>
      <c r="AF8" s="8" t="s">
        <v>33</v>
      </c>
      <c r="AG8" s="9" t="s">
        <v>34</v>
      </c>
    </row>
    <row r="9" spans="1:33" s="1" customFormat="1" ht="54.75" customHeight="1" thickBot="1">
      <c r="A9" s="174" t="s">
        <v>35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 t="s">
        <v>36</v>
      </c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s="1" customFormat="1" ht="30.75" customHeight="1" thickBot="1">
      <c r="A10" s="140" t="s">
        <v>37</v>
      </c>
      <c r="B10" s="140"/>
      <c r="C10" s="140"/>
      <c r="D10" s="142" t="s">
        <v>38</v>
      </c>
      <c r="E10" s="142"/>
      <c r="F10" s="142"/>
      <c r="G10" s="142"/>
      <c r="H10" s="142"/>
      <c r="I10" s="163" t="s">
        <v>39</v>
      </c>
      <c r="J10" s="163"/>
      <c r="K10" s="163"/>
      <c r="L10" s="164"/>
      <c r="M10" s="165" t="s">
        <v>40</v>
      </c>
      <c r="N10" s="161" t="s">
        <v>41</v>
      </c>
      <c r="O10" s="161" t="s">
        <v>42</v>
      </c>
      <c r="P10" s="161" t="s">
        <v>43</v>
      </c>
      <c r="Q10" s="140" t="s">
        <v>44</v>
      </c>
      <c r="R10" s="140"/>
      <c r="S10" s="140"/>
      <c r="T10" s="140" t="s">
        <v>38</v>
      </c>
      <c r="U10" s="140"/>
      <c r="V10" s="140"/>
      <c r="W10" s="140"/>
      <c r="X10" s="140"/>
      <c r="Y10" s="140"/>
      <c r="Z10" s="163" t="s">
        <v>39</v>
      </c>
      <c r="AA10" s="163"/>
      <c r="AB10" s="163"/>
      <c r="AC10" s="164"/>
      <c r="AD10" s="165" t="s">
        <v>45</v>
      </c>
      <c r="AE10" s="167" t="s">
        <v>46</v>
      </c>
      <c r="AF10" s="161" t="s">
        <v>47</v>
      </c>
      <c r="AG10" s="161" t="s">
        <v>48</v>
      </c>
    </row>
    <row r="11" spans="1:33" s="1" customFormat="1" ht="156" customHeight="1" thickBot="1">
      <c r="A11" s="140"/>
      <c r="B11" s="140"/>
      <c r="C11" s="168"/>
      <c r="D11" s="11" t="s">
        <v>49</v>
      </c>
      <c r="E11" s="11" t="s">
        <v>50</v>
      </c>
      <c r="F11" s="11" t="s">
        <v>51</v>
      </c>
      <c r="G11" s="12" t="s">
        <v>52</v>
      </c>
      <c r="H11" s="10" t="s">
        <v>53</v>
      </c>
      <c r="I11" s="13" t="s">
        <v>54</v>
      </c>
      <c r="J11" s="14" t="s">
        <v>55</v>
      </c>
      <c r="K11" s="109" t="s">
        <v>56</v>
      </c>
      <c r="L11" s="111" t="s">
        <v>57</v>
      </c>
      <c r="M11" s="166"/>
      <c r="N11" s="161"/>
      <c r="O11" s="161"/>
      <c r="P11" s="161"/>
      <c r="Q11" s="140"/>
      <c r="R11" s="140"/>
      <c r="S11" s="140"/>
      <c r="T11" s="15" t="s">
        <v>58</v>
      </c>
      <c r="U11" s="11" t="s">
        <v>59</v>
      </c>
      <c r="V11" s="11" t="s">
        <v>60</v>
      </c>
      <c r="W11" s="11" t="s">
        <v>61</v>
      </c>
      <c r="X11" s="16" t="s">
        <v>62</v>
      </c>
      <c r="Y11" s="10" t="s">
        <v>53</v>
      </c>
      <c r="Z11" s="17" t="s">
        <v>63</v>
      </c>
      <c r="AA11" s="18" t="s">
        <v>64</v>
      </c>
      <c r="AB11" s="118" t="s">
        <v>65</v>
      </c>
      <c r="AC11" s="111" t="s">
        <v>57</v>
      </c>
      <c r="AD11" s="166"/>
      <c r="AE11" s="167"/>
      <c r="AF11" s="161"/>
      <c r="AG11" s="161"/>
    </row>
    <row r="12" spans="1:33" s="1" customFormat="1" ht="27" customHeight="1" thickBot="1">
      <c r="A12" s="19" t="s">
        <v>66</v>
      </c>
      <c r="B12" s="162" t="s">
        <v>67</v>
      </c>
      <c r="C12" s="115" t="s">
        <v>68</v>
      </c>
      <c r="D12" s="112">
        <f>'[1]A költségvetés bevételei '!$F$10</f>
        <v>7839611</v>
      </c>
      <c r="E12" s="21">
        <f>'[1]A költségvetés bevételei '!$F$28</f>
        <v>14147235</v>
      </c>
      <c r="F12" s="21">
        <f>'[1]A költségvetés bevételei '!$F$35</f>
        <v>4899371</v>
      </c>
      <c r="G12" s="21">
        <f>'[1]A költségvetés bevételei '!$F$36</f>
        <v>0</v>
      </c>
      <c r="H12" s="22">
        <f>SUM(D12:G12)</f>
        <v>26886217</v>
      </c>
      <c r="I12" s="23">
        <f>'[1]A költségvetés bevételei '!$F$38</f>
        <v>0</v>
      </c>
      <c r="J12" s="21">
        <f>'[1]A költségvetés bevételei '!$F$41</f>
        <v>4492782</v>
      </c>
      <c r="K12" s="21">
        <f>'[1]A költségvetés bevételei '!$F$42</f>
        <v>0</v>
      </c>
      <c r="L12" s="110">
        <f>SUM(I12:K12)</f>
        <v>4492782</v>
      </c>
      <c r="M12" s="25">
        <v>0</v>
      </c>
      <c r="N12" s="26">
        <f aca="true" t="shared" si="0" ref="N12:N17">H12+L12+M12</f>
        <v>31378999</v>
      </c>
      <c r="O12" s="150">
        <f>31310148+4341380</f>
        <v>35651528</v>
      </c>
      <c r="P12" s="150">
        <v>44389969</v>
      </c>
      <c r="Q12" s="19" t="s">
        <v>66</v>
      </c>
      <c r="R12" s="142" t="s">
        <v>69</v>
      </c>
      <c r="S12" s="20" t="s">
        <v>68</v>
      </c>
      <c r="T12" s="27">
        <f>'[2]4. melléklet (intézmények)'!D65</f>
        <v>8085106</v>
      </c>
      <c r="U12" s="28">
        <f>'[2]4. melléklet (intézmények)'!E65</f>
        <v>2331994</v>
      </c>
      <c r="V12" s="28">
        <f>'[2]4. melléklet (intézmények)'!F65</f>
        <v>7960916</v>
      </c>
      <c r="W12" s="28">
        <f>'[2]4. melléklet (intézmények)'!G65</f>
        <v>333893</v>
      </c>
      <c r="X12" s="29">
        <f>'[2]4. melléklet (intézmények)'!H65</f>
        <v>1000</v>
      </c>
      <c r="Y12" s="30">
        <f>SUM(T12:X12)</f>
        <v>18712909</v>
      </c>
      <c r="Z12" s="27">
        <f>'[2]4. melléklet (intézmények)'!$I$65</f>
        <v>239110</v>
      </c>
      <c r="AA12" s="28">
        <f>'[2]4. melléklet (intézmények)'!$J$65</f>
        <v>268283</v>
      </c>
      <c r="AB12" s="29">
        <v>0</v>
      </c>
      <c r="AC12" s="119">
        <f>SUM(Z12:AB12)</f>
        <v>507393</v>
      </c>
      <c r="AD12" s="31">
        <v>0</v>
      </c>
      <c r="AE12" s="32">
        <f aca="true" t="shared" si="1" ref="AE12:AE20">Y12+AC12+AD12</f>
        <v>19220302</v>
      </c>
      <c r="AF12" s="152">
        <v>18509485</v>
      </c>
      <c r="AG12" s="152">
        <v>31235340</v>
      </c>
    </row>
    <row r="13" spans="1:33" s="1" customFormat="1" ht="27.75" customHeight="1" thickBot="1">
      <c r="A13" s="33" t="s">
        <v>70</v>
      </c>
      <c r="B13" s="162"/>
      <c r="C13" s="116" t="s">
        <v>71</v>
      </c>
      <c r="D13" s="113">
        <f>'[1]A költségvetés bevételei '!$G$10</f>
        <v>0</v>
      </c>
      <c r="E13" s="35">
        <f>'[1]A költségvetés bevételei '!$G$28</f>
        <v>0</v>
      </c>
      <c r="F13" s="35">
        <f>'[1]A költségvetés bevételei '!$G$35</f>
        <v>2322119</v>
      </c>
      <c r="G13" s="35">
        <f>'[1]A költségvetés bevételei '!$G$36</f>
        <v>0</v>
      </c>
      <c r="H13" s="36">
        <f>SUM(D13:G13)</f>
        <v>2322119</v>
      </c>
      <c r="I13" s="37">
        <f>'[1]A költségvetés bevételei '!$G$38</f>
        <v>1199491</v>
      </c>
      <c r="J13" s="35">
        <f>'[1]A költségvetés bevételei '!$G$41</f>
        <v>0</v>
      </c>
      <c r="K13" s="35">
        <f>'[1]A költségvetés bevételei '!$G$42</f>
        <v>10000</v>
      </c>
      <c r="L13" s="24">
        <f>SUM(I13:K13)</f>
        <v>1209491</v>
      </c>
      <c r="M13" s="38">
        <v>0</v>
      </c>
      <c r="N13" s="39">
        <f t="shared" si="0"/>
        <v>3531610</v>
      </c>
      <c r="O13" s="150"/>
      <c r="P13" s="150"/>
      <c r="Q13" s="33" t="s">
        <v>70</v>
      </c>
      <c r="R13" s="142"/>
      <c r="S13" s="34" t="s">
        <v>71</v>
      </c>
      <c r="T13" s="40">
        <v>0</v>
      </c>
      <c r="U13" s="41">
        <v>0</v>
      </c>
      <c r="V13" s="41">
        <v>0</v>
      </c>
      <c r="W13" s="41">
        <v>0</v>
      </c>
      <c r="X13" s="42">
        <v>0</v>
      </c>
      <c r="Y13" s="43">
        <f>SUM(T13:X13)</f>
        <v>0</v>
      </c>
      <c r="Z13" s="40">
        <v>0</v>
      </c>
      <c r="AA13" s="41">
        <v>0</v>
      </c>
      <c r="AB13" s="42">
        <v>0</v>
      </c>
      <c r="AC13" s="44">
        <f>SUM(Z13:AB13)</f>
        <v>0</v>
      </c>
      <c r="AD13" s="45">
        <v>0</v>
      </c>
      <c r="AE13" s="46">
        <f t="shared" si="1"/>
        <v>0</v>
      </c>
      <c r="AF13" s="152"/>
      <c r="AG13" s="152"/>
    </row>
    <row r="14" spans="1:33" s="1" customFormat="1" ht="27.75" customHeight="1" thickBot="1">
      <c r="A14" s="33" t="s">
        <v>72</v>
      </c>
      <c r="B14" s="162"/>
      <c r="C14" s="116" t="s">
        <v>73</v>
      </c>
      <c r="D14" s="113">
        <f>'[1]A költségvetés bevételei '!$H$10</f>
        <v>0</v>
      </c>
      <c r="E14" s="35">
        <f>'[1]A költségvetés bevételei '!$H$28</f>
        <v>10500</v>
      </c>
      <c r="F14" s="35">
        <f>'[1]A költségvetés bevételei '!$H$35</f>
        <v>0</v>
      </c>
      <c r="G14" s="35">
        <f>'[1]A költségvetés bevételei '!$H$36</f>
        <v>0</v>
      </c>
      <c r="H14" s="36">
        <f>SUM(D14:G14)</f>
        <v>10500</v>
      </c>
      <c r="I14" s="37">
        <f>'[1]A költségvetés bevételei '!$H$38</f>
        <v>0</v>
      </c>
      <c r="J14" s="35">
        <f>'[1]A költségvetés bevételei '!$H$41</f>
        <v>0</v>
      </c>
      <c r="K14" s="35">
        <f>'[1]A költségvetés bevételei '!$H$42</f>
        <v>0</v>
      </c>
      <c r="L14" s="24">
        <f>SUM(I14:K14)</f>
        <v>0</v>
      </c>
      <c r="M14" s="38">
        <v>0</v>
      </c>
      <c r="N14" s="39">
        <f t="shared" si="0"/>
        <v>10500</v>
      </c>
      <c r="O14" s="150"/>
      <c r="P14" s="150"/>
      <c r="Q14" s="33" t="s">
        <v>72</v>
      </c>
      <c r="R14" s="142"/>
      <c r="S14" s="34" t="s">
        <v>73</v>
      </c>
      <c r="T14" s="40">
        <v>0</v>
      </c>
      <c r="U14" s="41">
        <v>0</v>
      </c>
      <c r="V14" s="41">
        <v>0</v>
      </c>
      <c r="W14" s="41">
        <v>0</v>
      </c>
      <c r="X14" s="42">
        <v>0</v>
      </c>
      <c r="Y14" s="43">
        <f>SUM(T14:X14)</f>
        <v>0</v>
      </c>
      <c r="Z14" s="40">
        <v>0</v>
      </c>
      <c r="AA14" s="41">
        <v>0</v>
      </c>
      <c r="AB14" s="42">
        <v>0</v>
      </c>
      <c r="AC14" s="44">
        <f>SUM(Z14:AB14)</f>
        <v>0</v>
      </c>
      <c r="AD14" s="45">
        <v>0</v>
      </c>
      <c r="AE14" s="47">
        <f t="shared" si="1"/>
        <v>0</v>
      </c>
      <c r="AF14" s="152"/>
      <c r="AG14" s="152"/>
    </row>
    <row r="15" spans="1:33" s="1" customFormat="1" ht="24.75" customHeight="1" thickBot="1">
      <c r="A15" s="33" t="s">
        <v>74</v>
      </c>
      <c r="B15" s="162"/>
      <c r="C15" s="117" t="s">
        <v>75</v>
      </c>
      <c r="D15" s="114">
        <f aca="true" t="shared" si="2" ref="D15:M15">SUM(D12:D14)</f>
        <v>7839611</v>
      </c>
      <c r="E15" s="49">
        <f t="shared" si="2"/>
        <v>14157735</v>
      </c>
      <c r="F15" s="49">
        <f t="shared" si="2"/>
        <v>7221490</v>
      </c>
      <c r="G15" s="49">
        <f t="shared" si="2"/>
        <v>0</v>
      </c>
      <c r="H15" s="50">
        <f t="shared" si="2"/>
        <v>29218836</v>
      </c>
      <c r="I15" s="51">
        <f t="shared" si="2"/>
        <v>1199491</v>
      </c>
      <c r="J15" s="52">
        <f t="shared" si="2"/>
        <v>4492782</v>
      </c>
      <c r="K15" s="52">
        <f t="shared" si="2"/>
        <v>10000</v>
      </c>
      <c r="L15" s="53">
        <f t="shared" si="2"/>
        <v>5702273</v>
      </c>
      <c r="M15" s="54">
        <f t="shared" si="2"/>
        <v>0</v>
      </c>
      <c r="N15" s="55">
        <f t="shared" si="0"/>
        <v>34921109</v>
      </c>
      <c r="O15" s="150"/>
      <c r="P15" s="150"/>
      <c r="Q15" s="33" t="s">
        <v>74</v>
      </c>
      <c r="R15" s="142"/>
      <c r="S15" s="48" t="s">
        <v>75</v>
      </c>
      <c r="T15" s="56">
        <f aca="true" t="shared" si="3" ref="T15:AD15">SUM(T12:T14)</f>
        <v>8085106</v>
      </c>
      <c r="U15" s="57">
        <f t="shared" si="3"/>
        <v>2331994</v>
      </c>
      <c r="V15" s="57">
        <f t="shared" si="3"/>
        <v>7960916</v>
      </c>
      <c r="W15" s="57">
        <f t="shared" si="3"/>
        <v>333893</v>
      </c>
      <c r="X15" s="58">
        <f t="shared" si="3"/>
        <v>1000</v>
      </c>
      <c r="Y15" s="59">
        <f t="shared" si="3"/>
        <v>18712909</v>
      </c>
      <c r="Z15" s="60">
        <f t="shared" si="3"/>
        <v>239110</v>
      </c>
      <c r="AA15" s="61">
        <f t="shared" si="3"/>
        <v>268283</v>
      </c>
      <c r="AB15" s="62">
        <f t="shared" si="3"/>
        <v>0</v>
      </c>
      <c r="AC15" s="63">
        <f t="shared" si="3"/>
        <v>507393</v>
      </c>
      <c r="AD15" s="64">
        <f t="shared" si="3"/>
        <v>0</v>
      </c>
      <c r="AE15" s="65">
        <f t="shared" si="1"/>
        <v>19220302</v>
      </c>
      <c r="AF15" s="152"/>
      <c r="AG15" s="152"/>
    </row>
    <row r="16" spans="1:33" s="1" customFormat="1" ht="27.75" customHeight="1" thickBot="1">
      <c r="A16" s="157" t="s">
        <v>76</v>
      </c>
      <c r="B16" s="140" t="s">
        <v>77</v>
      </c>
      <c r="C16" s="158"/>
      <c r="D16" s="159">
        <v>0</v>
      </c>
      <c r="E16" s="159"/>
      <c r="F16" s="159"/>
      <c r="G16" s="159"/>
      <c r="H16" s="159"/>
      <c r="I16" s="160">
        <v>0</v>
      </c>
      <c r="J16" s="160"/>
      <c r="K16" s="160"/>
      <c r="L16" s="160"/>
      <c r="M16" s="160">
        <v>100000</v>
      </c>
      <c r="N16" s="147">
        <f t="shared" si="0"/>
        <v>100000</v>
      </c>
      <c r="O16" s="150">
        <v>2249546</v>
      </c>
      <c r="P16" s="150">
        <v>1682732</v>
      </c>
      <c r="Q16" s="33" t="s">
        <v>76</v>
      </c>
      <c r="R16" s="151" t="s">
        <v>78</v>
      </c>
      <c r="S16" s="66" t="s">
        <v>68</v>
      </c>
      <c r="T16" s="27">
        <v>92876</v>
      </c>
      <c r="U16" s="28">
        <v>25686</v>
      </c>
      <c r="V16" s="104">
        <v>3076445</v>
      </c>
      <c r="W16" s="104">
        <v>103034</v>
      </c>
      <c r="X16" s="105">
        <v>4656526</v>
      </c>
      <c r="Y16" s="32">
        <f>SUM(T16:X16)</f>
        <v>7954567</v>
      </c>
      <c r="Z16" s="27">
        <v>658636</v>
      </c>
      <c r="AA16" s="28">
        <v>124114</v>
      </c>
      <c r="AB16" s="105">
        <v>129581</v>
      </c>
      <c r="AC16" s="67">
        <f>SUM(Z16:AB16)</f>
        <v>912331</v>
      </c>
      <c r="AD16" s="108">
        <v>0</v>
      </c>
      <c r="AE16" s="68">
        <f t="shared" si="1"/>
        <v>8866898</v>
      </c>
      <c r="AF16" s="152">
        <v>14880142</v>
      </c>
      <c r="AG16" s="152">
        <v>14416843</v>
      </c>
    </row>
    <row r="17" spans="1:33" s="1" customFormat="1" ht="27.75" customHeight="1" thickBot="1">
      <c r="A17" s="157"/>
      <c r="B17" s="140"/>
      <c r="C17" s="140"/>
      <c r="D17" s="159"/>
      <c r="E17" s="159"/>
      <c r="F17" s="159"/>
      <c r="G17" s="159"/>
      <c r="H17" s="159"/>
      <c r="I17" s="160"/>
      <c r="J17" s="160"/>
      <c r="K17" s="160"/>
      <c r="L17" s="160"/>
      <c r="M17" s="160"/>
      <c r="N17" s="147">
        <f t="shared" si="0"/>
        <v>0</v>
      </c>
      <c r="O17" s="150"/>
      <c r="P17" s="150"/>
      <c r="Q17" s="33" t="s">
        <v>79</v>
      </c>
      <c r="R17" s="151"/>
      <c r="S17" s="69" t="s">
        <v>71</v>
      </c>
      <c r="T17" s="40">
        <v>9680</v>
      </c>
      <c r="U17" s="41">
        <v>4539</v>
      </c>
      <c r="V17" s="106">
        <v>693319</v>
      </c>
      <c r="W17" s="106">
        <v>220700</v>
      </c>
      <c r="X17" s="107">
        <v>312244</v>
      </c>
      <c r="Y17" s="46">
        <f>SUM(T17:X17)</f>
        <v>1240482</v>
      </c>
      <c r="Z17" s="40">
        <v>4472822</v>
      </c>
      <c r="AA17" s="41">
        <v>76830</v>
      </c>
      <c r="AB17" s="107">
        <v>1137985</v>
      </c>
      <c r="AC17" s="44">
        <f>SUM(Z17:AB17)</f>
        <v>5687637</v>
      </c>
      <c r="AD17" s="45">
        <v>0</v>
      </c>
      <c r="AE17" s="70">
        <f t="shared" si="1"/>
        <v>6928119</v>
      </c>
      <c r="AF17" s="152"/>
      <c r="AG17" s="152"/>
    </row>
    <row r="18" spans="1:33" s="1" customFormat="1" ht="30" customHeight="1" thickBot="1">
      <c r="A18" s="153" t="s">
        <v>79</v>
      </c>
      <c r="B18" s="140" t="s">
        <v>80</v>
      </c>
      <c r="C18" s="140"/>
      <c r="D18" s="154">
        <f>H15+D16</f>
        <v>29218836</v>
      </c>
      <c r="E18" s="154"/>
      <c r="F18" s="154"/>
      <c r="G18" s="154"/>
      <c r="H18" s="154"/>
      <c r="I18" s="155">
        <f>L15+I16</f>
        <v>5702273</v>
      </c>
      <c r="J18" s="155"/>
      <c r="K18" s="155"/>
      <c r="L18" s="155"/>
      <c r="M18" s="156">
        <f>M15+M16</f>
        <v>100000</v>
      </c>
      <c r="N18" s="147">
        <f>D18+I18+M18</f>
        <v>35021109</v>
      </c>
      <c r="O18" s="148">
        <f>O12+O16</f>
        <v>37901074</v>
      </c>
      <c r="P18" s="148">
        <f>P12+P16</f>
        <v>46072701</v>
      </c>
      <c r="Q18" s="33" t="s">
        <v>81</v>
      </c>
      <c r="R18" s="151"/>
      <c r="S18" s="69" t="s">
        <v>73</v>
      </c>
      <c r="T18" s="40">
        <v>0</v>
      </c>
      <c r="U18" s="41">
        <v>0</v>
      </c>
      <c r="V18" s="106">
        <v>5790</v>
      </c>
      <c r="W18" s="106">
        <v>0</v>
      </c>
      <c r="X18" s="107">
        <v>0</v>
      </c>
      <c r="Y18" s="46">
        <f>SUM(T18:X18)</f>
        <v>5790</v>
      </c>
      <c r="Z18" s="40">
        <v>0</v>
      </c>
      <c r="AA18" s="41">
        <v>0</v>
      </c>
      <c r="AB18" s="107">
        <v>0</v>
      </c>
      <c r="AC18" s="44">
        <f>SUM(Z18:AB18)</f>
        <v>0</v>
      </c>
      <c r="AD18" s="45">
        <v>0</v>
      </c>
      <c r="AE18" s="46">
        <f t="shared" si="1"/>
        <v>5790</v>
      </c>
      <c r="AF18" s="152"/>
      <c r="AG18" s="152"/>
    </row>
    <row r="19" spans="1:33" s="1" customFormat="1" ht="25.5" customHeight="1" thickBot="1">
      <c r="A19" s="153"/>
      <c r="B19" s="140"/>
      <c r="C19" s="140"/>
      <c r="D19" s="154"/>
      <c r="E19" s="154"/>
      <c r="F19" s="154"/>
      <c r="G19" s="154"/>
      <c r="H19" s="154"/>
      <c r="I19" s="155"/>
      <c r="J19" s="155"/>
      <c r="K19" s="155"/>
      <c r="L19" s="155"/>
      <c r="M19" s="156"/>
      <c r="N19" s="147">
        <f>H19+L19+M19</f>
        <v>0</v>
      </c>
      <c r="O19" s="148"/>
      <c r="P19" s="148"/>
      <c r="Q19" s="33" t="s">
        <v>82</v>
      </c>
      <c r="R19" s="151"/>
      <c r="S19" s="72" t="s">
        <v>83</v>
      </c>
      <c r="T19" s="56">
        <f aca="true" t="shared" si="4" ref="T19:AD19">SUM(T16:T18)</f>
        <v>102556</v>
      </c>
      <c r="U19" s="57">
        <f t="shared" si="4"/>
        <v>30225</v>
      </c>
      <c r="V19" s="57">
        <f t="shared" si="4"/>
        <v>3775554</v>
      </c>
      <c r="W19" s="57">
        <f t="shared" si="4"/>
        <v>323734</v>
      </c>
      <c r="X19" s="57">
        <f t="shared" si="4"/>
        <v>4968770</v>
      </c>
      <c r="Y19" s="65">
        <f t="shared" si="4"/>
        <v>9200839</v>
      </c>
      <c r="Z19" s="60">
        <f t="shared" si="4"/>
        <v>5131458</v>
      </c>
      <c r="AA19" s="61">
        <f t="shared" si="4"/>
        <v>200944</v>
      </c>
      <c r="AB19" s="73">
        <f t="shared" si="4"/>
        <v>1267566</v>
      </c>
      <c r="AC19" s="63">
        <f t="shared" si="4"/>
        <v>6599968</v>
      </c>
      <c r="AD19" s="64">
        <f t="shared" si="4"/>
        <v>0</v>
      </c>
      <c r="AE19" s="74">
        <f t="shared" si="1"/>
        <v>15800807</v>
      </c>
      <c r="AF19" s="152"/>
      <c r="AG19" s="152"/>
    </row>
    <row r="20" spans="1:33" s="1" customFormat="1" ht="39.75" customHeight="1">
      <c r="A20" s="71" t="s">
        <v>81</v>
      </c>
      <c r="B20" s="140" t="s">
        <v>84</v>
      </c>
      <c r="C20" s="140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75">
        <v>948375</v>
      </c>
      <c r="P20" s="76">
        <v>1837000</v>
      </c>
      <c r="Q20" s="33" t="s">
        <v>85</v>
      </c>
      <c r="R20" s="142" t="s">
        <v>86</v>
      </c>
      <c r="S20" s="142"/>
      <c r="T20" s="77">
        <f aca="true" t="shared" si="5" ref="T20:AD20">T15+T19</f>
        <v>8187662</v>
      </c>
      <c r="U20" s="77">
        <f t="shared" si="5"/>
        <v>2362219</v>
      </c>
      <c r="V20" s="77">
        <f t="shared" si="5"/>
        <v>11736470</v>
      </c>
      <c r="W20" s="77">
        <f t="shared" si="5"/>
        <v>657627</v>
      </c>
      <c r="X20" s="77">
        <f t="shared" si="5"/>
        <v>4969770</v>
      </c>
      <c r="Y20" s="77">
        <f t="shared" si="5"/>
        <v>27913748</v>
      </c>
      <c r="Z20" s="78">
        <f t="shared" si="5"/>
        <v>5370568</v>
      </c>
      <c r="AA20" s="78">
        <f t="shared" si="5"/>
        <v>469227</v>
      </c>
      <c r="AB20" s="78">
        <f t="shared" si="5"/>
        <v>1267566</v>
      </c>
      <c r="AC20" s="78">
        <f t="shared" si="5"/>
        <v>7107361</v>
      </c>
      <c r="AD20" s="79">
        <f t="shared" si="5"/>
        <v>0</v>
      </c>
      <c r="AE20" s="80">
        <f t="shared" si="1"/>
        <v>35021109</v>
      </c>
      <c r="AF20" s="81">
        <f>AF12+AF16</f>
        <v>33389627</v>
      </c>
      <c r="AG20" s="81">
        <f>AG12+AG16</f>
        <v>45652183</v>
      </c>
    </row>
    <row r="21" spans="1:33" s="1" customFormat="1" ht="33.75" customHeight="1">
      <c r="A21" s="82" t="s">
        <v>82</v>
      </c>
      <c r="B21" s="140" t="s">
        <v>87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83"/>
      <c r="P21" s="83">
        <v>0</v>
      </c>
      <c r="Q21" s="33" t="s">
        <v>88</v>
      </c>
      <c r="R21" s="142" t="s">
        <v>80</v>
      </c>
      <c r="S21" s="142"/>
      <c r="T21" s="143">
        <f>T20+U20+V20+W20+X20</f>
        <v>27913748</v>
      </c>
      <c r="U21" s="143"/>
      <c r="V21" s="143"/>
      <c r="W21" s="143"/>
      <c r="X21" s="143"/>
      <c r="Y21" s="143"/>
      <c r="Z21" s="144">
        <f>Z20+AA20+AB20</f>
        <v>7107361</v>
      </c>
      <c r="AA21" s="144"/>
      <c r="AB21" s="144"/>
      <c r="AC21" s="144"/>
      <c r="AD21" s="84">
        <f>AD20</f>
        <v>0</v>
      </c>
      <c r="AE21" s="85">
        <f>T21+Z21+AD21</f>
        <v>35021109</v>
      </c>
      <c r="AF21" s="86">
        <f>AF12+AF16</f>
        <v>33389627</v>
      </c>
      <c r="AG21" s="86">
        <f>AG12+AG16</f>
        <v>45652183</v>
      </c>
    </row>
    <row r="22" spans="1:33" s="1" customFormat="1" ht="51" customHeight="1">
      <c r="A22" s="71" t="s">
        <v>85</v>
      </c>
      <c r="B22" s="140" t="s">
        <v>89</v>
      </c>
      <c r="C22" s="140"/>
      <c r="D22" s="145">
        <f>D18+I18+M18</f>
        <v>35021109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87">
        <f>O18+O20+O21</f>
        <v>38849449</v>
      </c>
      <c r="P22" s="87">
        <f>P18+P20+P21</f>
        <v>47909701</v>
      </c>
      <c r="Q22" s="88" t="s">
        <v>90</v>
      </c>
      <c r="R22" s="142" t="s">
        <v>91</v>
      </c>
      <c r="S22" s="142"/>
      <c r="T22" s="146">
        <f>T21+Z21+AD21</f>
        <v>35021109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89">
        <f>AF12+AF16</f>
        <v>33389627</v>
      </c>
      <c r="AG22" s="89">
        <f>AG12+AG16</f>
        <v>45652183</v>
      </c>
    </row>
    <row r="23" spans="1:33" s="1" customFormat="1" ht="34.5" customHeight="1">
      <c r="A23" s="90"/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4"/>
      <c r="Q23" s="90"/>
      <c r="R23" s="91"/>
      <c r="S23" s="91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5"/>
      <c r="AG23" s="95"/>
    </row>
    <row r="24" spans="1:33" s="1" customFormat="1" ht="13.5" customHeight="1">
      <c r="A24" s="90"/>
      <c r="B24" s="134" t="s">
        <v>4</v>
      </c>
      <c r="C24" s="134"/>
      <c r="D24" s="135"/>
      <c r="E24" s="135"/>
      <c r="F24" s="136" t="s">
        <v>92</v>
      </c>
      <c r="G24" s="136"/>
      <c r="H24" s="136"/>
      <c r="I24" s="135" t="s">
        <v>93</v>
      </c>
      <c r="J24" s="135"/>
      <c r="K24" s="135"/>
      <c r="L24" s="94"/>
      <c r="M24" s="92"/>
      <c r="N24" s="92"/>
      <c r="O24" s="93"/>
      <c r="P24" s="94"/>
      <c r="Q24" s="90"/>
      <c r="R24" s="91"/>
      <c r="S24" s="91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5"/>
      <c r="AG24" s="95"/>
    </row>
    <row r="25" spans="1:33" s="1" customFormat="1" ht="27" customHeight="1">
      <c r="A25" s="96" t="s">
        <v>88</v>
      </c>
      <c r="B25" s="137"/>
      <c r="C25" s="137"/>
      <c r="D25" s="138" t="s">
        <v>94</v>
      </c>
      <c r="E25" s="138"/>
      <c r="F25" s="139" t="s">
        <v>95</v>
      </c>
      <c r="G25" s="139"/>
      <c r="H25" s="139"/>
      <c r="I25" s="138" t="s">
        <v>96</v>
      </c>
      <c r="J25" s="138"/>
      <c r="K25" s="138"/>
      <c r="L25" s="97"/>
      <c r="M25" s="98"/>
      <c r="N25" s="92"/>
      <c r="O25" s="93"/>
      <c r="P25" s="94"/>
      <c r="Q25" s="90"/>
      <c r="R25" s="91"/>
      <c r="S25" s="91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5"/>
      <c r="AG25" s="95"/>
    </row>
    <row r="26" spans="1:33" s="1" customFormat="1" ht="33" customHeight="1">
      <c r="A26" s="96" t="s">
        <v>90</v>
      </c>
      <c r="B26" s="127" t="s">
        <v>38</v>
      </c>
      <c r="C26" s="127"/>
      <c r="D26" s="129">
        <f>D18</f>
        <v>29218836</v>
      </c>
      <c r="E26" s="129"/>
      <c r="F26" s="130">
        <f>T21</f>
        <v>27913748</v>
      </c>
      <c r="G26" s="130"/>
      <c r="H26" s="130"/>
      <c r="I26" s="129">
        <f>D26-F26</f>
        <v>1305088</v>
      </c>
      <c r="J26" s="129"/>
      <c r="K26" s="129"/>
      <c r="L26" s="99"/>
      <c r="M26" s="100"/>
      <c r="N26" s="92"/>
      <c r="O26" s="93"/>
      <c r="P26" s="94"/>
      <c r="Q26" s="90"/>
      <c r="R26" s="91"/>
      <c r="S26" s="91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5"/>
      <c r="AG26" s="95"/>
    </row>
    <row r="27" spans="1:33" s="1" customFormat="1" ht="35.25" customHeight="1">
      <c r="A27" s="96" t="s">
        <v>97</v>
      </c>
      <c r="B27" s="131" t="s">
        <v>39</v>
      </c>
      <c r="C27" s="131"/>
      <c r="D27" s="132">
        <f>I18</f>
        <v>5702273</v>
      </c>
      <c r="E27" s="132"/>
      <c r="F27" s="133">
        <f>Z21</f>
        <v>7107361</v>
      </c>
      <c r="G27" s="133"/>
      <c r="H27" s="133"/>
      <c r="I27" s="132">
        <f>D27-F27</f>
        <v>-1405088</v>
      </c>
      <c r="J27" s="132"/>
      <c r="K27" s="132"/>
      <c r="L27" s="99"/>
      <c r="M27" s="100"/>
      <c r="N27" s="92"/>
      <c r="O27" s="93"/>
      <c r="P27" s="94"/>
      <c r="Q27" s="90"/>
      <c r="R27" s="91"/>
      <c r="S27" s="91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5"/>
      <c r="AG27" s="95"/>
    </row>
    <row r="28" spans="1:33" s="1" customFormat="1" ht="35.25" customHeight="1">
      <c r="A28" s="96" t="s">
        <v>98</v>
      </c>
      <c r="B28" s="123" t="s">
        <v>99</v>
      </c>
      <c r="C28" s="123"/>
      <c r="D28" s="124">
        <f>M18</f>
        <v>100000</v>
      </c>
      <c r="E28" s="124"/>
      <c r="F28" s="125">
        <f>AD21</f>
        <v>0</v>
      </c>
      <c r="G28" s="125"/>
      <c r="H28" s="125"/>
      <c r="I28" s="126">
        <f>D28-F28</f>
        <v>100000</v>
      </c>
      <c r="J28" s="126"/>
      <c r="K28" s="126"/>
      <c r="L28" s="99"/>
      <c r="M28" s="100"/>
      <c r="N28" s="92"/>
      <c r="O28" s="93"/>
      <c r="P28" s="94"/>
      <c r="Q28" s="90"/>
      <c r="R28" s="91"/>
      <c r="S28" s="91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5"/>
      <c r="AG28" s="95"/>
    </row>
    <row r="29" spans="1:33" s="1" customFormat="1" ht="33" customHeight="1">
      <c r="A29" s="96" t="s">
        <v>100</v>
      </c>
      <c r="B29" s="127" t="s">
        <v>101</v>
      </c>
      <c r="C29" s="127"/>
      <c r="D29" s="128">
        <f>D26+D27+D28</f>
        <v>35021109</v>
      </c>
      <c r="E29" s="128"/>
      <c r="F29" s="128">
        <f>F26+F27+F28</f>
        <v>35021109</v>
      </c>
      <c r="G29" s="128"/>
      <c r="H29" s="128"/>
      <c r="I29" s="128">
        <f>D29-F29</f>
        <v>0</v>
      </c>
      <c r="J29" s="128"/>
      <c r="K29" s="128"/>
      <c r="L29" s="101"/>
      <c r="M29" s="102"/>
      <c r="N29" s="92"/>
      <c r="O29" s="93"/>
      <c r="P29" s="94"/>
      <c r="Q29" s="90"/>
      <c r="R29" s="91"/>
      <c r="S29" s="91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5"/>
      <c r="AG29" s="95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>
      <c r="A31" s="2"/>
      <c r="B31" s="122" t="s">
        <v>102</v>
      </c>
      <c r="C31" s="12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9.5" customHeight="1">
      <c r="A32" s="2"/>
      <c r="B32" s="120" t="s">
        <v>103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9.5" customHeight="1">
      <c r="A33" s="2"/>
      <c r="B33" s="120" t="s">
        <v>104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0.5" customHeight="1">
      <c r="A34" s="2"/>
      <c r="B34" s="120" t="s">
        <v>105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25" customHeight="1">
      <c r="A35" s="2"/>
      <c r="B35" s="120" t="s">
        <v>106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30.75" customHeight="1">
      <c r="A36" s="2"/>
      <c r="B36" s="120" t="s">
        <v>107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75" customHeight="1">
      <c r="A37" s="2"/>
      <c r="B37" s="120" t="s">
        <v>108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3.75" customHeight="1">
      <c r="A38" s="2"/>
      <c r="B38" s="120" t="s">
        <v>109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75" customHeight="1">
      <c r="A39" s="2"/>
      <c r="B39" s="120" t="s">
        <v>110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1.75" customHeight="1">
      <c r="A40" s="2"/>
      <c r="B40" s="120" t="s">
        <v>111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customHeight="1">
      <c r="A41" s="2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</sheetData>
  <sheetProtection selectLockedCells="1" selectUnlockedCells="1"/>
  <mergeCells count="93">
    <mergeCell ref="A1:AG1"/>
    <mergeCell ref="A2:AG2"/>
    <mergeCell ref="AF3:AG3"/>
    <mergeCell ref="A4:AG4"/>
    <mergeCell ref="AF7:AG7"/>
    <mergeCell ref="A9:P9"/>
    <mergeCell ref="Q9:AG9"/>
    <mergeCell ref="T10:Y10"/>
    <mergeCell ref="Z10:AC10"/>
    <mergeCell ref="AD10:AD11"/>
    <mergeCell ref="AE10:AE11"/>
    <mergeCell ref="A10:C11"/>
    <mergeCell ref="D10:H10"/>
    <mergeCell ref="I10:L10"/>
    <mergeCell ref="M10:M11"/>
    <mergeCell ref="N10:N11"/>
    <mergeCell ref="O10:O11"/>
    <mergeCell ref="AF10:AF11"/>
    <mergeCell ref="AG10:AG11"/>
    <mergeCell ref="B12:B15"/>
    <mergeCell ref="O12:O15"/>
    <mergeCell ref="P12:P15"/>
    <mergeCell ref="R12:R15"/>
    <mergeCell ref="AF12:AF15"/>
    <mergeCell ref="AG12:AG15"/>
    <mergeCell ref="P10:P11"/>
    <mergeCell ref="Q10:S11"/>
    <mergeCell ref="A16:A17"/>
    <mergeCell ref="B16:C17"/>
    <mergeCell ref="D16:H17"/>
    <mergeCell ref="I16:L17"/>
    <mergeCell ref="M16:M17"/>
    <mergeCell ref="N16:N17"/>
    <mergeCell ref="O16:O17"/>
    <mergeCell ref="P16:P17"/>
    <mergeCell ref="R16:R19"/>
    <mergeCell ref="AF16:AF19"/>
    <mergeCell ref="AG16:AG19"/>
    <mergeCell ref="A18:A19"/>
    <mergeCell ref="B18:C19"/>
    <mergeCell ref="D18:H19"/>
    <mergeCell ref="I18:L19"/>
    <mergeCell ref="M18:M19"/>
    <mergeCell ref="N18:N19"/>
    <mergeCell ref="O18:O19"/>
    <mergeCell ref="P18:P19"/>
    <mergeCell ref="B20:C20"/>
    <mergeCell ref="D20:N20"/>
    <mergeCell ref="R20:S20"/>
    <mergeCell ref="B21:C21"/>
    <mergeCell ref="D21:N21"/>
    <mergeCell ref="R21:S21"/>
    <mergeCell ref="T21:Y21"/>
    <mergeCell ref="Z21:AC21"/>
    <mergeCell ref="B22:C22"/>
    <mergeCell ref="D22:N22"/>
    <mergeCell ref="R22:S22"/>
    <mergeCell ref="T22:AE22"/>
    <mergeCell ref="B24:C24"/>
    <mergeCell ref="D24:E24"/>
    <mergeCell ref="F24:H24"/>
    <mergeCell ref="I24:K24"/>
    <mergeCell ref="B25:C25"/>
    <mergeCell ref="D25:E25"/>
    <mergeCell ref="F25:H25"/>
    <mergeCell ref="I25:K25"/>
    <mergeCell ref="B26:C26"/>
    <mergeCell ref="D26:E26"/>
    <mergeCell ref="F26:H26"/>
    <mergeCell ref="I26:K26"/>
    <mergeCell ref="B27:C27"/>
    <mergeCell ref="D27:E27"/>
    <mergeCell ref="F27:H27"/>
    <mergeCell ref="I27:K27"/>
    <mergeCell ref="B36:P36"/>
    <mergeCell ref="B28:C28"/>
    <mergeCell ref="D28:E28"/>
    <mergeCell ref="F28:H28"/>
    <mergeCell ref="I28:K28"/>
    <mergeCell ref="B29:C29"/>
    <mergeCell ref="D29:E29"/>
    <mergeCell ref="F29:H29"/>
    <mergeCell ref="I29:K29"/>
    <mergeCell ref="B37:P37"/>
    <mergeCell ref="B38:P38"/>
    <mergeCell ref="B39:P39"/>
    <mergeCell ref="B40:P40"/>
    <mergeCell ref="B41:P41"/>
    <mergeCell ref="B31:C31"/>
    <mergeCell ref="B32:P32"/>
    <mergeCell ref="B33:P33"/>
    <mergeCell ref="B34:P34"/>
    <mergeCell ref="B35:P35"/>
  </mergeCells>
  <printOptions/>
  <pageMargins left="0.25" right="0.25" top="0.75" bottom="0.75" header="0.5118055555555555" footer="0.5118055555555555"/>
  <pageSetup fitToHeight="1" fitToWidth="1" horizontalDpi="1200" verticalDpi="12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Rácz Lajos</cp:lastModifiedBy>
  <cp:lastPrinted>2014-02-19T07:37:07Z</cp:lastPrinted>
  <dcterms:modified xsi:type="dcterms:W3CDTF">2014-02-27T13:00:57Z</dcterms:modified>
  <cp:category/>
  <cp:version/>
  <cp:contentType/>
  <cp:contentStatus/>
</cp:coreProperties>
</file>