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sztali anyagok\Timi\2019\KTGVETÉS 2019\III.n.év.mód\SP\"/>
    </mc:Choice>
  </mc:AlternateContent>
  <xr:revisionPtr revIDLastSave="0" documentId="8_{C433250A-6799-4C4B-9CC8-CCFFBEC3B0A1}" xr6:coauthVersionLast="45" xr6:coauthVersionMax="45" xr10:uidLastSave="{00000000-0000-0000-0000-000000000000}"/>
  <bookViews>
    <workbookView xWindow="-120" yWindow="-120" windowWidth="29040" windowHeight="15840" tabRatio="762" firstSheet="8" activeTab="19" xr2:uid="{00000000-000D-0000-FFFF-FFFF00000000}"/>
  </bookViews>
  <sheets>
    <sheet name="1. melléklet" sheetId="1" r:id="rId1"/>
    <sheet name="2. melléklet" sheetId="38" r:id="rId2"/>
    <sheet name="3. melléklet" sheetId="40" r:id="rId3"/>
    <sheet name="4. melléklet" sheetId="44" r:id="rId4"/>
    <sheet name="5. melléklet" sheetId="39" r:id="rId5"/>
    <sheet name="6. melléklet " sheetId="42" r:id="rId6"/>
    <sheet name="7. melléklet " sheetId="45" r:id="rId7"/>
    <sheet name="8. melléklet" sheetId="35" r:id="rId8"/>
    <sheet name="9. melléklet" sheetId="8" r:id="rId9"/>
    <sheet name="10. melléklet" sheetId="18" r:id="rId10"/>
    <sheet name="11. melléklet" sheetId="36" r:id="rId11"/>
    <sheet name="12. melléklet" sheetId="37" r:id="rId12"/>
    <sheet name="13. melléklet" sheetId="12" r:id="rId13"/>
    <sheet name="14. melléklet" sheetId="22" r:id="rId14"/>
    <sheet name="15. melléklet" sheetId="30" r:id="rId15"/>
    <sheet name="16. melléklet" sheetId="31" r:id="rId16"/>
    <sheet name="17. melléklet" sheetId="29" r:id="rId17"/>
    <sheet name="18. melléklet" sheetId="32" r:id="rId18"/>
    <sheet name="19. melléklet" sheetId="46" r:id="rId19"/>
    <sheet name="20. melléklet" sheetId="28" r:id="rId20"/>
  </sheets>
  <definedNames>
    <definedName name="_pr10" localSheetId="11">'12. melléklet'!#REF!</definedName>
    <definedName name="_pr12" localSheetId="11">'12. melléklet'!#REF!</definedName>
    <definedName name="_pr21" localSheetId="10">'11. melléklet'!$A$57</definedName>
    <definedName name="_pr232" localSheetId="13">'14. melléklet'!$A$13</definedName>
    <definedName name="_pr233" localSheetId="13">'14. melléklet'!$A$18</definedName>
    <definedName name="_pr234" localSheetId="13">'14. melléklet'!$A$26</definedName>
    <definedName name="_pr235" localSheetId="13">'14. melléklet'!$A$31</definedName>
    <definedName name="_pr236" localSheetId="13">'14. melléklet'!$A$36</definedName>
    <definedName name="_pr24" localSheetId="10">'11. melléklet'!$A$59</definedName>
    <definedName name="_pr25" localSheetId="10">'11. melléklet'!$A$60</definedName>
    <definedName name="_pr26" localSheetId="10">'11. melléklet'!$A$61</definedName>
    <definedName name="_pr27" localSheetId="10">'11. melléklet'!$A$62</definedName>
    <definedName name="_pr28" localSheetId="10">'11. melléklet'!$A$63</definedName>
    <definedName name="_pr312" localSheetId="13">'14. melléklet'!#REF!</definedName>
    <definedName name="_pr313" localSheetId="13">'14. melléklet'!#REF!</definedName>
    <definedName name="_pr314" localSheetId="13">'14. melléklet'!$A$5</definedName>
    <definedName name="_pr315" localSheetId="13">'14. melléklet'!#REF!</definedName>
    <definedName name="_pr7" localSheetId="11">'12. melléklet'!#REF!</definedName>
    <definedName name="_pr8" localSheetId="11">'12. melléklet'!#REF!</definedName>
    <definedName name="_pr9" localSheetId="11">'12. melléklet'!#REF!</definedName>
    <definedName name="foot_4_place" localSheetId="11">'12. melléklet'!$A$20</definedName>
    <definedName name="foot_5_place" localSheetId="11">'12. melléklet'!#REF!</definedName>
    <definedName name="foot_53_place" localSheetId="11">'12. melléklet'!#REF!</definedName>
    <definedName name="léé" localSheetId="11">'12. melléklet'!#REF!</definedName>
    <definedName name="mmm" localSheetId="10">'11. melléklet'!#REF!</definedName>
    <definedName name="_xlnm.Print_Area" localSheetId="13">'14. melléklet'!$A$1:$E$37</definedName>
    <definedName name="_xlnm.Print_Area" localSheetId="14">'15. melléklet'!$A$1:$D$117</definedName>
    <definedName name="_xlnm.Print_Area" localSheetId="15">'16. melléklet'!$A$1:$D$117</definedName>
    <definedName name="_xlnm.Print_Area" localSheetId="16">'17. melléklet'!$A$1:$C$40</definedName>
    <definedName name="_xlnm.Print_Area" localSheetId="1">'2. melléklet'!$A$1:$N$125</definedName>
    <definedName name="_xlnm.Print_Area" localSheetId="2">'3. melléklet'!$A$1:$N$125</definedName>
    <definedName name="_xlnm.Print_Area" localSheetId="3">'4. melléklet'!$A$1:$N$125</definedName>
    <definedName name="_xlnm.Print_Area" localSheetId="4">'5. melléklet'!$A$1:$N$98</definedName>
    <definedName name="_xlnm.Print_Area" localSheetId="5">'6. melléklet '!$A$1:$N$98</definedName>
    <definedName name="_xlnm.Print_Area" localSheetId="6">'7. melléklet '!$A$1:$N$98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4" i="44" l="1"/>
  <c r="M44" i="44"/>
  <c r="N44" i="44"/>
  <c r="L45" i="44"/>
  <c r="L52" i="44" s="1"/>
  <c r="M45" i="44"/>
  <c r="N45" i="44"/>
  <c r="K45" i="44"/>
  <c r="K52" i="44" s="1"/>
  <c r="K44" i="44"/>
  <c r="M52" i="44"/>
  <c r="N52" i="44"/>
  <c r="K51" i="44"/>
  <c r="K26" i="44"/>
  <c r="D40" i="31" l="1"/>
  <c r="D40" i="30"/>
  <c r="F62" i="35"/>
  <c r="F61" i="35"/>
  <c r="F56" i="35"/>
  <c r="F57" i="35"/>
  <c r="F55" i="35"/>
  <c r="D59" i="35"/>
  <c r="E59" i="35"/>
  <c r="F53" i="35"/>
  <c r="F52" i="35"/>
  <c r="E28" i="35"/>
  <c r="D42" i="35"/>
  <c r="E42" i="35"/>
  <c r="C42" i="35"/>
  <c r="D28" i="35"/>
  <c r="C28" i="35"/>
  <c r="E63" i="35"/>
  <c r="C63" i="35"/>
  <c r="D58" i="35"/>
  <c r="C58" i="35"/>
  <c r="D54" i="35"/>
  <c r="C54" i="35"/>
  <c r="F54" i="35" s="1"/>
  <c r="D51" i="35"/>
  <c r="C51" i="35"/>
  <c r="D48" i="35"/>
  <c r="C48" i="35"/>
  <c r="E19" i="35"/>
  <c r="F58" i="35" l="1"/>
  <c r="C12" i="12"/>
  <c r="D49" i="45"/>
  <c r="E49" i="45"/>
  <c r="D84" i="45"/>
  <c r="E84" i="45"/>
  <c r="D124" i="44" l="1"/>
  <c r="E124" i="44"/>
  <c r="D113" i="44"/>
  <c r="E113" i="44"/>
  <c r="D112" i="44"/>
  <c r="E112" i="44"/>
  <c r="D111" i="44"/>
  <c r="E111" i="44"/>
  <c r="D101" i="44"/>
  <c r="E101" i="44"/>
  <c r="D99" i="44"/>
  <c r="E99" i="44"/>
  <c r="C91" i="44"/>
  <c r="D91" i="44"/>
  <c r="E91" i="44"/>
  <c r="C92" i="44"/>
  <c r="D92" i="44"/>
  <c r="E92" i="44"/>
  <c r="C93" i="44"/>
  <c r="D93" i="44"/>
  <c r="E93" i="44"/>
  <c r="C94" i="44"/>
  <c r="D94" i="44"/>
  <c r="E94" i="44"/>
  <c r="C95" i="44"/>
  <c r="D95" i="44"/>
  <c r="E95" i="44"/>
  <c r="C96" i="44"/>
  <c r="D96" i="44"/>
  <c r="E96" i="44"/>
  <c r="C97" i="44"/>
  <c r="D97" i="44"/>
  <c r="E97" i="44"/>
  <c r="C98" i="44"/>
  <c r="D98" i="44"/>
  <c r="E98" i="44"/>
  <c r="D90" i="44"/>
  <c r="E90" i="44"/>
  <c r="D89" i="44"/>
  <c r="E89" i="44"/>
  <c r="C86" i="44"/>
  <c r="D86" i="44"/>
  <c r="E86" i="44"/>
  <c r="C87" i="44"/>
  <c r="D87" i="44"/>
  <c r="E87" i="44"/>
  <c r="C88" i="44"/>
  <c r="D88" i="44"/>
  <c r="E88" i="44"/>
  <c r="D85" i="44"/>
  <c r="E85" i="44"/>
  <c r="D84" i="44"/>
  <c r="E84" i="44"/>
  <c r="C78" i="44"/>
  <c r="D78" i="44"/>
  <c r="E78" i="44"/>
  <c r="C79" i="44"/>
  <c r="D79" i="44"/>
  <c r="E79" i="44"/>
  <c r="C80" i="44"/>
  <c r="D80" i="44"/>
  <c r="E80" i="44"/>
  <c r="C81" i="44"/>
  <c r="D81" i="44"/>
  <c r="E81" i="44"/>
  <c r="C82" i="44"/>
  <c r="D82" i="44"/>
  <c r="E82" i="44"/>
  <c r="C83" i="44"/>
  <c r="D83" i="44"/>
  <c r="E83" i="44"/>
  <c r="D77" i="44"/>
  <c r="E77" i="44"/>
  <c r="D75" i="44"/>
  <c r="E75" i="44"/>
  <c r="C63" i="44"/>
  <c r="D63" i="44"/>
  <c r="E63" i="44"/>
  <c r="C64" i="44"/>
  <c r="D64" i="44"/>
  <c r="E64" i="44"/>
  <c r="C65" i="44"/>
  <c r="D65" i="44"/>
  <c r="E65" i="44"/>
  <c r="C66" i="44"/>
  <c r="D66" i="44"/>
  <c r="E66" i="44"/>
  <c r="C67" i="44"/>
  <c r="D67" i="44"/>
  <c r="E67" i="44"/>
  <c r="C68" i="44"/>
  <c r="D68" i="44"/>
  <c r="E68" i="44"/>
  <c r="C69" i="44"/>
  <c r="D69" i="44"/>
  <c r="E69" i="44"/>
  <c r="C70" i="44"/>
  <c r="D70" i="44"/>
  <c r="E70" i="44"/>
  <c r="C71" i="44"/>
  <c r="D71" i="44"/>
  <c r="E71" i="44"/>
  <c r="C72" i="44"/>
  <c r="D72" i="44"/>
  <c r="E72" i="44"/>
  <c r="C73" i="44"/>
  <c r="D73" i="44"/>
  <c r="E73" i="44"/>
  <c r="C74" i="44"/>
  <c r="D74" i="44"/>
  <c r="E74" i="44"/>
  <c r="D62" i="44"/>
  <c r="E62" i="44"/>
  <c r="D61" i="44"/>
  <c r="E61" i="44"/>
  <c r="C55" i="44"/>
  <c r="D55" i="44"/>
  <c r="E55" i="44"/>
  <c r="C56" i="44"/>
  <c r="D56" i="44"/>
  <c r="E56" i="44"/>
  <c r="C57" i="44"/>
  <c r="D57" i="44"/>
  <c r="E57" i="44"/>
  <c r="C58" i="44"/>
  <c r="D58" i="44"/>
  <c r="E58" i="44"/>
  <c r="C59" i="44"/>
  <c r="D59" i="44"/>
  <c r="E59" i="44"/>
  <c r="C60" i="44"/>
  <c r="D60" i="44"/>
  <c r="E60" i="44"/>
  <c r="D54" i="44"/>
  <c r="E54" i="44"/>
  <c r="C53" i="44"/>
  <c r="D53" i="44"/>
  <c r="E53" i="44"/>
  <c r="D52" i="44"/>
  <c r="E52" i="44"/>
  <c r="D51" i="44"/>
  <c r="E51" i="44"/>
  <c r="C47" i="44"/>
  <c r="D47" i="44"/>
  <c r="E47" i="44"/>
  <c r="C48" i="44"/>
  <c r="D48" i="44"/>
  <c r="E48" i="44"/>
  <c r="C49" i="44"/>
  <c r="D49" i="44"/>
  <c r="E49" i="44"/>
  <c r="C50" i="44"/>
  <c r="D50" i="44"/>
  <c r="E50" i="44"/>
  <c r="D46" i="44"/>
  <c r="E46" i="44"/>
  <c r="D42" i="44"/>
  <c r="E42" i="44"/>
  <c r="C36" i="44"/>
  <c r="D36" i="44"/>
  <c r="E36" i="44"/>
  <c r="C37" i="44"/>
  <c r="D37" i="44"/>
  <c r="E37" i="44"/>
  <c r="C38" i="44"/>
  <c r="D38" i="44"/>
  <c r="E38" i="44"/>
  <c r="C39" i="44"/>
  <c r="D39" i="44"/>
  <c r="E39" i="44"/>
  <c r="C40" i="44"/>
  <c r="D40" i="44"/>
  <c r="E40" i="44"/>
  <c r="C41" i="44"/>
  <c r="D41" i="44"/>
  <c r="E41" i="44"/>
  <c r="D35" i="44"/>
  <c r="E35" i="44"/>
  <c r="D34" i="44"/>
  <c r="E34" i="44"/>
  <c r="C33" i="44"/>
  <c r="D33" i="44"/>
  <c r="E33" i="44"/>
  <c r="D32" i="44"/>
  <c r="E32" i="44"/>
  <c r="D31" i="44"/>
  <c r="E31" i="44"/>
  <c r="C29" i="44"/>
  <c r="D29" i="44"/>
  <c r="E29" i="44"/>
  <c r="C30" i="44"/>
  <c r="D30" i="44"/>
  <c r="E30" i="44"/>
  <c r="D28" i="44"/>
  <c r="E28" i="44"/>
  <c r="D27" i="44"/>
  <c r="E27" i="44"/>
  <c r="D26" i="44"/>
  <c r="E26" i="44"/>
  <c r="D25" i="44"/>
  <c r="E25" i="44"/>
  <c r="C23" i="44"/>
  <c r="D23" i="44"/>
  <c r="E23" i="44"/>
  <c r="C24" i="44"/>
  <c r="D24" i="44"/>
  <c r="E24" i="44"/>
  <c r="D22" i="44"/>
  <c r="E22" i="44"/>
  <c r="D21" i="44"/>
  <c r="E21" i="44"/>
  <c r="C10" i="44"/>
  <c r="D10" i="44"/>
  <c r="E10" i="44"/>
  <c r="C11" i="44"/>
  <c r="D11" i="44"/>
  <c r="E11" i="44"/>
  <c r="C12" i="44"/>
  <c r="D12" i="44"/>
  <c r="E12" i="44"/>
  <c r="C13" i="44"/>
  <c r="D13" i="44"/>
  <c r="E13" i="44"/>
  <c r="C14" i="44"/>
  <c r="D14" i="44"/>
  <c r="E14" i="44"/>
  <c r="C15" i="44"/>
  <c r="D15" i="44"/>
  <c r="E15" i="44"/>
  <c r="C16" i="44"/>
  <c r="D16" i="44"/>
  <c r="E16" i="44"/>
  <c r="C17" i="44"/>
  <c r="D17" i="44"/>
  <c r="E17" i="44"/>
  <c r="C18" i="44"/>
  <c r="D18" i="44"/>
  <c r="E18" i="44"/>
  <c r="C19" i="44"/>
  <c r="D19" i="44"/>
  <c r="E19" i="44"/>
  <c r="C20" i="44"/>
  <c r="D20" i="44"/>
  <c r="E20" i="44"/>
  <c r="D9" i="44"/>
  <c r="E9" i="44"/>
  <c r="D14" i="45" l="1"/>
  <c r="E14" i="45"/>
  <c r="D32" i="45"/>
  <c r="E32" i="45"/>
  <c r="D20" i="45"/>
  <c r="E20" i="45"/>
  <c r="D34" i="45"/>
  <c r="E34" i="45"/>
  <c r="D90" i="45"/>
  <c r="D97" i="45" s="1"/>
  <c r="E90" i="45"/>
  <c r="E97" i="45" s="1"/>
  <c r="D96" i="45" l="1"/>
  <c r="E96" i="45"/>
  <c r="F96" i="45"/>
  <c r="C96" i="45"/>
  <c r="D95" i="45"/>
  <c r="E95" i="45"/>
  <c r="F95" i="45"/>
  <c r="C95" i="45"/>
  <c r="C92" i="45"/>
  <c r="D92" i="45"/>
  <c r="E92" i="45"/>
  <c r="F92" i="45"/>
  <c r="C93" i="45"/>
  <c r="D93" i="45"/>
  <c r="E93" i="45"/>
  <c r="F93" i="45"/>
  <c r="C94" i="45"/>
  <c r="D94" i="45"/>
  <c r="E94" i="45"/>
  <c r="F94" i="45"/>
  <c r="D91" i="45"/>
  <c r="E91" i="45"/>
  <c r="F91" i="45"/>
  <c r="C91" i="45"/>
  <c r="C86" i="45"/>
  <c r="D86" i="45"/>
  <c r="E86" i="45"/>
  <c r="F86" i="45"/>
  <c r="D87" i="45"/>
  <c r="E87" i="45"/>
  <c r="C88" i="45"/>
  <c r="D88" i="45"/>
  <c r="E88" i="45"/>
  <c r="F88" i="45"/>
  <c r="C89" i="45"/>
  <c r="D89" i="45"/>
  <c r="E89" i="45"/>
  <c r="F89" i="45"/>
  <c r="D85" i="45"/>
  <c r="E85" i="45"/>
  <c r="F85" i="45"/>
  <c r="C85" i="45"/>
  <c r="C81" i="45"/>
  <c r="D81" i="45"/>
  <c r="E81" i="45"/>
  <c r="F81" i="45"/>
  <c r="C82" i="45"/>
  <c r="D82" i="45"/>
  <c r="E82" i="45"/>
  <c r="F82" i="45"/>
  <c r="D83" i="45"/>
  <c r="E83" i="45"/>
  <c r="D80" i="45"/>
  <c r="E80" i="45"/>
  <c r="F80" i="45"/>
  <c r="D79" i="45"/>
  <c r="E79" i="45"/>
  <c r="F79" i="45"/>
  <c r="C79" i="45"/>
  <c r="C76" i="45"/>
  <c r="D76" i="45"/>
  <c r="E76" i="45"/>
  <c r="F76" i="45"/>
  <c r="C77" i="45"/>
  <c r="D77" i="45"/>
  <c r="E77" i="45"/>
  <c r="F77" i="45"/>
  <c r="C78" i="45"/>
  <c r="D78" i="45"/>
  <c r="E78" i="45"/>
  <c r="F78" i="45"/>
  <c r="D75" i="45"/>
  <c r="E75" i="45"/>
  <c r="F75" i="45"/>
  <c r="C75" i="45"/>
  <c r="D74" i="45"/>
  <c r="E74" i="45"/>
  <c r="F74" i="45"/>
  <c r="C74" i="45"/>
  <c r="C72" i="45"/>
  <c r="D72" i="45"/>
  <c r="E72" i="45"/>
  <c r="F72" i="45"/>
  <c r="C73" i="45"/>
  <c r="D73" i="45"/>
  <c r="E73" i="45"/>
  <c r="F73" i="45"/>
  <c r="D71" i="45"/>
  <c r="E71" i="45"/>
  <c r="F71" i="45"/>
  <c r="C71" i="45"/>
  <c r="D66" i="45"/>
  <c r="E66" i="45"/>
  <c r="F66" i="45"/>
  <c r="C66" i="45"/>
  <c r="C64" i="45"/>
  <c r="D64" i="45"/>
  <c r="E64" i="45"/>
  <c r="F64" i="45"/>
  <c r="C65" i="45"/>
  <c r="D65" i="45"/>
  <c r="E65" i="45"/>
  <c r="F65" i="45"/>
  <c r="D63" i="45"/>
  <c r="E63" i="45"/>
  <c r="F63" i="45"/>
  <c r="C63" i="45"/>
  <c r="D62" i="45"/>
  <c r="E62" i="45"/>
  <c r="F62" i="45"/>
  <c r="C62" i="45"/>
  <c r="C58" i="45"/>
  <c r="D58" i="45"/>
  <c r="E58" i="45"/>
  <c r="F58" i="45"/>
  <c r="C59" i="45"/>
  <c r="D59" i="45"/>
  <c r="E59" i="45"/>
  <c r="F59" i="45"/>
  <c r="C60" i="45"/>
  <c r="D60" i="45"/>
  <c r="E60" i="45"/>
  <c r="F60" i="45"/>
  <c r="C61" i="45"/>
  <c r="D61" i="45"/>
  <c r="E61" i="45"/>
  <c r="F61" i="45"/>
  <c r="D57" i="45"/>
  <c r="E57" i="45"/>
  <c r="F57" i="45"/>
  <c r="C57" i="45"/>
  <c r="D56" i="45"/>
  <c r="E56" i="45"/>
  <c r="F56" i="45"/>
  <c r="C56" i="45"/>
  <c r="C52" i="45"/>
  <c r="D52" i="45"/>
  <c r="E52" i="45"/>
  <c r="F52" i="45"/>
  <c r="C53" i="45"/>
  <c r="D53" i="45"/>
  <c r="E53" i="45"/>
  <c r="F53" i="45"/>
  <c r="C54" i="45"/>
  <c r="D54" i="45"/>
  <c r="E54" i="45"/>
  <c r="F54" i="45"/>
  <c r="C55" i="45"/>
  <c r="D55" i="45"/>
  <c r="E55" i="45"/>
  <c r="F55" i="45"/>
  <c r="D51" i="45"/>
  <c r="E51" i="45"/>
  <c r="F51" i="45"/>
  <c r="C51" i="45"/>
  <c r="C47" i="45"/>
  <c r="D47" i="45"/>
  <c r="E47" i="45"/>
  <c r="F47" i="45"/>
  <c r="C48" i="45"/>
  <c r="D48" i="45"/>
  <c r="E48" i="45"/>
  <c r="F48" i="45"/>
  <c r="D46" i="45"/>
  <c r="E46" i="45"/>
  <c r="F46" i="45"/>
  <c r="C46" i="45"/>
  <c r="C36" i="45"/>
  <c r="D36" i="45"/>
  <c r="E36" i="45"/>
  <c r="F36" i="45"/>
  <c r="C37" i="45"/>
  <c r="D37" i="45"/>
  <c r="E37" i="45"/>
  <c r="F37" i="45"/>
  <c r="C38" i="45"/>
  <c r="D38" i="45"/>
  <c r="E38" i="45"/>
  <c r="F38" i="45"/>
  <c r="C39" i="45"/>
  <c r="D39" i="45"/>
  <c r="E39" i="45"/>
  <c r="F39" i="45"/>
  <c r="C40" i="45"/>
  <c r="D40" i="45"/>
  <c r="E40" i="45"/>
  <c r="F40" i="45"/>
  <c r="C41" i="45"/>
  <c r="D41" i="45"/>
  <c r="E41" i="45"/>
  <c r="F41" i="45"/>
  <c r="C42" i="45"/>
  <c r="D42" i="45"/>
  <c r="E42" i="45"/>
  <c r="F42" i="45"/>
  <c r="C43" i="45"/>
  <c r="D43" i="45"/>
  <c r="E43" i="45"/>
  <c r="F43" i="45"/>
  <c r="C44" i="45"/>
  <c r="D44" i="45"/>
  <c r="E44" i="45"/>
  <c r="F44" i="45"/>
  <c r="D35" i="45"/>
  <c r="E35" i="45"/>
  <c r="F35" i="45"/>
  <c r="C35" i="45"/>
  <c r="D33" i="45"/>
  <c r="E33" i="45"/>
  <c r="F33" i="45"/>
  <c r="C33" i="45"/>
  <c r="C28" i="45"/>
  <c r="D28" i="45"/>
  <c r="E28" i="45"/>
  <c r="F28" i="45"/>
  <c r="C29" i="45"/>
  <c r="D29" i="45"/>
  <c r="E29" i="45"/>
  <c r="F29" i="45"/>
  <c r="C30" i="45"/>
  <c r="D30" i="45"/>
  <c r="E30" i="45"/>
  <c r="F30" i="45"/>
  <c r="C31" i="45"/>
  <c r="D31" i="45"/>
  <c r="E31" i="45"/>
  <c r="F31" i="45"/>
  <c r="D27" i="45"/>
  <c r="E27" i="45"/>
  <c r="F27" i="45"/>
  <c r="C27" i="45"/>
  <c r="C25" i="45"/>
  <c r="D25" i="45"/>
  <c r="E25" i="45"/>
  <c r="F25" i="45"/>
  <c r="C26" i="45"/>
  <c r="D26" i="45"/>
  <c r="E26" i="45"/>
  <c r="F26" i="45"/>
  <c r="D24" i="45"/>
  <c r="E24" i="45"/>
  <c r="F24" i="45"/>
  <c r="C24" i="45"/>
  <c r="D23" i="45"/>
  <c r="E23" i="45"/>
  <c r="F23" i="45"/>
  <c r="C23" i="45"/>
  <c r="C22" i="45"/>
  <c r="D22" i="45"/>
  <c r="E22" i="45"/>
  <c r="F22" i="45"/>
  <c r="D21" i="45"/>
  <c r="E21" i="45"/>
  <c r="F21" i="45"/>
  <c r="C21" i="45"/>
  <c r="C16" i="45"/>
  <c r="D16" i="45"/>
  <c r="E16" i="45"/>
  <c r="F16" i="45"/>
  <c r="C17" i="45"/>
  <c r="D17" i="45"/>
  <c r="E17" i="45"/>
  <c r="F17" i="45"/>
  <c r="C18" i="45"/>
  <c r="D18" i="45"/>
  <c r="E18" i="45"/>
  <c r="F18" i="45"/>
  <c r="C19" i="45"/>
  <c r="D19" i="45"/>
  <c r="E19" i="45"/>
  <c r="F19" i="45"/>
  <c r="D15" i="45"/>
  <c r="E15" i="45"/>
  <c r="F15" i="45"/>
  <c r="C15" i="45"/>
  <c r="D8" i="45"/>
  <c r="E8" i="45"/>
  <c r="F8" i="45"/>
  <c r="D9" i="45"/>
  <c r="E9" i="45"/>
  <c r="F9" i="45"/>
  <c r="D10" i="45"/>
  <c r="E10" i="45"/>
  <c r="F10" i="45"/>
  <c r="D11" i="45"/>
  <c r="E11" i="45"/>
  <c r="F11" i="45"/>
  <c r="D12" i="45"/>
  <c r="E12" i="45"/>
  <c r="F12" i="45"/>
  <c r="D13" i="45"/>
  <c r="E13" i="45"/>
  <c r="F13" i="45"/>
  <c r="C9" i="45"/>
  <c r="C10" i="45"/>
  <c r="C11" i="45"/>
  <c r="C12" i="45"/>
  <c r="C13" i="45"/>
  <c r="C8" i="45"/>
  <c r="D123" i="44"/>
  <c r="E123" i="44"/>
  <c r="F123" i="44"/>
  <c r="C123" i="44"/>
  <c r="D122" i="44"/>
  <c r="E122" i="44"/>
  <c r="F122" i="44"/>
  <c r="C122" i="44"/>
  <c r="C119" i="44"/>
  <c r="D119" i="44"/>
  <c r="E119" i="44"/>
  <c r="F119" i="44"/>
  <c r="C120" i="44"/>
  <c r="D120" i="44"/>
  <c r="E120" i="44"/>
  <c r="F120" i="44"/>
  <c r="C121" i="44"/>
  <c r="D121" i="44"/>
  <c r="E121" i="44"/>
  <c r="F121" i="44"/>
  <c r="D118" i="44"/>
  <c r="E118" i="44"/>
  <c r="F118" i="44"/>
  <c r="C118" i="44"/>
  <c r="D116" i="44"/>
  <c r="E116" i="44"/>
  <c r="F116" i="44"/>
  <c r="C116" i="44"/>
  <c r="D115" i="44"/>
  <c r="E115" i="44"/>
  <c r="F115" i="44"/>
  <c r="C115" i="44"/>
  <c r="D114" i="44"/>
  <c r="E114" i="44"/>
  <c r="F114" i="44"/>
  <c r="C114" i="44"/>
  <c r="D110" i="44"/>
  <c r="E110" i="44"/>
  <c r="F110" i="44"/>
  <c r="C111" i="44"/>
  <c r="C110" i="44"/>
  <c r="F107" i="44"/>
  <c r="F108" i="44"/>
  <c r="F109" i="44"/>
  <c r="F106" i="44"/>
  <c r="C107" i="44"/>
  <c r="D107" i="44"/>
  <c r="E107" i="44"/>
  <c r="C108" i="44"/>
  <c r="D108" i="44"/>
  <c r="E108" i="44"/>
  <c r="C109" i="44"/>
  <c r="D109" i="44"/>
  <c r="E109" i="44"/>
  <c r="D106" i="44"/>
  <c r="E106" i="44"/>
  <c r="C106" i="44"/>
  <c r="D105" i="44"/>
  <c r="E105" i="44"/>
  <c r="F105" i="44"/>
  <c r="C105" i="44"/>
  <c r="F103" i="44"/>
  <c r="F104" i="44"/>
  <c r="F102" i="44"/>
  <c r="C103" i="44"/>
  <c r="D103" i="44"/>
  <c r="E103" i="44"/>
  <c r="C104" i="44"/>
  <c r="D104" i="44"/>
  <c r="E104" i="44"/>
  <c r="D102" i="44"/>
  <c r="E102" i="44"/>
  <c r="C102" i="44"/>
  <c r="D45" i="44"/>
  <c r="E45" i="44"/>
  <c r="F45" i="44"/>
  <c r="C45" i="44"/>
  <c r="F44" i="44"/>
  <c r="F43" i="44"/>
  <c r="C44" i="44"/>
  <c r="D44" i="44"/>
  <c r="E44" i="44"/>
  <c r="D43" i="44"/>
  <c r="E43" i="44"/>
  <c r="C43" i="44"/>
  <c r="N96" i="45" l="1"/>
  <c r="M96" i="45"/>
  <c r="L96" i="45"/>
  <c r="K96" i="45"/>
  <c r="N94" i="45"/>
  <c r="M94" i="45"/>
  <c r="L94" i="45"/>
  <c r="K94" i="45"/>
  <c r="N93" i="45"/>
  <c r="M93" i="45"/>
  <c r="L93" i="45"/>
  <c r="K93" i="45"/>
  <c r="N92" i="45"/>
  <c r="M92" i="45"/>
  <c r="L92" i="45"/>
  <c r="K92" i="45"/>
  <c r="N91" i="45"/>
  <c r="N95" i="45" s="1"/>
  <c r="M91" i="45"/>
  <c r="M95" i="45" s="1"/>
  <c r="L91" i="45"/>
  <c r="L95" i="45" s="1"/>
  <c r="K91" i="45"/>
  <c r="K95" i="45" s="1"/>
  <c r="N89" i="45"/>
  <c r="M89" i="45"/>
  <c r="L89" i="45"/>
  <c r="K89" i="45"/>
  <c r="N88" i="45"/>
  <c r="M88" i="45"/>
  <c r="L88" i="45"/>
  <c r="K88" i="45"/>
  <c r="M87" i="45"/>
  <c r="L87" i="45"/>
  <c r="N86" i="45"/>
  <c r="M86" i="45"/>
  <c r="L86" i="45"/>
  <c r="K86" i="45"/>
  <c r="N85" i="45"/>
  <c r="M85" i="45"/>
  <c r="L85" i="45"/>
  <c r="K85" i="45"/>
  <c r="M83" i="45"/>
  <c r="L83" i="45"/>
  <c r="N82" i="45"/>
  <c r="M82" i="45"/>
  <c r="L82" i="45"/>
  <c r="K82" i="45"/>
  <c r="N81" i="45"/>
  <c r="M81" i="45"/>
  <c r="L81" i="45"/>
  <c r="K81" i="45"/>
  <c r="M80" i="45"/>
  <c r="M84" i="45" s="1"/>
  <c r="L80" i="45"/>
  <c r="L84" i="45" s="1"/>
  <c r="K80" i="45"/>
  <c r="K84" i="45" s="1"/>
  <c r="N78" i="45"/>
  <c r="M78" i="45"/>
  <c r="L78" i="45"/>
  <c r="K78" i="45"/>
  <c r="N77" i="45"/>
  <c r="M77" i="45"/>
  <c r="L77" i="45"/>
  <c r="K77" i="45"/>
  <c r="N76" i="45"/>
  <c r="M76" i="45"/>
  <c r="L76" i="45"/>
  <c r="K76" i="45"/>
  <c r="N75" i="45"/>
  <c r="N79" i="45" s="1"/>
  <c r="M75" i="45"/>
  <c r="M79" i="45" s="1"/>
  <c r="L75" i="45"/>
  <c r="L79" i="45" s="1"/>
  <c r="K75" i="45"/>
  <c r="K79" i="45" s="1"/>
  <c r="N73" i="45"/>
  <c r="M73" i="45"/>
  <c r="L73" i="45"/>
  <c r="K73" i="45"/>
  <c r="N72" i="45"/>
  <c r="M72" i="45"/>
  <c r="L72" i="45"/>
  <c r="K72" i="45"/>
  <c r="N71" i="45"/>
  <c r="N74" i="45" s="1"/>
  <c r="M71" i="45"/>
  <c r="M74" i="45" s="1"/>
  <c r="M90" i="45" s="1"/>
  <c r="M97" i="45" s="1"/>
  <c r="L71" i="45"/>
  <c r="L74" i="45" s="1"/>
  <c r="L90" i="45" s="1"/>
  <c r="L97" i="45" s="1"/>
  <c r="K71" i="45"/>
  <c r="K74" i="45" s="1"/>
  <c r="K90" i="45" s="1"/>
  <c r="K97" i="45" s="1"/>
  <c r="K67" i="45"/>
  <c r="N65" i="45"/>
  <c r="M65" i="45"/>
  <c r="L65" i="45"/>
  <c r="K65" i="45"/>
  <c r="N64" i="45"/>
  <c r="M64" i="45"/>
  <c r="L64" i="45"/>
  <c r="K64" i="45"/>
  <c r="N63" i="45"/>
  <c r="N66" i="45" s="1"/>
  <c r="M63" i="45"/>
  <c r="M66" i="45" s="1"/>
  <c r="L63" i="45"/>
  <c r="L66" i="45" s="1"/>
  <c r="K63" i="45"/>
  <c r="K66" i="45" s="1"/>
  <c r="N61" i="45"/>
  <c r="M61" i="45"/>
  <c r="L61" i="45"/>
  <c r="K61" i="45"/>
  <c r="N60" i="45"/>
  <c r="M60" i="45"/>
  <c r="L60" i="45"/>
  <c r="K60" i="45"/>
  <c r="N59" i="45"/>
  <c r="M59" i="45"/>
  <c r="L59" i="45"/>
  <c r="K59" i="45"/>
  <c r="N58" i="45"/>
  <c r="M58" i="45"/>
  <c r="L58" i="45"/>
  <c r="K58" i="45"/>
  <c r="N57" i="45"/>
  <c r="N62" i="45" s="1"/>
  <c r="M57" i="45"/>
  <c r="M62" i="45" s="1"/>
  <c r="L57" i="45"/>
  <c r="L62" i="45" s="1"/>
  <c r="K57" i="45"/>
  <c r="K62" i="45" s="1"/>
  <c r="N55" i="45"/>
  <c r="M55" i="45"/>
  <c r="L55" i="45"/>
  <c r="K55" i="45"/>
  <c r="N54" i="45"/>
  <c r="M54" i="45"/>
  <c r="L54" i="45"/>
  <c r="K54" i="45"/>
  <c r="N53" i="45"/>
  <c r="M53" i="45"/>
  <c r="L53" i="45"/>
  <c r="K53" i="45"/>
  <c r="N52" i="45"/>
  <c r="M52" i="45"/>
  <c r="L52" i="45"/>
  <c r="K52" i="45"/>
  <c r="N51" i="45"/>
  <c r="N56" i="45" s="1"/>
  <c r="N67" i="45" s="1"/>
  <c r="M51" i="45"/>
  <c r="M56" i="45" s="1"/>
  <c r="M67" i="45" s="1"/>
  <c r="M70" i="45" s="1"/>
  <c r="L51" i="45"/>
  <c r="L56" i="45" s="1"/>
  <c r="L67" i="45" s="1"/>
  <c r="L70" i="45" s="1"/>
  <c r="K51" i="45"/>
  <c r="K56" i="45" s="1"/>
  <c r="N48" i="45"/>
  <c r="M48" i="45"/>
  <c r="L48" i="45"/>
  <c r="K48" i="45"/>
  <c r="N47" i="45"/>
  <c r="M47" i="45"/>
  <c r="L47" i="45"/>
  <c r="K47" i="45"/>
  <c r="N46" i="45"/>
  <c r="N49" i="45" s="1"/>
  <c r="M46" i="45"/>
  <c r="M49" i="45" s="1"/>
  <c r="L46" i="45"/>
  <c r="L49" i="45" s="1"/>
  <c r="K46" i="45"/>
  <c r="K49" i="45" s="1"/>
  <c r="N44" i="45"/>
  <c r="M44" i="45"/>
  <c r="L44" i="45"/>
  <c r="K44" i="45"/>
  <c r="N43" i="45"/>
  <c r="M43" i="45"/>
  <c r="L43" i="45"/>
  <c r="K43" i="45"/>
  <c r="N42" i="45"/>
  <c r="M42" i="45"/>
  <c r="L42" i="45"/>
  <c r="K42" i="45"/>
  <c r="N41" i="45"/>
  <c r="M41" i="45"/>
  <c r="L41" i="45"/>
  <c r="K41" i="45"/>
  <c r="N40" i="45"/>
  <c r="M40" i="45"/>
  <c r="L40" i="45"/>
  <c r="K40" i="45"/>
  <c r="N39" i="45"/>
  <c r="M39" i="45"/>
  <c r="L39" i="45"/>
  <c r="K39" i="45"/>
  <c r="N38" i="45"/>
  <c r="M38" i="45"/>
  <c r="L38" i="45"/>
  <c r="K38" i="45"/>
  <c r="N37" i="45"/>
  <c r="M37" i="45"/>
  <c r="L37" i="45"/>
  <c r="K37" i="45"/>
  <c r="N36" i="45"/>
  <c r="M36" i="45"/>
  <c r="L36" i="45"/>
  <c r="K36" i="45"/>
  <c r="N35" i="45"/>
  <c r="N45" i="45" s="1"/>
  <c r="M35" i="45"/>
  <c r="M45" i="45" s="1"/>
  <c r="L35" i="45"/>
  <c r="L45" i="45" s="1"/>
  <c r="K35" i="45"/>
  <c r="K45" i="45" s="1"/>
  <c r="N33" i="45"/>
  <c r="M33" i="45"/>
  <c r="L33" i="45"/>
  <c r="K33" i="45"/>
  <c r="N31" i="45"/>
  <c r="M31" i="45"/>
  <c r="L31" i="45"/>
  <c r="K31" i="45"/>
  <c r="N30" i="45"/>
  <c r="M30" i="45"/>
  <c r="M32" i="45" s="1"/>
  <c r="L30" i="45"/>
  <c r="L32" i="45" s="1"/>
  <c r="K30" i="45"/>
  <c r="K32" i="45" s="1"/>
  <c r="N29" i="45"/>
  <c r="N28" i="45"/>
  <c r="N27" i="45"/>
  <c r="N32" i="45" s="1"/>
  <c r="N26" i="45"/>
  <c r="N25" i="45"/>
  <c r="N24" i="45"/>
  <c r="M23" i="45"/>
  <c r="L23" i="45"/>
  <c r="L34" i="45" s="1"/>
  <c r="K23" i="45"/>
  <c r="N22" i="45"/>
  <c r="N21" i="45"/>
  <c r="N23" i="45" s="1"/>
  <c r="N34" i="45" s="1"/>
  <c r="M19" i="45"/>
  <c r="L19" i="45"/>
  <c r="K19" i="45"/>
  <c r="N18" i="45"/>
  <c r="M18" i="45"/>
  <c r="L18" i="45"/>
  <c r="K18" i="45"/>
  <c r="N17" i="45"/>
  <c r="M17" i="45"/>
  <c r="L17" i="45"/>
  <c r="K17" i="45"/>
  <c r="N16" i="45"/>
  <c r="M16" i="45"/>
  <c r="L16" i="45"/>
  <c r="K16" i="45"/>
  <c r="N15" i="45"/>
  <c r="M15" i="45"/>
  <c r="L15" i="45"/>
  <c r="K15" i="45"/>
  <c r="N13" i="45"/>
  <c r="M13" i="45"/>
  <c r="L13" i="45"/>
  <c r="K13" i="45"/>
  <c r="N12" i="45"/>
  <c r="M12" i="45"/>
  <c r="L12" i="45"/>
  <c r="K12" i="45"/>
  <c r="N11" i="45"/>
  <c r="M11" i="45"/>
  <c r="L11" i="45"/>
  <c r="K11" i="45"/>
  <c r="N10" i="45"/>
  <c r="M10" i="45"/>
  <c r="L10" i="45"/>
  <c r="K10" i="45"/>
  <c r="M9" i="45"/>
  <c r="L9" i="45"/>
  <c r="K9" i="45"/>
  <c r="N8" i="45"/>
  <c r="M8" i="45"/>
  <c r="M14" i="45" s="1"/>
  <c r="M20" i="45" s="1"/>
  <c r="L8" i="45"/>
  <c r="L14" i="45" s="1"/>
  <c r="L20" i="45" s="1"/>
  <c r="K8" i="45"/>
  <c r="K14" i="45" s="1"/>
  <c r="N96" i="42"/>
  <c r="N95" i="42"/>
  <c r="N94" i="42"/>
  <c r="N93" i="42"/>
  <c r="N92" i="42"/>
  <c r="N91" i="42"/>
  <c r="N89" i="42"/>
  <c r="N88" i="42"/>
  <c r="N87" i="42"/>
  <c r="N86" i="42"/>
  <c r="N85" i="42"/>
  <c r="N84" i="42"/>
  <c r="M84" i="42"/>
  <c r="L84" i="42"/>
  <c r="N83" i="42"/>
  <c r="N82" i="42"/>
  <c r="N81" i="42"/>
  <c r="N80" i="42"/>
  <c r="M79" i="42"/>
  <c r="L79" i="42"/>
  <c r="K79" i="42"/>
  <c r="N79" i="42" s="1"/>
  <c r="N78" i="42"/>
  <c r="N77" i="42"/>
  <c r="N76" i="42"/>
  <c r="N75" i="42"/>
  <c r="M74" i="42"/>
  <c r="M90" i="42" s="1"/>
  <c r="M97" i="42" s="1"/>
  <c r="L74" i="42"/>
  <c r="L90" i="42" s="1"/>
  <c r="L97" i="42" s="1"/>
  <c r="K74" i="42"/>
  <c r="K90" i="42" s="1"/>
  <c r="N73" i="42"/>
  <c r="N72" i="42"/>
  <c r="N71" i="42"/>
  <c r="M66" i="42"/>
  <c r="L66" i="42"/>
  <c r="K66" i="42"/>
  <c r="N66" i="42" s="1"/>
  <c r="N65" i="42"/>
  <c r="N64" i="42"/>
  <c r="N63" i="42"/>
  <c r="M62" i="42"/>
  <c r="L62" i="42"/>
  <c r="K62" i="42"/>
  <c r="N62" i="42" s="1"/>
  <c r="N61" i="42"/>
  <c r="N60" i="42"/>
  <c r="N59" i="42"/>
  <c r="N58" i="42"/>
  <c r="N57" i="42"/>
  <c r="M56" i="42"/>
  <c r="M67" i="42" s="1"/>
  <c r="M70" i="42" s="1"/>
  <c r="L56" i="42"/>
  <c r="L67" i="42" s="1"/>
  <c r="L70" i="42" s="1"/>
  <c r="K56" i="42"/>
  <c r="K67" i="42" s="1"/>
  <c r="K70" i="42" s="1"/>
  <c r="N55" i="42"/>
  <c r="N54" i="42"/>
  <c r="N53" i="42"/>
  <c r="N52" i="42"/>
  <c r="N51" i="42"/>
  <c r="M49" i="42"/>
  <c r="L49" i="42"/>
  <c r="K49" i="42"/>
  <c r="N49" i="42" s="1"/>
  <c r="N48" i="42"/>
  <c r="N47" i="42"/>
  <c r="N46" i="42"/>
  <c r="M45" i="42"/>
  <c r="L45" i="42"/>
  <c r="K45" i="42"/>
  <c r="N45" i="42" s="1"/>
  <c r="N44" i="42"/>
  <c r="N43" i="42"/>
  <c r="N42" i="42"/>
  <c r="N41" i="42"/>
  <c r="N40" i="42"/>
  <c r="N39" i="42"/>
  <c r="N38" i="42"/>
  <c r="N37" i="42"/>
  <c r="N36" i="42"/>
  <c r="N35" i="42"/>
  <c r="N33" i="42"/>
  <c r="M32" i="42"/>
  <c r="L32" i="42"/>
  <c r="K32" i="42"/>
  <c r="N32" i="42" s="1"/>
  <c r="N31" i="42"/>
  <c r="N30" i="42"/>
  <c r="N29" i="42"/>
  <c r="N28" i="42"/>
  <c r="N27" i="42"/>
  <c r="N26" i="42"/>
  <c r="N25" i="42"/>
  <c r="N24" i="42"/>
  <c r="M23" i="42"/>
  <c r="M34" i="42" s="1"/>
  <c r="L23" i="42"/>
  <c r="L34" i="42" s="1"/>
  <c r="L68" i="42" s="1"/>
  <c r="L98" i="42" s="1"/>
  <c r="K23" i="42"/>
  <c r="N23" i="42" s="1"/>
  <c r="N22" i="42"/>
  <c r="N21" i="42"/>
  <c r="M20" i="42"/>
  <c r="M50" i="42" s="1"/>
  <c r="M69" i="42" s="1"/>
  <c r="L20" i="42"/>
  <c r="N19" i="42"/>
  <c r="N18" i="42"/>
  <c r="N17" i="42"/>
  <c r="N16" i="42"/>
  <c r="N15" i="42"/>
  <c r="N14" i="42"/>
  <c r="M14" i="42"/>
  <c r="L14" i="42"/>
  <c r="K14" i="42"/>
  <c r="K20" i="42" s="1"/>
  <c r="N13" i="42"/>
  <c r="N12" i="42"/>
  <c r="N11" i="42"/>
  <c r="N10" i="42"/>
  <c r="N9" i="42"/>
  <c r="N8" i="42"/>
  <c r="N96" i="39"/>
  <c r="N95" i="39"/>
  <c r="N94" i="39"/>
  <c r="N93" i="39"/>
  <c r="N92" i="39"/>
  <c r="N91" i="39"/>
  <c r="M90" i="39"/>
  <c r="M97" i="39" s="1"/>
  <c r="N89" i="39"/>
  <c r="N88" i="39"/>
  <c r="N87" i="39"/>
  <c r="N86" i="39"/>
  <c r="N85" i="39"/>
  <c r="N84" i="39"/>
  <c r="M84" i="39"/>
  <c r="L84" i="39"/>
  <c r="K84" i="39"/>
  <c r="N83" i="39"/>
  <c r="N82" i="39"/>
  <c r="N81" i="39"/>
  <c r="N80" i="39"/>
  <c r="N80" i="45" s="1"/>
  <c r="N84" i="45" s="1"/>
  <c r="N79" i="39"/>
  <c r="M79" i="39"/>
  <c r="L79" i="39"/>
  <c r="K79" i="39"/>
  <c r="N78" i="39"/>
  <c r="N77" i="39"/>
  <c r="N76" i="39"/>
  <c r="N75" i="39"/>
  <c r="N74" i="39"/>
  <c r="M74" i="39"/>
  <c r="L74" i="39"/>
  <c r="L90" i="39" s="1"/>
  <c r="L97" i="39" s="1"/>
  <c r="K74" i="39"/>
  <c r="K90" i="39" s="1"/>
  <c r="N73" i="39"/>
  <c r="N72" i="39"/>
  <c r="N71" i="39"/>
  <c r="M66" i="39"/>
  <c r="N66" i="39" s="1"/>
  <c r="L66" i="39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M67" i="39" s="1"/>
  <c r="M70" i="39" s="1"/>
  <c r="L56" i="39"/>
  <c r="L67" i="39" s="1"/>
  <c r="L70" i="39" s="1"/>
  <c r="K56" i="39"/>
  <c r="K67" i="39" s="1"/>
  <c r="N55" i="39"/>
  <c r="N54" i="39"/>
  <c r="N53" i="39"/>
  <c r="N52" i="39"/>
  <c r="N51" i="39"/>
  <c r="N49" i="39"/>
  <c r="M49" i="39"/>
  <c r="L49" i="39"/>
  <c r="K49" i="39"/>
  <c r="N48" i="39"/>
  <c r="N47" i="39"/>
  <c r="N46" i="39"/>
  <c r="M45" i="39"/>
  <c r="N45" i="39" s="1"/>
  <c r="L45" i="39"/>
  <c r="K45" i="39"/>
  <c r="N44" i="39"/>
  <c r="N43" i="39"/>
  <c r="N42" i="39"/>
  <c r="N41" i="39"/>
  <c r="N40" i="39"/>
  <c r="N39" i="39"/>
  <c r="N38" i="39"/>
  <c r="N37" i="39"/>
  <c r="N36" i="39"/>
  <c r="N35" i="39"/>
  <c r="K34" i="39"/>
  <c r="N33" i="39"/>
  <c r="M32" i="39"/>
  <c r="M34" i="39" s="1"/>
  <c r="L32" i="39"/>
  <c r="L34" i="39" s="1"/>
  <c r="K32" i="39"/>
  <c r="N31" i="39"/>
  <c r="N30" i="39"/>
  <c r="N29" i="39"/>
  <c r="N28" i="39"/>
  <c r="N27" i="39"/>
  <c r="N32" i="39" s="1"/>
  <c r="N26" i="39"/>
  <c r="N25" i="39"/>
  <c r="N24" i="39"/>
  <c r="M23" i="39"/>
  <c r="L23" i="39"/>
  <c r="K23" i="39"/>
  <c r="N23" i="39" s="1"/>
  <c r="N22" i="39"/>
  <c r="N21" i="39"/>
  <c r="N19" i="39"/>
  <c r="N19" i="45" s="1"/>
  <c r="N18" i="39"/>
  <c r="N17" i="39"/>
  <c r="N16" i="39"/>
  <c r="N15" i="39"/>
  <c r="M14" i="39"/>
  <c r="M20" i="39" s="1"/>
  <c r="L14" i="39"/>
  <c r="L20" i="39" s="1"/>
  <c r="K14" i="39"/>
  <c r="N14" i="39" s="1"/>
  <c r="N13" i="39"/>
  <c r="N12" i="39"/>
  <c r="N11" i="39"/>
  <c r="N10" i="39"/>
  <c r="N9" i="39"/>
  <c r="N9" i="45" s="1"/>
  <c r="N8" i="39"/>
  <c r="N122" i="44"/>
  <c r="M122" i="44"/>
  <c r="L122" i="44"/>
  <c r="K122" i="44"/>
  <c r="N112" i="44"/>
  <c r="N117" i="44" s="1"/>
  <c r="N124" i="44" s="1"/>
  <c r="M112" i="44"/>
  <c r="M117" i="44" s="1"/>
  <c r="M124" i="44" s="1"/>
  <c r="L112" i="44"/>
  <c r="L117" i="44" s="1"/>
  <c r="L124" i="44" s="1"/>
  <c r="K112" i="44"/>
  <c r="K117" i="44" s="1"/>
  <c r="K124" i="44" s="1"/>
  <c r="N99" i="44"/>
  <c r="M99" i="44"/>
  <c r="L99" i="44"/>
  <c r="K99" i="44"/>
  <c r="N98" i="44"/>
  <c r="M98" i="44"/>
  <c r="L98" i="44"/>
  <c r="K98" i="44"/>
  <c r="N97" i="44"/>
  <c r="M97" i="44"/>
  <c r="L97" i="44"/>
  <c r="K97" i="44"/>
  <c r="N96" i="44"/>
  <c r="M96" i="44"/>
  <c r="L96" i="44"/>
  <c r="K96" i="44"/>
  <c r="N95" i="44"/>
  <c r="M95" i="44"/>
  <c r="L95" i="44"/>
  <c r="K95" i="44"/>
  <c r="N94" i="44"/>
  <c r="M94" i="44"/>
  <c r="L94" i="44"/>
  <c r="K94" i="44"/>
  <c r="N93" i="44"/>
  <c r="M93" i="44"/>
  <c r="L93" i="44"/>
  <c r="K93" i="44"/>
  <c r="N92" i="44"/>
  <c r="M92" i="44"/>
  <c r="L92" i="44"/>
  <c r="K92" i="44"/>
  <c r="N91" i="44"/>
  <c r="M91" i="44"/>
  <c r="L91" i="44"/>
  <c r="K91" i="44"/>
  <c r="N90" i="44"/>
  <c r="M90" i="44"/>
  <c r="L90" i="44"/>
  <c r="K90" i="44"/>
  <c r="M88" i="44"/>
  <c r="L88" i="44"/>
  <c r="K88" i="44"/>
  <c r="N87" i="44"/>
  <c r="M87" i="44"/>
  <c r="L87" i="44"/>
  <c r="K87" i="44"/>
  <c r="N86" i="44"/>
  <c r="M86" i="44"/>
  <c r="L86" i="44"/>
  <c r="K86" i="44"/>
  <c r="M85" i="44"/>
  <c r="M89" i="44" s="1"/>
  <c r="L85" i="44"/>
  <c r="L89" i="44" s="1"/>
  <c r="K85" i="44"/>
  <c r="K89" i="44" s="1"/>
  <c r="M83" i="44"/>
  <c r="L83" i="44"/>
  <c r="K83" i="44"/>
  <c r="N82" i="44"/>
  <c r="M82" i="44"/>
  <c r="L82" i="44"/>
  <c r="K82" i="44"/>
  <c r="N81" i="44"/>
  <c r="M81" i="44"/>
  <c r="L81" i="44"/>
  <c r="K81" i="44"/>
  <c r="M80" i="44"/>
  <c r="L80" i="44"/>
  <c r="K80" i="44"/>
  <c r="M79" i="44"/>
  <c r="L79" i="44"/>
  <c r="K79" i="44"/>
  <c r="N78" i="44"/>
  <c r="M78" i="44"/>
  <c r="L78" i="44"/>
  <c r="K78" i="44"/>
  <c r="N77" i="44"/>
  <c r="M77" i="44"/>
  <c r="M84" i="44" s="1"/>
  <c r="M100" i="44" s="1"/>
  <c r="L77" i="44"/>
  <c r="L84" i="44" s="1"/>
  <c r="L100" i="44" s="1"/>
  <c r="K77" i="44"/>
  <c r="M74" i="44"/>
  <c r="L74" i="44"/>
  <c r="K74" i="44"/>
  <c r="M73" i="44"/>
  <c r="L73" i="44"/>
  <c r="K73" i="44"/>
  <c r="N72" i="44"/>
  <c r="M72" i="44"/>
  <c r="L72" i="44"/>
  <c r="K72" i="44"/>
  <c r="N71" i="44"/>
  <c r="M71" i="44"/>
  <c r="L71" i="44"/>
  <c r="K71" i="44"/>
  <c r="N70" i="44"/>
  <c r="M70" i="44"/>
  <c r="L70" i="44"/>
  <c r="K70" i="44"/>
  <c r="N69" i="44"/>
  <c r="M69" i="44"/>
  <c r="L69" i="44"/>
  <c r="K69" i="44"/>
  <c r="N68" i="44"/>
  <c r="M68" i="44"/>
  <c r="L68" i="44"/>
  <c r="K68" i="44"/>
  <c r="N67" i="44"/>
  <c r="M67" i="44"/>
  <c r="L67" i="44"/>
  <c r="K67" i="44"/>
  <c r="N66" i="44"/>
  <c r="M66" i="44"/>
  <c r="L66" i="44"/>
  <c r="K66" i="44"/>
  <c r="N65" i="44"/>
  <c r="M65" i="44"/>
  <c r="L65" i="44"/>
  <c r="K65" i="44"/>
  <c r="N64" i="44"/>
  <c r="M64" i="44"/>
  <c r="L64" i="44"/>
  <c r="K64" i="44"/>
  <c r="N63" i="44"/>
  <c r="M63" i="44"/>
  <c r="L63" i="44"/>
  <c r="K63" i="44"/>
  <c r="N62" i="44"/>
  <c r="M62" i="44"/>
  <c r="M75" i="44" s="1"/>
  <c r="L62" i="44"/>
  <c r="L75" i="44" s="1"/>
  <c r="K62" i="44"/>
  <c r="N60" i="44"/>
  <c r="M60" i="44"/>
  <c r="L60" i="44"/>
  <c r="K60" i="44"/>
  <c r="N59" i="44"/>
  <c r="M59" i="44"/>
  <c r="L59" i="44"/>
  <c r="K59" i="44"/>
  <c r="N58" i="44"/>
  <c r="M58" i="44"/>
  <c r="L58" i="44"/>
  <c r="K58" i="44"/>
  <c r="N57" i="44"/>
  <c r="M57" i="44"/>
  <c r="L57" i="44"/>
  <c r="K57" i="44"/>
  <c r="N56" i="44"/>
  <c r="M56" i="44"/>
  <c r="L56" i="44"/>
  <c r="K56" i="44"/>
  <c r="N55" i="44"/>
  <c r="M55" i="44"/>
  <c r="L55" i="44"/>
  <c r="K55" i="44"/>
  <c r="N54" i="44"/>
  <c r="M54" i="44"/>
  <c r="L54" i="44"/>
  <c r="K54" i="44"/>
  <c r="N53" i="44"/>
  <c r="N61" i="44" s="1"/>
  <c r="M53" i="44"/>
  <c r="M61" i="44" s="1"/>
  <c r="L53" i="44"/>
  <c r="L61" i="44" s="1"/>
  <c r="K53" i="44"/>
  <c r="K61" i="44" s="1"/>
  <c r="N50" i="44"/>
  <c r="M50" i="44"/>
  <c r="L50" i="44"/>
  <c r="K50" i="44"/>
  <c r="N49" i="44"/>
  <c r="M49" i="44"/>
  <c r="L49" i="44"/>
  <c r="K49" i="44"/>
  <c r="N48" i="44"/>
  <c r="M48" i="44"/>
  <c r="L48" i="44"/>
  <c r="K48" i="44"/>
  <c r="N47" i="44"/>
  <c r="M47" i="44"/>
  <c r="L47" i="44"/>
  <c r="K47" i="44"/>
  <c r="N46" i="44"/>
  <c r="N51" i="44" s="1"/>
  <c r="M46" i="44"/>
  <c r="M51" i="44" s="1"/>
  <c r="L46" i="44"/>
  <c r="L51" i="44" s="1"/>
  <c r="K46" i="44"/>
  <c r="M41" i="44"/>
  <c r="L41" i="44"/>
  <c r="K41" i="44"/>
  <c r="N40" i="44"/>
  <c r="M40" i="44"/>
  <c r="L40" i="44"/>
  <c r="K40" i="44"/>
  <c r="M39" i="44"/>
  <c r="L39" i="44"/>
  <c r="K39" i="44"/>
  <c r="N38" i="44"/>
  <c r="M38" i="44"/>
  <c r="L38" i="44"/>
  <c r="K38" i="44"/>
  <c r="N37" i="44"/>
  <c r="M37" i="44"/>
  <c r="L37" i="44"/>
  <c r="K37" i="44"/>
  <c r="M36" i="44"/>
  <c r="L36" i="44"/>
  <c r="K36" i="44"/>
  <c r="M35" i="44"/>
  <c r="M42" i="44" s="1"/>
  <c r="L35" i="44"/>
  <c r="L42" i="44" s="1"/>
  <c r="K35" i="44"/>
  <c r="N33" i="44"/>
  <c r="M33" i="44"/>
  <c r="L33" i="44"/>
  <c r="K33" i="44"/>
  <c r="M32" i="44"/>
  <c r="M34" i="44" s="1"/>
  <c r="L32" i="44"/>
  <c r="L34" i="44" s="1"/>
  <c r="K32" i="44"/>
  <c r="K34" i="44" s="1"/>
  <c r="N30" i="44"/>
  <c r="M30" i="44"/>
  <c r="L30" i="44"/>
  <c r="K30" i="44"/>
  <c r="M29" i="44"/>
  <c r="L29" i="44"/>
  <c r="K29" i="44"/>
  <c r="N28" i="44"/>
  <c r="M28" i="44"/>
  <c r="M31" i="44" s="1"/>
  <c r="L28" i="44"/>
  <c r="L31" i="44" s="1"/>
  <c r="K28" i="44"/>
  <c r="K31" i="44" s="1"/>
  <c r="M27" i="44"/>
  <c r="L27" i="44"/>
  <c r="K27" i="44"/>
  <c r="N24" i="44"/>
  <c r="M24" i="44"/>
  <c r="L24" i="44"/>
  <c r="K24" i="44"/>
  <c r="M23" i="44"/>
  <c r="L23" i="44"/>
  <c r="K23" i="44"/>
  <c r="N22" i="44"/>
  <c r="M22" i="44"/>
  <c r="M25" i="44" s="1"/>
  <c r="L22" i="44"/>
  <c r="L25" i="44" s="1"/>
  <c r="K22" i="44"/>
  <c r="K25" i="44" s="1"/>
  <c r="M20" i="44"/>
  <c r="L20" i="44"/>
  <c r="K20" i="44"/>
  <c r="N19" i="44"/>
  <c r="M19" i="44"/>
  <c r="L19" i="44"/>
  <c r="K19" i="44"/>
  <c r="N18" i="44"/>
  <c r="M18" i="44"/>
  <c r="L18" i="44"/>
  <c r="K18" i="44"/>
  <c r="N17" i="44"/>
  <c r="M17" i="44"/>
  <c r="L17" i="44"/>
  <c r="K17" i="44"/>
  <c r="N16" i="44"/>
  <c r="M16" i="44"/>
  <c r="L16" i="44"/>
  <c r="K16" i="44"/>
  <c r="N15" i="44"/>
  <c r="M15" i="44"/>
  <c r="L15" i="44"/>
  <c r="K15" i="44"/>
  <c r="N14" i="44"/>
  <c r="M14" i="44"/>
  <c r="L14" i="44"/>
  <c r="K14" i="44"/>
  <c r="N13" i="44"/>
  <c r="M13" i="44"/>
  <c r="L13" i="44"/>
  <c r="K13" i="44"/>
  <c r="N12" i="44"/>
  <c r="M12" i="44"/>
  <c r="L12" i="44"/>
  <c r="K12" i="44"/>
  <c r="N11" i="44"/>
  <c r="M11" i="44"/>
  <c r="L11" i="44"/>
  <c r="K11" i="44"/>
  <c r="N10" i="44"/>
  <c r="M10" i="44"/>
  <c r="L10" i="44"/>
  <c r="K10" i="44"/>
  <c r="N9" i="44"/>
  <c r="M9" i="44"/>
  <c r="L9" i="44"/>
  <c r="K9" i="44"/>
  <c r="M8" i="44"/>
  <c r="M21" i="44" s="1"/>
  <c r="L8" i="44"/>
  <c r="L21" i="44" s="1"/>
  <c r="K8" i="44"/>
  <c r="K21" i="44" s="1"/>
  <c r="N21" i="44" s="1"/>
  <c r="N123" i="40"/>
  <c r="M122" i="40"/>
  <c r="L122" i="40"/>
  <c r="K122" i="40"/>
  <c r="N122" i="40" s="1"/>
  <c r="N121" i="40"/>
  <c r="N120" i="40"/>
  <c r="N119" i="40"/>
  <c r="N118" i="40"/>
  <c r="N116" i="40"/>
  <c r="N115" i="40"/>
  <c r="N114" i="40"/>
  <c r="N113" i="40"/>
  <c r="M113" i="40"/>
  <c r="L113" i="40"/>
  <c r="N112" i="40"/>
  <c r="N111" i="40"/>
  <c r="M110" i="40"/>
  <c r="L110" i="40"/>
  <c r="K110" i="40"/>
  <c r="N110" i="40" s="1"/>
  <c r="N109" i="40"/>
  <c r="N108" i="40"/>
  <c r="N107" i="40"/>
  <c r="N106" i="40"/>
  <c r="M105" i="40"/>
  <c r="M117" i="40" s="1"/>
  <c r="M124" i="40" s="1"/>
  <c r="L105" i="40"/>
  <c r="L117" i="40" s="1"/>
  <c r="L124" i="40" s="1"/>
  <c r="K105" i="40"/>
  <c r="K117" i="40" s="1"/>
  <c r="N104" i="40"/>
  <c r="N103" i="40"/>
  <c r="N102" i="40"/>
  <c r="M99" i="40"/>
  <c r="L99" i="40"/>
  <c r="K99" i="40"/>
  <c r="N99" i="40" s="1"/>
  <c r="N98" i="40"/>
  <c r="N97" i="40"/>
  <c r="N96" i="40"/>
  <c r="N95" i="40"/>
  <c r="N94" i="40"/>
  <c r="N93" i="40"/>
  <c r="N92" i="40"/>
  <c r="N91" i="40"/>
  <c r="N90" i="40"/>
  <c r="M89" i="40"/>
  <c r="L89" i="40"/>
  <c r="K89" i="40"/>
  <c r="N89" i="40" s="1"/>
  <c r="N88" i="40"/>
  <c r="N87" i="40"/>
  <c r="N86" i="40"/>
  <c r="N85" i="40"/>
  <c r="M84" i="40"/>
  <c r="M100" i="40" s="1"/>
  <c r="L84" i="40"/>
  <c r="L100" i="40" s="1"/>
  <c r="K84" i="40"/>
  <c r="N84" i="40" s="1"/>
  <c r="N83" i="40"/>
  <c r="N82" i="40"/>
  <c r="N81" i="40"/>
  <c r="N80" i="40"/>
  <c r="N79" i="40"/>
  <c r="N78" i="40"/>
  <c r="N77" i="40"/>
  <c r="M75" i="40"/>
  <c r="L75" i="40"/>
  <c r="K75" i="40"/>
  <c r="N75" i="40" s="1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M61" i="40"/>
  <c r="L61" i="40"/>
  <c r="K61" i="40"/>
  <c r="N61" i="40" s="1"/>
  <c r="N60" i="40"/>
  <c r="N59" i="40"/>
  <c r="N58" i="40"/>
  <c r="N57" i="40"/>
  <c r="N56" i="40"/>
  <c r="N55" i="40"/>
  <c r="N54" i="40"/>
  <c r="N53" i="40"/>
  <c r="L51" i="40"/>
  <c r="K51" i="40"/>
  <c r="N51" i="40" s="1"/>
  <c r="N50" i="40"/>
  <c r="N49" i="40"/>
  <c r="N48" i="40"/>
  <c r="N47" i="40"/>
  <c r="N46" i="40"/>
  <c r="M45" i="40"/>
  <c r="L45" i="40"/>
  <c r="L52" i="40" s="1"/>
  <c r="K45" i="40"/>
  <c r="N45" i="40" s="1"/>
  <c r="N44" i="40"/>
  <c r="N43" i="40"/>
  <c r="N42" i="40"/>
  <c r="M42" i="40"/>
  <c r="L42" i="40"/>
  <c r="K42" i="40"/>
  <c r="N41" i="40"/>
  <c r="N40" i="40"/>
  <c r="N39" i="40"/>
  <c r="N38" i="40"/>
  <c r="N37" i="40"/>
  <c r="N36" i="40"/>
  <c r="N35" i="40"/>
  <c r="M34" i="40"/>
  <c r="L34" i="40"/>
  <c r="K34" i="40"/>
  <c r="N34" i="40" s="1"/>
  <c r="N33" i="40"/>
  <c r="N32" i="40"/>
  <c r="M31" i="40"/>
  <c r="M52" i="40" s="1"/>
  <c r="L31" i="40"/>
  <c r="K31" i="40"/>
  <c r="K52" i="40" s="1"/>
  <c r="N52" i="40" s="1"/>
  <c r="N30" i="40"/>
  <c r="N29" i="40"/>
  <c r="N29" i="44" s="1"/>
  <c r="N28" i="40"/>
  <c r="N27" i="40"/>
  <c r="M25" i="40"/>
  <c r="L25" i="40"/>
  <c r="K25" i="40"/>
  <c r="N25" i="40" s="1"/>
  <c r="N24" i="40"/>
  <c r="N23" i="40"/>
  <c r="N22" i="40"/>
  <c r="M21" i="40"/>
  <c r="M26" i="40" s="1"/>
  <c r="L21" i="40"/>
  <c r="L26" i="40" s="1"/>
  <c r="K21" i="40"/>
  <c r="N21" i="40" s="1"/>
  <c r="N20" i="40"/>
  <c r="N20" i="44" s="1"/>
  <c r="N19" i="40"/>
  <c r="N18" i="40"/>
  <c r="N17" i="40"/>
  <c r="N16" i="40"/>
  <c r="N15" i="40"/>
  <c r="N14" i="40"/>
  <c r="N13" i="40"/>
  <c r="N12" i="40"/>
  <c r="N11" i="40"/>
  <c r="N10" i="40"/>
  <c r="N9" i="40"/>
  <c r="N8" i="40"/>
  <c r="N123" i="38"/>
  <c r="M122" i="38"/>
  <c r="L122" i="38"/>
  <c r="K122" i="38"/>
  <c r="N122" i="38" s="1"/>
  <c r="N121" i="38"/>
  <c r="N120" i="38"/>
  <c r="N119" i="38"/>
  <c r="N118" i="38"/>
  <c r="N116" i="38"/>
  <c r="N115" i="38"/>
  <c r="N114" i="38"/>
  <c r="M113" i="38"/>
  <c r="L113" i="38"/>
  <c r="N113" i="38" s="1"/>
  <c r="N112" i="38"/>
  <c r="N111" i="38"/>
  <c r="M110" i="38"/>
  <c r="L110" i="38"/>
  <c r="K110" i="38"/>
  <c r="N110" i="38" s="1"/>
  <c r="N109" i="38"/>
  <c r="N108" i="38"/>
  <c r="N107" i="38"/>
  <c r="N106" i="38"/>
  <c r="M105" i="38"/>
  <c r="M117" i="38" s="1"/>
  <c r="M124" i="38" s="1"/>
  <c r="L105" i="38"/>
  <c r="L117" i="38" s="1"/>
  <c r="L124" i="38" s="1"/>
  <c r="K105" i="38"/>
  <c r="K117" i="38" s="1"/>
  <c r="N104" i="38"/>
  <c r="N103" i="38"/>
  <c r="N102" i="38"/>
  <c r="M99" i="38"/>
  <c r="L99" i="38"/>
  <c r="K99" i="38"/>
  <c r="N98" i="38"/>
  <c r="N97" i="38"/>
  <c r="N96" i="38"/>
  <c r="N95" i="38"/>
  <c r="N94" i="38"/>
  <c r="N93" i="38"/>
  <c r="N92" i="38"/>
  <c r="N91" i="38"/>
  <c r="N90" i="38"/>
  <c r="M89" i="38"/>
  <c r="L89" i="38"/>
  <c r="K89" i="38"/>
  <c r="N89" i="38" s="1"/>
  <c r="N88" i="38"/>
  <c r="N88" i="44" s="1"/>
  <c r="N87" i="38"/>
  <c r="N86" i="38"/>
  <c r="N85" i="38"/>
  <c r="N85" i="44" s="1"/>
  <c r="M84" i="38"/>
  <c r="L84" i="38"/>
  <c r="K84" i="38"/>
  <c r="N83" i="38"/>
  <c r="N83" i="44" s="1"/>
  <c r="N82" i="38"/>
  <c r="N81" i="38"/>
  <c r="N80" i="38"/>
  <c r="N80" i="44" s="1"/>
  <c r="N79" i="38"/>
  <c r="N78" i="38"/>
  <c r="N77" i="38"/>
  <c r="M75" i="38"/>
  <c r="L75" i="38"/>
  <c r="K75" i="38"/>
  <c r="N75" i="38" s="1"/>
  <c r="N74" i="38"/>
  <c r="N74" i="44" s="1"/>
  <c r="N73" i="38"/>
  <c r="N73" i="44" s="1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1" i="38" s="1"/>
  <c r="N60" i="38"/>
  <c r="N59" i="38"/>
  <c r="N58" i="38"/>
  <c r="N57" i="38"/>
  <c r="N56" i="38"/>
  <c r="N55" i="38"/>
  <c r="N54" i="38"/>
  <c r="N53" i="38"/>
  <c r="N51" i="38"/>
  <c r="M51" i="38"/>
  <c r="L51" i="38"/>
  <c r="K51" i="38"/>
  <c r="N50" i="38"/>
  <c r="N49" i="38"/>
  <c r="N48" i="38"/>
  <c r="N47" i="38"/>
  <c r="N46" i="38"/>
  <c r="M45" i="38"/>
  <c r="L45" i="38"/>
  <c r="K45" i="38"/>
  <c r="N45" i="38" s="1"/>
  <c r="N44" i="38"/>
  <c r="N43" i="38"/>
  <c r="M42" i="38"/>
  <c r="L42" i="38"/>
  <c r="K42" i="38"/>
  <c r="N42" i="38" s="1"/>
  <c r="N41" i="38"/>
  <c r="N41" i="44" s="1"/>
  <c r="N40" i="38"/>
  <c r="N39" i="38"/>
  <c r="N39" i="44" s="1"/>
  <c r="N38" i="38"/>
  <c r="N37" i="38"/>
  <c r="N36" i="38"/>
  <c r="N36" i="44" s="1"/>
  <c r="N35" i="38"/>
  <c r="N35" i="44" s="1"/>
  <c r="M34" i="38"/>
  <c r="L34" i="38"/>
  <c r="K34" i="38"/>
  <c r="N34" i="38" s="1"/>
  <c r="N33" i="38"/>
  <c r="N32" i="38"/>
  <c r="N32" i="44" s="1"/>
  <c r="N34" i="44" s="1"/>
  <c r="N31" i="38"/>
  <c r="M31" i="38"/>
  <c r="M52" i="38" s="1"/>
  <c r="L31" i="38"/>
  <c r="L52" i="38" s="1"/>
  <c r="K31" i="38"/>
  <c r="N30" i="38"/>
  <c r="N29" i="38"/>
  <c r="N28" i="38"/>
  <c r="N27" i="38"/>
  <c r="N27" i="44" s="1"/>
  <c r="N25" i="38"/>
  <c r="M25" i="38"/>
  <c r="L25" i="38"/>
  <c r="K25" i="38"/>
  <c r="N24" i="38"/>
  <c r="N23" i="38"/>
  <c r="N23" i="44" s="1"/>
  <c r="N22" i="38"/>
  <c r="M21" i="38"/>
  <c r="M26" i="38" s="1"/>
  <c r="L21" i="38"/>
  <c r="L26" i="38" s="1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8" i="44" s="1"/>
  <c r="F63" i="35"/>
  <c r="H96" i="45"/>
  <c r="I96" i="45"/>
  <c r="G96" i="45"/>
  <c r="G92" i="45"/>
  <c r="H92" i="45"/>
  <c r="I92" i="45"/>
  <c r="J92" i="45"/>
  <c r="G93" i="45"/>
  <c r="H93" i="45"/>
  <c r="I93" i="45"/>
  <c r="J93" i="45"/>
  <c r="G94" i="45"/>
  <c r="H94" i="45"/>
  <c r="I94" i="45"/>
  <c r="H91" i="45"/>
  <c r="H95" i="45" s="1"/>
  <c r="I91" i="45"/>
  <c r="G91" i="45"/>
  <c r="G95" i="45" s="1"/>
  <c r="G86" i="45"/>
  <c r="H86" i="45"/>
  <c r="I86" i="45"/>
  <c r="H87" i="45"/>
  <c r="I87" i="45"/>
  <c r="G88" i="45"/>
  <c r="H88" i="45"/>
  <c r="I88" i="45"/>
  <c r="G89" i="45"/>
  <c r="H89" i="45"/>
  <c r="I89" i="45"/>
  <c r="H85" i="45"/>
  <c r="I85" i="45"/>
  <c r="G85" i="45"/>
  <c r="G81" i="45"/>
  <c r="H81" i="45"/>
  <c r="I81" i="45"/>
  <c r="G82" i="45"/>
  <c r="H82" i="45"/>
  <c r="I82" i="45"/>
  <c r="H83" i="45"/>
  <c r="I83" i="45"/>
  <c r="I80" i="45"/>
  <c r="G76" i="45"/>
  <c r="H76" i="45"/>
  <c r="I76" i="45"/>
  <c r="G77" i="45"/>
  <c r="H77" i="45"/>
  <c r="I77" i="45"/>
  <c r="J77" i="45"/>
  <c r="G78" i="45"/>
  <c r="H78" i="45"/>
  <c r="I78" i="45"/>
  <c r="H75" i="45"/>
  <c r="H79" i="45" s="1"/>
  <c r="I75" i="45"/>
  <c r="G75" i="45"/>
  <c r="G79" i="45" s="1"/>
  <c r="G72" i="45"/>
  <c r="H72" i="45"/>
  <c r="I72" i="45"/>
  <c r="G73" i="45"/>
  <c r="H73" i="45"/>
  <c r="I73" i="45"/>
  <c r="J73" i="45"/>
  <c r="H71" i="45"/>
  <c r="H74" i="45" s="1"/>
  <c r="I71" i="45"/>
  <c r="G71" i="45"/>
  <c r="G74" i="45" s="1"/>
  <c r="G64" i="45"/>
  <c r="H64" i="45"/>
  <c r="I64" i="45"/>
  <c r="G65" i="45"/>
  <c r="H65" i="45"/>
  <c r="I65" i="45"/>
  <c r="J65" i="45"/>
  <c r="H63" i="45"/>
  <c r="H66" i="45" s="1"/>
  <c r="I63" i="45"/>
  <c r="G63" i="45"/>
  <c r="G66" i="45" s="1"/>
  <c r="G58" i="45"/>
  <c r="H58" i="45"/>
  <c r="I58" i="45"/>
  <c r="G59" i="45"/>
  <c r="H59" i="45"/>
  <c r="I59" i="45"/>
  <c r="J59" i="45"/>
  <c r="G60" i="45"/>
  <c r="H60" i="45"/>
  <c r="I60" i="45"/>
  <c r="G61" i="45"/>
  <c r="H61" i="45"/>
  <c r="I61" i="45"/>
  <c r="J61" i="45"/>
  <c r="H57" i="45"/>
  <c r="H62" i="45" s="1"/>
  <c r="I57" i="45"/>
  <c r="G57" i="45"/>
  <c r="G62" i="45" s="1"/>
  <c r="G52" i="45"/>
  <c r="H52" i="45"/>
  <c r="I52" i="45"/>
  <c r="G53" i="45"/>
  <c r="H53" i="45"/>
  <c r="I53" i="45"/>
  <c r="J53" i="45"/>
  <c r="G54" i="45"/>
  <c r="H54" i="45"/>
  <c r="I54" i="45"/>
  <c r="G55" i="45"/>
  <c r="H55" i="45"/>
  <c r="I55" i="45"/>
  <c r="J55" i="45"/>
  <c r="H51" i="45"/>
  <c r="H56" i="45" s="1"/>
  <c r="H67" i="45" s="1"/>
  <c r="I51" i="45"/>
  <c r="G51" i="45"/>
  <c r="G56" i="45" s="1"/>
  <c r="G47" i="45"/>
  <c r="H47" i="45"/>
  <c r="I47" i="45"/>
  <c r="G48" i="45"/>
  <c r="H48" i="45"/>
  <c r="I48" i="45"/>
  <c r="J48" i="45"/>
  <c r="H46" i="45"/>
  <c r="H49" i="45" s="1"/>
  <c r="I46" i="45"/>
  <c r="G46" i="45"/>
  <c r="G36" i="45"/>
  <c r="H36" i="45"/>
  <c r="I36" i="45"/>
  <c r="J36" i="45"/>
  <c r="G37" i="45"/>
  <c r="H37" i="45"/>
  <c r="I37" i="45"/>
  <c r="G38" i="45"/>
  <c r="H38" i="45"/>
  <c r="I38" i="45"/>
  <c r="J38" i="45"/>
  <c r="G39" i="45"/>
  <c r="H39" i="45"/>
  <c r="I39" i="45"/>
  <c r="G40" i="45"/>
  <c r="H40" i="45"/>
  <c r="I40" i="45"/>
  <c r="J40" i="45"/>
  <c r="G41" i="45"/>
  <c r="H41" i="45"/>
  <c r="I41" i="45"/>
  <c r="G42" i="45"/>
  <c r="H42" i="45"/>
  <c r="I42" i="45"/>
  <c r="J42" i="45"/>
  <c r="G43" i="45"/>
  <c r="H43" i="45"/>
  <c r="I43" i="45"/>
  <c r="G44" i="45"/>
  <c r="H44" i="45"/>
  <c r="I44" i="45"/>
  <c r="J44" i="45"/>
  <c r="H35" i="45"/>
  <c r="I35" i="45"/>
  <c r="G35" i="45"/>
  <c r="G45" i="45" s="1"/>
  <c r="H33" i="45"/>
  <c r="I33" i="45"/>
  <c r="G33" i="45"/>
  <c r="G31" i="45"/>
  <c r="H31" i="45"/>
  <c r="I31" i="45"/>
  <c r="J31" i="45"/>
  <c r="H30" i="45"/>
  <c r="H32" i="45" s="1"/>
  <c r="I30" i="45"/>
  <c r="G30" i="45"/>
  <c r="G32" i="45" s="1"/>
  <c r="G16" i="45"/>
  <c r="H16" i="45"/>
  <c r="I16" i="45"/>
  <c r="G17" i="45"/>
  <c r="H17" i="45"/>
  <c r="I17" i="45"/>
  <c r="J17" i="45"/>
  <c r="G18" i="45"/>
  <c r="H18" i="45"/>
  <c r="I18" i="45"/>
  <c r="J18" i="45"/>
  <c r="G19" i="45"/>
  <c r="H19" i="45"/>
  <c r="I19" i="45"/>
  <c r="H15" i="45"/>
  <c r="I15" i="45"/>
  <c r="G15" i="45"/>
  <c r="G9" i="45"/>
  <c r="H9" i="45"/>
  <c r="I9" i="45"/>
  <c r="G10" i="45"/>
  <c r="H10" i="45"/>
  <c r="I10" i="45"/>
  <c r="G11" i="45"/>
  <c r="H11" i="45"/>
  <c r="I11" i="45"/>
  <c r="J11" i="45"/>
  <c r="G12" i="45"/>
  <c r="H12" i="45"/>
  <c r="I12" i="45"/>
  <c r="J12" i="45"/>
  <c r="G13" i="45"/>
  <c r="H13" i="45"/>
  <c r="I13" i="45"/>
  <c r="H8" i="45"/>
  <c r="I8" i="45"/>
  <c r="J8" i="45"/>
  <c r="G8" i="45"/>
  <c r="H23" i="45"/>
  <c r="I23" i="45"/>
  <c r="G23" i="45"/>
  <c r="I14" i="45"/>
  <c r="I20" i="45" s="1"/>
  <c r="G80" i="45"/>
  <c r="G49" i="45"/>
  <c r="J29" i="45"/>
  <c r="J28" i="45"/>
  <c r="J27" i="45"/>
  <c r="J26" i="45"/>
  <c r="J25" i="45"/>
  <c r="J24" i="45"/>
  <c r="J22" i="45"/>
  <c r="J21" i="45"/>
  <c r="J96" i="42"/>
  <c r="J95" i="42"/>
  <c r="J94" i="42"/>
  <c r="J94" i="45" s="1"/>
  <c r="J93" i="42"/>
  <c r="J92" i="42"/>
  <c r="J91" i="42"/>
  <c r="J89" i="42"/>
  <c r="J88" i="42"/>
  <c r="J87" i="42"/>
  <c r="J86" i="42"/>
  <c r="J85" i="42"/>
  <c r="I84" i="42"/>
  <c r="H84" i="42"/>
  <c r="J84" i="42" s="1"/>
  <c r="J83" i="42"/>
  <c r="J82" i="42"/>
  <c r="J81" i="42"/>
  <c r="J80" i="42"/>
  <c r="I79" i="42"/>
  <c r="H79" i="42"/>
  <c r="G79" i="42"/>
  <c r="J78" i="42"/>
  <c r="J77" i="42"/>
  <c r="J76" i="42"/>
  <c r="J76" i="45" s="1"/>
  <c r="J75" i="42"/>
  <c r="I74" i="42"/>
  <c r="H74" i="42"/>
  <c r="G74" i="42"/>
  <c r="G90" i="42" s="1"/>
  <c r="J73" i="42"/>
  <c r="J72" i="42"/>
  <c r="J71" i="42"/>
  <c r="J71" i="45" s="1"/>
  <c r="I66" i="42"/>
  <c r="H66" i="42"/>
  <c r="G66" i="42"/>
  <c r="J65" i="42"/>
  <c r="J64" i="42"/>
  <c r="J64" i="45" s="1"/>
  <c r="J63" i="42"/>
  <c r="I62" i="42"/>
  <c r="H62" i="42"/>
  <c r="G62" i="42"/>
  <c r="J62" i="42" s="1"/>
  <c r="J61" i="42"/>
  <c r="J60" i="42"/>
  <c r="J59" i="42"/>
  <c r="J58" i="42"/>
  <c r="J58" i="45" s="1"/>
  <c r="J57" i="42"/>
  <c r="I56" i="42"/>
  <c r="H56" i="42"/>
  <c r="H67" i="42" s="1"/>
  <c r="G56" i="42"/>
  <c r="G67" i="42" s="1"/>
  <c r="J55" i="42"/>
  <c r="J54" i="42"/>
  <c r="J53" i="42"/>
  <c r="J52" i="42"/>
  <c r="J52" i="45" s="1"/>
  <c r="J51" i="42"/>
  <c r="I49" i="42"/>
  <c r="H49" i="42"/>
  <c r="G49" i="42"/>
  <c r="J49" i="42" s="1"/>
  <c r="J48" i="42"/>
  <c r="J47" i="42"/>
  <c r="J46" i="42"/>
  <c r="J46" i="45" s="1"/>
  <c r="I45" i="42"/>
  <c r="H45" i="42"/>
  <c r="G45" i="42"/>
  <c r="J44" i="42"/>
  <c r="J43" i="42"/>
  <c r="J43" i="45" s="1"/>
  <c r="J42" i="42"/>
  <c r="J41" i="42"/>
  <c r="J40" i="42"/>
  <c r="J39" i="42"/>
  <c r="J39" i="45" s="1"/>
  <c r="J38" i="42"/>
  <c r="J37" i="42"/>
  <c r="J36" i="42"/>
  <c r="J35" i="42"/>
  <c r="J35" i="45" s="1"/>
  <c r="J33" i="42"/>
  <c r="I32" i="42"/>
  <c r="H32" i="42"/>
  <c r="G32" i="42"/>
  <c r="J31" i="42"/>
  <c r="J30" i="42"/>
  <c r="J29" i="42"/>
  <c r="J28" i="42"/>
  <c r="J27" i="42"/>
  <c r="J26" i="42"/>
  <c r="J25" i="42"/>
  <c r="J24" i="42"/>
  <c r="I23" i="42"/>
  <c r="H23" i="42"/>
  <c r="H34" i="42" s="1"/>
  <c r="G23" i="42"/>
  <c r="G34" i="42" s="1"/>
  <c r="J22" i="42"/>
  <c r="J21" i="42"/>
  <c r="I20" i="42"/>
  <c r="J19" i="42"/>
  <c r="J18" i="42"/>
  <c r="J17" i="42"/>
  <c r="J16" i="42"/>
  <c r="J16" i="45" s="1"/>
  <c r="J15" i="42"/>
  <c r="I14" i="42"/>
  <c r="H14" i="42"/>
  <c r="G14" i="42"/>
  <c r="G20" i="42" s="1"/>
  <c r="G50" i="42" s="1"/>
  <c r="J13" i="42"/>
  <c r="J12" i="42"/>
  <c r="J11" i="42"/>
  <c r="J10" i="42"/>
  <c r="J10" i="45" s="1"/>
  <c r="J9" i="42"/>
  <c r="J8" i="42"/>
  <c r="J96" i="39"/>
  <c r="J96" i="45" s="1"/>
  <c r="J95" i="39"/>
  <c r="J94" i="39"/>
  <c r="J93" i="39"/>
  <c r="J92" i="39"/>
  <c r="J91" i="39"/>
  <c r="J91" i="45" s="1"/>
  <c r="J95" i="45" s="1"/>
  <c r="J89" i="39"/>
  <c r="J89" i="45" s="1"/>
  <c r="J88" i="39"/>
  <c r="J88" i="45" s="1"/>
  <c r="J87" i="39"/>
  <c r="J86" i="39"/>
  <c r="J86" i="45" s="1"/>
  <c r="J85" i="39"/>
  <c r="J85" i="45" s="1"/>
  <c r="I84" i="39"/>
  <c r="H84" i="39"/>
  <c r="G84" i="39"/>
  <c r="J84" i="39" s="1"/>
  <c r="J83" i="39"/>
  <c r="J82" i="39"/>
  <c r="J82" i="45" s="1"/>
  <c r="J81" i="39"/>
  <c r="J81" i="45" s="1"/>
  <c r="J80" i="39"/>
  <c r="J80" i="45" s="1"/>
  <c r="J84" i="45" s="1"/>
  <c r="I79" i="39"/>
  <c r="H79" i="39"/>
  <c r="G79" i="39"/>
  <c r="J79" i="39" s="1"/>
  <c r="J78" i="39"/>
  <c r="J78" i="45" s="1"/>
  <c r="J77" i="39"/>
  <c r="J76" i="39"/>
  <c r="J75" i="39"/>
  <c r="J75" i="45" s="1"/>
  <c r="I74" i="39"/>
  <c r="I90" i="39" s="1"/>
  <c r="I97" i="39" s="1"/>
  <c r="H74" i="39"/>
  <c r="G74" i="39"/>
  <c r="J73" i="39"/>
  <c r="J72" i="39"/>
  <c r="J72" i="45" s="1"/>
  <c r="J71" i="39"/>
  <c r="I66" i="39"/>
  <c r="H66" i="39"/>
  <c r="G66" i="39"/>
  <c r="J65" i="39"/>
  <c r="J64" i="39"/>
  <c r="J63" i="39"/>
  <c r="J63" i="45" s="1"/>
  <c r="J66" i="45" s="1"/>
  <c r="I62" i="39"/>
  <c r="H62" i="39"/>
  <c r="G62" i="39"/>
  <c r="J61" i="39"/>
  <c r="J60" i="39"/>
  <c r="J60" i="45" s="1"/>
  <c r="J59" i="39"/>
  <c r="J58" i="39"/>
  <c r="J57" i="39"/>
  <c r="J57" i="45" s="1"/>
  <c r="I56" i="39"/>
  <c r="I67" i="39" s="1"/>
  <c r="I70" i="39" s="1"/>
  <c r="H56" i="39"/>
  <c r="G56" i="39"/>
  <c r="J55" i="39"/>
  <c r="J54" i="39"/>
  <c r="J54" i="45" s="1"/>
  <c r="J53" i="39"/>
  <c r="J52" i="39"/>
  <c r="J51" i="39"/>
  <c r="J51" i="45" s="1"/>
  <c r="I49" i="39"/>
  <c r="H49" i="39"/>
  <c r="G49" i="39"/>
  <c r="J48" i="39"/>
  <c r="J47" i="39"/>
  <c r="J47" i="45" s="1"/>
  <c r="J46" i="39"/>
  <c r="I45" i="39"/>
  <c r="H45" i="39"/>
  <c r="G45" i="39"/>
  <c r="J45" i="39" s="1"/>
  <c r="J44" i="39"/>
  <c r="J43" i="39"/>
  <c r="J42" i="39"/>
  <c r="J41" i="39"/>
  <c r="J41" i="45" s="1"/>
  <c r="J40" i="39"/>
  <c r="J39" i="39"/>
  <c r="J38" i="39"/>
  <c r="J37" i="39"/>
  <c r="J37" i="45" s="1"/>
  <c r="J36" i="39"/>
  <c r="J35" i="39"/>
  <c r="J33" i="39"/>
  <c r="J33" i="45" s="1"/>
  <c r="I32" i="39"/>
  <c r="I34" i="39" s="1"/>
  <c r="H32" i="39"/>
  <c r="G32" i="39"/>
  <c r="J31" i="39"/>
  <c r="J30" i="39"/>
  <c r="J30" i="45" s="1"/>
  <c r="J32" i="45" s="1"/>
  <c r="J29" i="39"/>
  <c r="J28" i="39"/>
  <c r="J27" i="39"/>
  <c r="J26" i="39"/>
  <c r="J25" i="39"/>
  <c r="J24" i="39"/>
  <c r="I23" i="39"/>
  <c r="H23" i="39"/>
  <c r="G23" i="39"/>
  <c r="J22" i="39"/>
  <c r="J21" i="39"/>
  <c r="J19" i="39"/>
  <c r="J19" i="45" s="1"/>
  <c r="J18" i="39"/>
  <c r="J17" i="39"/>
  <c r="J16" i="39"/>
  <c r="J15" i="39"/>
  <c r="J15" i="45" s="1"/>
  <c r="I14" i="39"/>
  <c r="I20" i="39" s="1"/>
  <c r="H14" i="39"/>
  <c r="H20" i="39" s="1"/>
  <c r="G14" i="39"/>
  <c r="G20" i="39" s="1"/>
  <c r="J13" i="39"/>
  <c r="J13" i="45" s="1"/>
  <c r="J12" i="39"/>
  <c r="J11" i="39"/>
  <c r="J10" i="39"/>
  <c r="J9" i="39"/>
  <c r="J9" i="45" s="1"/>
  <c r="J8" i="39"/>
  <c r="H122" i="44"/>
  <c r="I122" i="44"/>
  <c r="J122" i="44"/>
  <c r="G122" i="44"/>
  <c r="H112" i="44"/>
  <c r="H117" i="44" s="1"/>
  <c r="H124" i="44" s="1"/>
  <c r="I112" i="44"/>
  <c r="I117" i="44" s="1"/>
  <c r="I124" i="44" s="1"/>
  <c r="G91" i="44"/>
  <c r="H91" i="44"/>
  <c r="I91" i="44"/>
  <c r="G92" i="44"/>
  <c r="H92" i="44"/>
  <c r="I92" i="44"/>
  <c r="G93" i="44"/>
  <c r="H93" i="44"/>
  <c r="I93" i="44"/>
  <c r="G94" i="44"/>
  <c r="H94" i="44"/>
  <c r="I94" i="44"/>
  <c r="G95" i="44"/>
  <c r="H95" i="44"/>
  <c r="I95" i="44"/>
  <c r="G96" i="44"/>
  <c r="H96" i="44"/>
  <c r="I96" i="44"/>
  <c r="G97" i="44"/>
  <c r="H97" i="44"/>
  <c r="I97" i="44"/>
  <c r="G98" i="44"/>
  <c r="H98" i="44"/>
  <c r="I98" i="44"/>
  <c r="H90" i="44"/>
  <c r="I90" i="44"/>
  <c r="G86" i="44"/>
  <c r="H86" i="44"/>
  <c r="I86" i="44"/>
  <c r="G87" i="44"/>
  <c r="H87" i="44"/>
  <c r="I87" i="44"/>
  <c r="G88" i="44"/>
  <c r="H88" i="44"/>
  <c r="I88" i="44"/>
  <c r="H85" i="44"/>
  <c r="I85" i="44"/>
  <c r="G78" i="44"/>
  <c r="H78" i="44"/>
  <c r="I78" i="44"/>
  <c r="G79" i="44"/>
  <c r="H79" i="44"/>
  <c r="I79" i="44"/>
  <c r="G80" i="44"/>
  <c r="H80" i="44"/>
  <c r="I80" i="44"/>
  <c r="G81" i="44"/>
  <c r="H81" i="44"/>
  <c r="I81" i="44"/>
  <c r="G82" i="44"/>
  <c r="H82" i="44"/>
  <c r="I82" i="44"/>
  <c r="G83" i="44"/>
  <c r="H83" i="44"/>
  <c r="I83" i="44"/>
  <c r="H77" i="44"/>
  <c r="I77" i="44"/>
  <c r="I84" i="44" s="1"/>
  <c r="G68" i="44"/>
  <c r="H68" i="44"/>
  <c r="I68" i="44"/>
  <c r="G69" i="44"/>
  <c r="H69" i="44"/>
  <c r="I69" i="44"/>
  <c r="G70" i="44"/>
  <c r="H70" i="44"/>
  <c r="I70" i="44"/>
  <c r="G71" i="44"/>
  <c r="H71" i="44"/>
  <c r="I71" i="44"/>
  <c r="G72" i="44"/>
  <c r="H72" i="44"/>
  <c r="I72" i="44"/>
  <c r="G73" i="44"/>
  <c r="H73" i="44"/>
  <c r="I73" i="44"/>
  <c r="G74" i="44"/>
  <c r="H74" i="44"/>
  <c r="I74" i="44"/>
  <c r="H67" i="44"/>
  <c r="I67" i="44"/>
  <c r="G63" i="44"/>
  <c r="H63" i="44"/>
  <c r="I63" i="44"/>
  <c r="G64" i="44"/>
  <c r="H64" i="44"/>
  <c r="I64" i="44"/>
  <c r="G65" i="44"/>
  <c r="H65" i="44"/>
  <c r="I65" i="44"/>
  <c r="G66" i="44"/>
  <c r="H66" i="44"/>
  <c r="I66" i="44"/>
  <c r="H62" i="44"/>
  <c r="I62" i="44"/>
  <c r="H60" i="44"/>
  <c r="I60" i="44"/>
  <c r="G54" i="44"/>
  <c r="H54" i="44"/>
  <c r="I54" i="44"/>
  <c r="G55" i="44"/>
  <c r="H55" i="44"/>
  <c r="I55" i="44"/>
  <c r="G56" i="44"/>
  <c r="H56" i="44"/>
  <c r="I56" i="44"/>
  <c r="G57" i="44"/>
  <c r="H57" i="44"/>
  <c r="I57" i="44"/>
  <c r="G58" i="44"/>
  <c r="H58" i="44"/>
  <c r="I58" i="44"/>
  <c r="G59" i="44"/>
  <c r="H59" i="44"/>
  <c r="I59" i="44"/>
  <c r="H53" i="44"/>
  <c r="I53" i="44"/>
  <c r="G47" i="44"/>
  <c r="H47" i="44"/>
  <c r="I47" i="44"/>
  <c r="G48" i="44"/>
  <c r="H48" i="44"/>
  <c r="I48" i="44"/>
  <c r="G49" i="44"/>
  <c r="H49" i="44"/>
  <c r="I49" i="44"/>
  <c r="G50" i="44"/>
  <c r="H50" i="44"/>
  <c r="I50" i="44"/>
  <c r="H46" i="44"/>
  <c r="I46" i="44"/>
  <c r="G36" i="44"/>
  <c r="H36" i="44"/>
  <c r="I36" i="44"/>
  <c r="G37" i="44"/>
  <c r="H37" i="44"/>
  <c r="I37" i="44"/>
  <c r="G38" i="44"/>
  <c r="H38" i="44"/>
  <c r="I38" i="44"/>
  <c r="G39" i="44"/>
  <c r="H39" i="44"/>
  <c r="I39" i="44"/>
  <c r="G40" i="44"/>
  <c r="H40" i="44"/>
  <c r="I40" i="44"/>
  <c r="G41" i="44"/>
  <c r="H41" i="44"/>
  <c r="I41" i="44"/>
  <c r="H35" i="44"/>
  <c r="H42" i="44" s="1"/>
  <c r="I35" i="44"/>
  <c r="I42" i="44" s="1"/>
  <c r="G33" i="44"/>
  <c r="H33" i="44"/>
  <c r="I33" i="44"/>
  <c r="H32" i="44"/>
  <c r="I32" i="44"/>
  <c r="G29" i="44"/>
  <c r="H29" i="44"/>
  <c r="I29" i="44"/>
  <c r="G30" i="44"/>
  <c r="H30" i="44"/>
  <c r="I30" i="44"/>
  <c r="H28" i="44"/>
  <c r="I28" i="44"/>
  <c r="H27" i="44"/>
  <c r="I27" i="44"/>
  <c r="G23" i="44"/>
  <c r="H23" i="44"/>
  <c r="I23" i="44"/>
  <c r="G24" i="44"/>
  <c r="H24" i="44"/>
  <c r="I24" i="44"/>
  <c r="H22" i="44"/>
  <c r="I22" i="44"/>
  <c r="G9" i="44"/>
  <c r="H9" i="44"/>
  <c r="I9" i="44"/>
  <c r="G10" i="44"/>
  <c r="H10" i="44"/>
  <c r="I10" i="44"/>
  <c r="G11" i="44"/>
  <c r="H11" i="44"/>
  <c r="I11" i="44"/>
  <c r="G12" i="44"/>
  <c r="H12" i="44"/>
  <c r="I12" i="44"/>
  <c r="G13" i="44"/>
  <c r="H13" i="44"/>
  <c r="I13" i="44"/>
  <c r="G14" i="44"/>
  <c r="H14" i="44"/>
  <c r="I14" i="44"/>
  <c r="G15" i="44"/>
  <c r="H15" i="44"/>
  <c r="I15" i="44"/>
  <c r="G16" i="44"/>
  <c r="H16" i="44"/>
  <c r="I16" i="44"/>
  <c r="G17" i="44"/>
  <c r="H17" i="44"/>
  <c r="I17" i="44"/>
  <c r="G18" i="44"/>
  <c r="H18" i="44"/>
  <c r="I18" i="44"/>
  <c r="G19" i="44"/>
  <c r="H19" i="44"/>
  <c r="I19" i="44"/>
  <c r="G20" i="44"/>
  <c r="H20" i="44"/>
  <c r="I20" i="44"/>
  <c r="H8" i="44"/>
  <c r="I8" i="44"/>
  <c r="D8" i="44"/>
  <c r="E8" i="44"/>
  <c r="G112" i="44"/>
  <c r="G117" i="44"/>
  <c r="G124" i="44" s="1"/>
  <c r="G90" i="44"/>
  <c r="G85" i="44"/>
  <c r="G77" i="44"/>
  <c r="G67" i="44"/>
  <c r="G62" i="44"/>
  <c r="G60" i="44"/>
  <c r="G53" i="44"/>
  <c r="G46" i="44"/>
  <c r="G35" i="44"/>
  <c r="G32" i="44"/>
  <c r="G28" i="44"/>
  <c r="G27" i="44"/>
  <c r="G22" i="44"/>
  <c r="G8" i="44"/>
  <c r="J123" i="40"/>
  <c r="I122" i="40"/>
  <c r="H122" i="40"/>
  <c r="G122" i="40"/>
  <c r="J121" i="40"/>
  <c r="J120" i="40"/>
  <c r="J119" i="40"/>
  <c r="J118" i="40"/>
  <c r="J116" i="40"/>
  <c r="J115" i="40"/>
  <c r="J114" i="40"/>
  <c r="I113" i="40"/>
  <c r="H113" i="40"/>
  <c r="J113" i="40" s="1"/>
  <c r="J112" i="40"/>
  <c r="J111" i="40"/>
  <c r="I110" i="40"/>
  <c r="H110" i="40"/>
  <c r="G110" i="40"/>
  <c r="J110" i="40" s="1"/>
  <c r="J109" i="40"/>
  <c r="J108" i="40"/>
  <c r="J107" i="40"/>
  <c r="J106" i="40"/>
  <c r="I105" i="40"/>
  <c r="I117" i="40" s="1"/>
  <c r="I124" i="40" s="1"/>
  <c r="H105" i="40"/>
  <c r="H117" i="40" s="1"/>
  <c r="G105" i="40"/>
  <c r="J104" i="40"/>
  <c r="J103" i="40"/>
  <c r="J102" i="40"/>
  <c r="I99" i="40"/>
  <c r="H99" i="40"/>
  <c r="G99" i="40"/>
  <c r="J99" i="40" s="1"/>
  <c r="J98" i="40"/>
  <c r="J97" i="40"/>
  <c r="J96" i="40"/>
  <c r="J95" i="40"/>
  <c r="J94" i="40"/>
  <c r="J93" i="40"/>
  <c r="J92" i="40"/>
  <c r="J91" i="40"/>
  <c r="J90" i="40"/>
  <c r="I89" i="40"/>
  <c r="H89" i="40"/>
  <c r="G89" i="40"/>
  <c r="J88" i="40"/>
  <c r="J87" i="40"/>
  <c r="J86" i="40"/>
  <c r="J85" i="40"/>
  <c r="I84" i="40"/>
  <c r="I100" i="40" s="1"/>
  <c r="H84" i="40"/>
  <c r="G84" i="40"/>
  <c r="J83" i="40"/>
  <c r="J82" i="40"/>
  <c r="J81" i="40"/>
  <c r="J80" i="40"/>
  <c r="J79" i="40"/>
  <c r="J78" i="40"/>
  <c r="J77" i="40"/>
  <c r="I75" i="40"/>
  <c r="H75" i="40"/>
  <c r="G75" i="40"/>
  <c r="J74" i="40"/>
  <c r="J73" i="40"/>
  <c r="J72" i="40"/>
  <c r="J71" i="40"/>
  <c r="J70" i="40"/>
  <c r="J69" i="40"/>
  <c r="J68" i="40"/>
  <c r="J67" i="40"/>
  <c r="J66" i="40"/>
  <c r="J65" i="40"/>
  <c r="J64" i="40"/>
  <c r="J63" i="40"/>
  <c r="J62" i="40"/>
  <c r="I61" i="40"/>
  <c r="H61" i="40"/>
  <c r="G61" i="40"/>
  <c r="J60" i="40"/>
  <c r="J59" i="40"/>
  <c r="J58" i="40"/>
  <c r="J57" i="40"/>
  <c r="J56" i="40"/>
  <c r="J55" i="40"/>
  <c r="J54" i="40"/>
  <c r="J53" i="40"/>
  <c r="H51" i="40"/>
  <c r="G51" i="40"/>
  <c r="J51" i="40" s="1"/>
  <c r="J50" i="40"/>
  <c r="J49" i="40"/>
  <c r="J48" i="40"/>
  <c r="J47" i="40"/>
  <c r="J46" i="40"/>
  <c r="I45" i="40"/>
  <c r="H45" i="40"/>
  <c r="G45" i="40"/>
  <c r="J45" i="40" s="1"/>
  <c r="J44" i="40"/>
  <c r="J43" i="40"/>
  <c r="I42" i="40"/>
  <c r="H42" i="40"/>
  <c r="G42" i="40"/>
  <c r="J42" i="40" s="1"/>
  <c r="J41" i="40"/>
  <c r="J40" i="40"/>
  <c r="J39" i="40"/>
  <c r="J38" i="40"/>
  <c r="J37" i="40"/>
  <c r="J36" i="40"/>
  <c r="J35" i="40"/>
  <c r="I34" i="40"/>
  <c r="H34" i="40"/>
  <c r="G34" i="40"/>
  <c r="J33" i="40"/>
  <c r="J32" i="40"/>
  <c r="I31" i="40"/>
  <c r="H31" i="40"/>
  <c r="G31" i="40"/>
  <c r="J30" i="40"/>
  <c r="J29" i="40"/>
  <c r="J28" i="40"/>
  <c r="J27" i="40"/>
  <c r="I25" i="40"/>
  <c r="H25" i="40"/>
  <c r="G25" i="40"/>
  <c r="J24" i="40"/>
  <c r="J23" i="40"/>
  <c r="J22" i="40"/>
  <c r="I21" i="40"/>
  <c r="H21" i="40"/>
  <c r="H26" i="40" s="1"/>
  <c r="G21" i="40"/>
  <c r="G26" i="40" s="1"/>
  <c r="J20" i="40"/>
  <c r="J19" i="40"/>
  <c r="J18" i="40"/>
  <c r="J17" i="40"/>
  <c r="J16" i="40"/>
  <c r="J15" i="40"/>
  <c r="J14" i="40"/>
  <c r="J13" i="40"/>
  <c r="J12" i="40"/>
  <c r="J11" i="40"/>
  <c r="J10" i="40"/>
  <c r="J9" i="40"/>
  <c r="J8" i="40"/>
  <c r="N25" i="44" l="1"/>
  <c r="N31" i="44"/>
  <c r="N90" i="45"/>
  <c r="N97" i="45" s="1"/>
  <c r="K20" i="45"/>
  <c r="K68" i="45" s="1"/>
  <c r="K98" i="45" s="1"/>
  <c r="N14" i="45"/>
  <c r="N20" i="45" s="1"/>
  <c r="N50" i="45" s="1"/>
  <c r="N89" i="44"/>
  <c r="K84" i="44"/>
  <c r="K100" i="44" s="1"/>
  <c r="K70" i="45" s="1"/>
  <c r="N84" i="38"/>
  <c r="K100" i="38"/>
  <c r="N100" i="38" s="1"/>
  <c r="N84" i="44"/>
  <c r="N100" i="44" s="1"/>
  <c r="N70" i="45" s="1"/>
  <c r="N79" i="44"/>
  <c r="K75" i="44"/>
  <c r="N75" i="44"/>
  <c r="K42" i="44"/>
  <c r="N42" i="44"/>
  <c r="K52" i="38"/>
  <c r="N52" i="38" s="1"/>
  <c r="L68" i="45"/>
  <c r="L98" i="45" s="1"/>
  <c r="L50" i="45"/>
  <c r="M50" i="45"/>
  <c r="K34" i="45"/>
  <c r="N68" i="45"/>
  <c r="M34" i="45"/>
  <c r="M68" i="45" s="1"/>
  <c r="M98" i="45" s="1"/>
  <c r="N20" i="42"/>
  <c r="K97" i="42"/>
  <c r="N97" i="42" s="1"/>
  <c r="N90" i="42"/>
  <c r="L50" i="42"/>
  <c r="L69" i="42" s="1"/>
  <c r="K34" i="42"/>
  <c r="N34" i="42" s="1"/>
  <c r="M68" i="42"/>
  <c r="M98" i="42" s="1"/>
  <c r="N74" i="42"/>
  <c r="N56" i="42"/>
  <c r="N67" i="42" s="1"/>
  <c r="N70" i="42" s="1"/>
  <c r="K97" i="39"/>
  <c r="N97" i="39" s="1"/>
  <c r="N90" i="39"/>
  <c r="N34" i="39"/>
  <c r="L68" i="39"/>
  <c r="L98" i="39" s="1"/>
  <c r="L50" i="39"/>
  <c r="L69" i="39" s="1"/>
  <c r="M50" i="39"/>
  <c r="M69" i="39" s="1"/>
  <c r="M68" i="39"/>
  <c r="M98" i="39" s="1"/>
  <c r="K20" i="39"/>
  <c r="K50" i="39" s="1"/>
  <c r="K50" i="45" s="1"/>
  <c r="N56" i="39"/>
  <c r="N67" i="39" s="1"/>
  <c r="L26" i="44"/>
  <c r="L101" i="44" s="1"/>
  <c r="L125" i="44" s="1"/>
  <c r="L76" i="44"/>
  <c r="M26" i="44"/>
  <c r="M76" i="44"/>
  <c r="N26" i="44"/>
  <c r="M101" i="40"/>
  <c r="M125" i="40" s="1"/>
  <c r="M76" i="40"/>
  <c r="N117" i="40"/>
  <c r="K124" i="40"/>
  <c r="N124" i="40" s="1"/>
  <c r="N100" i="40"/>
  <c r="L101" i="40"/>
  <c r="L125" i="40" s="1"/>
  <c r="L76" i="40"/>
  <c r="K26" i="40"/>
  <c r="K100" i="40"/>
  <c r="N105" i="40"/>
  <c r="N31" i="40"/>
  <c r="M101" i="38"/>
  <c r="M125" i="38" s="1"/>
  <c r="M76" i="38"/>
  <c r="L76" i="38"/>
  <c r="L101" i="38"/>
  <c r="L125" i="38" s="1"/>
  <c r="N26" i="38"/>
  <c r="N117" i="38"/>
  <c r="K124" i="38"/>
  <c r="N124" i="38" s="1"/>
  <c r="N21" i="38"/>
  <c r="N99" i="38"/>
  <c r="N105" i="38"/>
  <c r="J56" i="45"/>
  <c r="J62" i="45"/>
  <c r="J79" i="45"/>
  <c r="J49" i="45"/>
  <c r="J74" i="45"/>
  <c r="G100" i="40"/>
  <c r="I34" i="44"/>
  <c r="I61" i="44"/>
  <c r="J32" i="39"/>
  <c r="J34" i="39" s="1"/>
  <c r="J14" i="42"/>
  <c r="I84" i="45"/>
  <c r="I26" i="40"/>
  <c r="I101" i="40" s="1"/>
  <c r="I125" i="40" s="1"/>
  <c r="J25" i="40"/>
  <c r="H52" i="40"/>
  <c r="J34" i="40"/>
  <c r="H100" i="40"/>
  <c r="H70" i="42" s="1"/>
  <c r="J105" i="40"/>
  <c r="I51" i="44"/>
  <c r="G34" i="39"/>
  <c r="J49" i="39"/>
  <c r="G67" i="39"/>
  <c r="J62" i="39"/>
  <c r="G90" i="39"/>
  <c r="I34" i="42"/>
  <c r="I50" i="42" s="1"/>
  <c r="I67" i="42"/>
  <c r="I70" i="42" s="1"/>
  <c r="I90" i="42"/>
  <c r="I97" i="42" s="1"/>
  <c r="I32" i="45"/>
  <c r="I34" i="45" s="1"/>
  <c r="I45" i="45"/>
  <c r="I50" i="45" s="1"/>
  <c r="I49" i="45"/>
  <c r="I56" i="45"/>
  <c r="I62" i="45"/>
  <c r="I66" i="45"/>
  <c r="I74" i="45"/>
  <c r="I79" i="45"/>
  <c r="H80" i="45"/>
  <c r="I95" i="45"/>
  <c r="G70" i="42"/>
  <c r="G52" i="40"/>
  <c r="J89" i="40"/>
  <c r="J66" i="39"/>
  <c r="H90" i="42"/>
  <c r="H97" i="42" s="1"/>
  <c r="H84" i="45"/>
  <c r="I52" i="40"/>
  <c r="J61" i="40"/>
  <c r="J75" i="40"/>
  <c r="H124" i="40"/>
  <c r="J122" i="40"/>
  <c r="H21" i="44"/>
  <c r="I25" i="44"/>
  <c r="I31" i="44"/>
  <c r="I75" i="44"/>
  <c r="I89" i="44"/>
  <c r="I100" i="44" s="1"/>
  <c r="J23" i="39"/>
  <c r="H34" i="39"/>
  <c r="H67" i="39"/>
  <c r="H70" i="39" s="1"/>
  <c r="H90" i="39"/>
  <c r="H97" i="39" s="1"/>
  <c r="J32" i="42"/>
  <c r="J45" i="42"/>
  <c r="J66" i="42"/>
  <c r="J79" i="42"/>
  <c r="H34" i="45"/>
  <c r="H90" i="45"/>
  <c r="H97" i="45" s="1"/>
  <c r="I21" i="44"/>
  <c r="I26" i="44" s="1"/>
  <c r="I101" i="44" s="1"/>
  <c r="I125" i="44" s="1"/>
  <c r="H34" i="44"/>
  <c r="H51" i="44"/>
  <c r="H52" i="44" s="1"/>
  <c r="H61" i="44"/>
  <c r="H75" i="44"/>
  <c r="H84" i="44"/>
  <c r="H45" i="45"/>
  <c r="H25" i="44"/>
  <c r="H31" i="44"/>
  <c r="H89" i="44"/>
  <c r="J14" i="45"/>
  <c r="J20" i="45" s="1"/>
  <c r="H14" i="45"/>
  <c r="H20" i="45" s="1"/>
  <c r="H68" i="45" s="1"/>
  <c r="H98" i="45" s="1"/>
  <c r="I68" i="45"/>
  <c r="G34" i="45"/>
  <c r="J23" i="45"/>
  <c r="J34" i="45" s="1"/>
  <c r="G14" i="45"/>
  <c r="G20" i="45" s="1"/>
  <c r="G84" i="45"/>
  <c r="J45" i="45"/>
  <c r="H50" i="45"/>
  <c r="J67" i="45"/>
  <c r="G97" i="42"/>
  <c r="J97" i="42" s="1"/>
  <c r="J90" i="42"/>
  <c r="H20" i="42"/>
  <c r="J20" i="42" s="1"/>
  <c r="J23" i="42"/>
  <c r="G68" i="42"/>
  <c r="I68" i="42"/>
  <c r="I98" i="42" s="1"/>
  <c r="J74" i="42"/>
  <c r="J56" i="42"/>
  <c r="G68" i="39"/>
  <c r="J20" i="39"/>
  <c r="I68" i="39"/>
  <c r="I98" i="39" s="1"/>
  <c r="I50" i="39"/>
  <c r="H50" i="39"/>
  <c r="H68" i="39"/>
  <c r="H98" i="39" s="1"/>
  <c r="G97" i="39"/>
  <c r="J97" i="39" s="1"/>
  <c r="J90" i="39"/>
  <c r="J14" i="39"/>
  <c r="G50" i="39"/>
  <c r="G50" i="45" s="1"/>
  <c r="J56" i="39"/>
  <c r="J74" i="39"/>
  <c r="I52" i="44"/>
  <c r="I76" i="44" s="1"/>
  <c r="H26" i="44"/>
  <c r="G21" i="44"/>
  <c r="G34" i="44"/>
  <c r="G42" i="44"/>
  <c r="G61" i="44"/>
  <c r="G84" i="44"/>
  <c r="G89" i="44"/>
  <c r="G25" i="44"/>
  <c r="G31" i="44"/>
  <c r="G51" i="44"/>
  <c r="G75" i="44"/>
  <c r="H101" i="40"/>
  <c r="H125" i="40" s="1"/>
  <c r="H76" i="40"/>
  <c r="G101" i="40"/>
  <c r="G76" i="40"/>
  <c r="G69" i="42" s="1"/>
  <c r="J26" i="40"/>
  <c r="J31" i="40"/>
  <c r="G117" i="40"/>
  <c r="J21" i="40"/>
  <c r="J84" i="40"/>
  <c r="J100" i="40" s="1"/>
  <c r="J123" i="38"/>
  <c r="I122" i="38"/>
  <c r="H122" i="38"/>
  <c r="G122" i="38"/>
  <c r="J121" i="38"/>
  <c r="J120" i="38"/>
  <c r="J119" i="38"/>
  <c r="J118" i="38"/>
  <c r="J116" i="38"/>
  <c r="J115" i="38"/>
  <c r="J114" i="38"/>
  <c r="I113" i="38"/>
  <c r="H113" i="38"/>
  <c r="J113" i="38" s="1"/>
  <c r="J112" i="38"/>
  <c r="J112" i="44" s="1"/>
  <c r="J117" i="44" s="1"/>
  <c r="J124" i="44" s="1"/>
  <c r="J111" i="38"/>
  <c r="I110" i="38"/>
  <c r="H110" i="38"/>
  <c r="G110" i="38"/>
  <c r="J109" i="38"/>
  <c r="J108" i="38"/>
  <c r="J107" i="38"/>
  <c r="J106" i="38"/>
  <c r="I105" i="38"/>
  <c r="I117" i="38" s="1"/>
  <c r="H105" i="38"/>
  <c r="H117" i="38" s="1"/>
  <c r="H124" i="38" s="1"/>
  <c r="G105" i="38"/>
  <c r="J104" i="38"/>
  <c r="J103" i="38"/>
  <c r="J102" i="38"/>
  <c r="I99" i="38"/>
  <c r="I99" i="44" s="1"/>
  <c r="H99" i="38"/>
  <c r="H99" i="44" s="1"/>
  <c r="G99" i="38"/>
  <c r="G99" i="44" s="1"/>
  <c r="J98" i="38"/>
  <c r="J98" i="44" s="1"/>
  <c r="J97" i="38"/>
  <c r="J97" i="44" s="1"/>
  <c r="J96" i="38"/>
  <c r="J96" i="44" s="1"/>
  <c r="J95" i="38"/>
  <c r="J95" i="44" s="1"/>
  <c r="J94" i="38"/>
  <c r="J94" i="44" s="1"/>
  <c r="J93" i="38"/>
  <c r="J93" i="44" s="1"/>
  <c r="J92" i="38"/>
  <c r="J92" i="44" s="1"/>
  <c r="J91" i="38"/>
  <c r="J91" i="44" s="1"/>
  <c r="J90" i="38"/>
  <c r="J90" i="44" s="1"/>
  <c r="I89" i="38"/>
  <c r="H89" i="38"/>
  <c r="J89" i="38" s="1"/>
  <c r="G89" i="38"/>
  <c r="J88" i="38"/>
  <c r="J88" i="44" s="1"/>
  <c r="J87" i="38"/>
  <c r="J87" i="44" s="1"/>
  <c r="J86" i="38"/>
  <c r="J86" i="44" s="1"/>
  <c r="J89" i="44" s="1"/>
  <c r="J85" i="38"/>
  <c r="J85" i="44" s="1"/>
  <c r="I84" i="38"/>
  <c r="H84" i="38"/>
  <c r="G84" i="38"/>
  <c r="J83" i="38"/>
  <c r="J83" i="44" s="1"/>
  <c r="J82" i="38"/>
  <c r="J82" i="44" s="1"/>
  <c r="J81" i="38"/>
  <c r="J81" i="44" s="1"/>
  <c r="J80" i="38"/>
  <c r="J80" i="44" s="1"/>
  <c r="J79" i="38"/>
  <c r="J79" i="44" s="1"/>
  <c r="J78" i="38"/>
  <c r="J78" i="44" s="1"/>
  <c r="J77" i="38"/>
  <c r="J77" i="44" s="1"/>
  <c r="J84" i="44" s="1"/>
  <c r="I75" i="38"/>
  <c r="H75" i="38"/>
  <c r="G75" i="38"/>
  <c r="J74" i="38"/>
  <c r="J73" i="38"/>
  <c r="J73" i="44" s="1"/>
  <c r="J72" i="38"/>
  <c r="J72" i="44" s="1"/>
  <c r="J71" i="38"/>
  <c r="J71" i="44" s="1"/>
  <c r="J70" i="38"/>
  <c r="J70" i="44" s="1"/>
  <c r="J69" i="38"/>
  <c r="J69" i="44" s="1"/>
  <c r="J68" i="38"/>
  <c r="J68" i="44" s="1"/>
  <c r="J67" i="38"/>
  <c r="J67" i="44" s="1"/>
  <c r="J66" i="38"/>
  <c r="J66" i="44" s="1"/>
  <c r="J65" i="38"/>
  <c r="J65" i="44" s="1"/>
  <c r="J64" i="38"/>
  <c r="J64" i="44" s="1"/>
  <c r="J63" i="38"/>
  <c r="J63" i="44" s="1"/>
  <c r="J62" i="38"/>
  <c r="J62" i="44" s="1"/>
  <c r="I61" i="38"/>
  <c r="H61" i="38"/>
  <c r="G61" i="38"/>
  <c r="J60" i="38"/>
  <c r="J60" i="44" s="1"/>
  <c r="J59" i="38"/>
  <c r="J59" i="44" s="1"/>
  <c r="J58" i="38"/>
  <c r="J58" i="44" s="1"/>
  <c r="J57" i="38"/>
  <c r="J57" i="44" s="1"/>
  <c r="J56" i="38"/>
  <c r="J56" i="44" s="1"/>
  <c r="J55" i="38"/>
  <c r="J55" i="44" s="1"/>
  <c r="J54" i="38"/>
  <c r="J54" i="44" s="1"/>
  <c r="J53" i="38"/>
  <c r="J53" i="44" s="1"/>
  <c r="I51" i="38"/>
  <c r="H51" i="38"/>
  <c r="J51" i="38" s="1"/>
  <c r="G51" i="38"/>
  <c r="J50" i="38"/>
  <c r="J50" i="44" s="1"/>
  <c r="J49" i="38"/>
  <c r="J49" i="44" s="1"/>
  <c r="J48" i="38"/>
  <c r="J48" i="44" s="1"/>
  <c r="J47" i="38"/>
  <c r="J47" i="44" s="1"/>
  <c r="J46" i="38"/>
  <c r="J46" i="44" s="1"/>
  <c r="J51" i="44" s="1"/>
  <c r="I45" i="38"/>
  <c r="H45" i="38"/>
  <c r="G45" i="38"/>
  <c r="J44" i="38"/>
  <c r="J43" i="38"/>
  <c r="I42" i="38"/>
  <c r="H42" i="38"/>
  <c r="G42" i="38"/>
  <c r="J41" i="38"/>
  <c r="J41" i="44" s="1"/>
  <c r="J40" i="38"/>
  <c r="J40" i="44" s="1"/>
  <c r="J39" i="38"/>
  <c r="J39" i="44" s="1"/>
  <c r="J38" i="38"/>
  <c r="J38" i="44" s="1"/>
  <c r="J37" i="38"/>
  <c r="J37" i="44" s="1"/>
  <c r="J36" i="38"/>
  <c r="J36" i="44" s="1"/>
  <c r="J35" i="38"/>
  <c r="J35" i="44" s="1"/>
  <c r="I34" i="38"/>
  <c r="H34" i="38"/>
  <c r="G34" i="38"/>
  <c r="J33" i="38"/>
  <c r="J33" i="44" s="1"/>
  <c r="J32" i="38"/>
  <c r="J32" i="44" s="1"/>
  <c r="J34" i="44" s="1"/>
  <c r="I31" i="38"/>
  <c r="H31" i="38"/>
  <c r="H52" i="38" s="1"/>
  <c r="G31" i="38"/>
  <c r="J30" i="38"/>
  <c r="J30" i="44" s="1"/>
  <c r="J29" i="38"/>
  <c r="J29" i="44" s="1"/>
  <c r="J28" i="38"/>
  <c r="J28" i="44" s="1"/>
  <c r="J27" i="38"/>
  <c r="J27" i="44" s="1"/>
  <c r="I25" i="38"/>
  <c r="H25" i="38"/>
  <c r="G25" i="38"/>
  <c r="J24" i="38"/>
  <c r="J24" i="44" s="1"/>
  <c r="J23" i="38"/>
  <c r="J23" i="44" s="1"/>
  <c r="J22" i="38"/>
  <c r="J22" i="44" s="1"/>
  <c r="I21" i="38"/>
  <c r="I26" i="38" s="1"/>
  <c r="H21" i="38"/>
  <c r="G21" i="38"/>
  <c r="J20" i="38"/>
  <c r="J20" i="44" s="1"/>
  <c r="J19" i="38"/>
  <c r="J19" i="44" s="1"/>
  <c r="J18" i="38"/>
  <c r="J18" i="44" s="1"/>
  <c r="J17" i="38"/>
  <c r="J17" i="44" s="1"/>
  <c r="J16" i="38"/>
  <c r="J16" i="44" s="1"/>
  <c r="J15" i="38"/>
  <c r="J15" i="44" s="1"/>
  <c r="J14" i="38"/>
  <c r="J14" i="44" s="1"/>
  <c r="J13" i="38"/>
  <c r="J13" i="44" s="1"/>
  <c r="J12" i="38"/>
  <c r="J12" i="44" s="1"/>
  <c r="J11" i="38"/>
  <c r="J11" i="44" s="1"/>
  <c r="J10" i="38"/>
  <c r="J10" i="44" s="1"/>
  <c r="J9" i="38"/>
  <c r="J9" i="44" s="1"/>
  <c r="J8" i="38"/>
  <c r="J8" i="44" s="1"/>
  <c r="C11" i="32"/>
  <c r="C80" i="45"/>
  <c r="F73" i="38"/>
  <c r="M69" i="45" l="1"/>
  <c r="L69" i="45"/>
  <c r="N98" i="45"/>
  <c r="N70" i="39"/>
  <c r="K70" i="39"/>
  <c r="K101" i="38"/>
  <c r="N101" i="38" s="1"/>
  <c r="K76" i="38"/>
  <c r="N76" i="38"/>
  <c r="K101" i="44"/>
  <c r="K125" i="44" s="1"/>
  <c r="N76" i="44"/>
  <c r="N69" i="45" s="1"/>
  <c r="K76" i="44"/>
  <c r="K69" i="45" s="1"/>
  <c r="K69" i="39"/>
  <c r="N50" i="42"/>
  <c r="N69" i="42" s="1"/>
  <c r="K50" i="42"/>
  <c r="K68" i="42"/>
  <c r="N20" i="39"/>
  <c r="N50" i="39" s="1"/>
  <c r="N69" i="39" s="1"/>
  <c r="K68" i="39"/>
  <c r="M101" i="44"/>
  <c r="M125" i="44" s="1"/>
  <c r="N101" i="44"/>
  <c r="N125" i="44" s="1"/>
  <c r="N26" i="40"/>
  <c r="N76" i="40" s="1"/>
  <c r="K76" i="40"/>
  <c r="K101" i="40"/>
  <c r="H100" i="44"/>
  <c r="H70" i="45" s="1"/>
  <c r="H26" i="38"/>
  <c r="J31" i="44"/>
  <c r="I52" i="38"/>
  <c r="J34" i="38"/>
  <c r="J42" i="44"/>
  <c r="J74" i="44"/>
  <c r="J75" i="44" s="1"/>
  <c r="G117" i="38"/>
  <c r="J117" i="38" s="1"/>
  <c r="J110" i="38"/>
  <c r="J90" i="45"/>
  <c r="J97" i="45" s="1"/>
  <c r="H69" i="39"/>
  <c r="G26" i="38"/>
  <c r="J25" i="44"/>
  <c r="J42" i="38"/>
  <c r="J61" i="44"/>
  <c r="J75" i="38"/>
  <c r="I76" i="40"/>
  <c r="I69" i="42" s="1"/>
  <c r="J67" i="39"/>
  <c r="J67" i="42"/>
  <c r="J70" i="42" s="1"/>
  <c r="J52" i="40"/>
  <c r="J76" i="40" s="1"/>
  <c r="I67" i="45"/>
  <c r="I70" i="45" s="1"/>
  <c r="J34" i="42"/>
  <c r="J50" i="42" s="1"/>
  <c r="J69" i="42" s="1"/>
  <c r="G52" i="38"/>
  <c r="J45" i="38"/>
  <c r="J61" i="38"/>
  <c r="I124" i="38"/>
  <c r="J122" i="38"/>
  <c r="G100" i="44"/>
  <c r="J21" i="44"/>
  <c r="J26" i="44" s="1"/>
  <c r="I90" i="45"/>
  <c r="I97" i="45" s="1"/>
  <c r="I98" i="45" s="1"/>
  <c r="G67" i="45"/>
  <c r="G70" i="45" s="1"/>
  <c r="H76" i="44"/>
  <c r="I69" i="45"/>
  <c r="H69" i="45"/>
  <c r="J52" i="44"/>
  <c r="G68" i="45"/>
  <c r="G90" i="45"/>
  <c r="G97" i="45" s="1"/>
  <c r="H68" i="42"/>
  <c r="H98" i="42" s="1"/>
  <c r="H50" i="42"/>
  <c r="H69" i="42" s="1"/>
  <c r="G98" i="42"/>
  <c r="J98" i="42" s="1"/>
  <c r="G98" i="39"/>
  <c r="J98" i="39" s="1"/>
  <c r="J68" i="39"/>
  <c r="J50" i="39"/>
  <c r="H101" i="44"/>
  <c r="H125" i="44" s="1"/>
  <c r="G52" i="44"/>
  <c r="G26" i="44"/>
  <c r="G124" i="40"/>
  <c r="J124" i="40" s="1"/>
  <c r="J117" i="40"/>
  <c r="J101" i="40"/>
  <c r="J84" i="38"/>
  <c r="G100" i="38"/>
  <c r="J100" i="38" s="1"/>
  <c r="G101" i="38"/>
  <c r="G76" i="38"/>
  <c r="G69" i="39" s="1"/>
  <c r="J26" i="38"/>
  <c r="I101" i="38"/>
  <c r="I125" i="38" s="1"/>
  <c r="I76" i="38"/>
  <c r="I69" i="39" s="1"/>
  <c r="H101" i="38"/>
  <c r="H125" i="38" s="1"/>
  <c r="H76" i="38"/>
  <c r="G124" i="38"/>
  <c r="J124" i="38" s="1"/>
  <c r="J52" i="38"/>
  <c r="J25" i="38"/>
  <c r="J21" i="38"/>
  <c r="J99" i="38"/>
  <c r="J99" i="44" s="1"/>
  <c r="J100" i="44" s="1"/>
  <c r="J70" i="45" s="1"/>
  <c r="J31" i="38"/>
  <c r="J105" i="38"/>
  <c r="C27" i="28"/>
  <c r="K69" i="42" l="1"/>
  <c r="K125" i="38"/>
  <c r="N125" i="38" s="1"/>
  <c r="N68" i="42"/>
  <c r="K98" i="42"/>
  <c r="N98" i="42" s="1"/>
  <c r="N68" i="39"/>
  <c r="K98" i="39"/>
  <c r="N98" i="39" s="1"/>
  <c r="N101" i="40"/>
  <c r="K125" i="40"/>
  <c r="N125" i="40" s="1"/>
  <c r="G70" i="39"/>
  <c r="J70" i="39"/>
  <c r="G125" i="40"/>
  <c r="J125" i="40" s="1"/>
  <c r="J76" i="44"/>
  <c r="J101" i="44"/>
  <c r="J68" i="45"/>
  <c r="J50" i="45"/>
  <c r="J68" i="42"/>
  <c r="G76" i="44"/>
  <c r="G69" i="45" s="1"/>
  <c r="G101" i="44"/>
  <c r="G125" i="38"/>
  <c r="J125" i="38" s="1"/>
  <c r="J101" i="38"/>
  <c r="J76" i="38"/>
  <c r="J69" i="39" s="1"/>
  <c r="C112" i="44"/>
  <c r="C90" i="44"/>
  <c r="C85" i="44"/>
  <c r="C77" i="44"/>
  <c r="C62" i="44"/>
  <c r="C54" i="44"/>
  <c r="C46" i="44"/>
  <c r="C35" i="44"/>
  <c r="C32" i="44"/>
  <c r="C34" i="44" s="1"/>
  <c r="C28" i="44"/>
  <c r="C27" i="44"/>
  <c r="C22" i="44"/>
  <c r="C9" i="44"/>
  <c r="C8" i="44"/>
  <c r="C34" i="38"/>
  <c r="C31" i="44" l="1"/>
  <c r="J69" i="45"/>
  <c r="C25" i="44"/>
  <c r="C75" i="44"/>
  <c r="C84" i="44"/>
  <c r="C21" i="44"/>
  <c r="C51" i="44"/>
  <c r="C61" i="44"/>
  <c r="C89" i="44"/>
  <c r="C26" i="44"/>
  <c r="C42" i="44"/>
  <c r="C99" i="44"/>
  <c r="J98" i="45"/>
  <c r="G98" i="45"/>
  <c r="C52" i="44"/>
  <c r="G125" i="44"/>
  <c r="J125" i="44"/>
  <c r="D70" i="35"/>
  <c r="E70" i="35"/>
  <c r="F70" i="35"/>
  <c r="C70" i="35"/>
  <c r="C59" i="35"/>
  <c r="F59" i="35"/>
  <c r="C101" i="44" l="1"/>
  <c r="C76" i="44"/>
  <c r="C100" i="44"/>
  <c r="D32" i="39"/>
  <c r="E32" i="39"/>
  <c r="C32" i="39"/>
  <c r="E31" i="35" l="1"/>
  <c r="E32" i="35"/>
  <c r="E34" i="35"/>
  <c r="E35" i="35"/>
  <c r="E36" i="35"/>
  <c r="E37" i="35"/>
  <c r="E38" i="35"/>
  <c r="E39" i="35"/>
  <c r="E41" i="35"/>
  <c r="E33" i="35"/>
  <c r="E9" i="35"/>
  <c r="E10" i="35"/>
  <c r="E11" i="35"/>
  <c r="E12" i="35"/>
  <c r="E16" i="35"/>
  <c r="E14" i="35"/>
  <c r="E15" i="35"/>
  <c r="E21" i="35"/>
  <c r="E18" i="35"/>
  <c r="E20" i="35"/>
  <c r="E24" i="35"/>
  <c r="E26" i="35"/>
  <c r="E27" i="35"/>
  <c r="C49" i="45" l="1"/>
  <c r="D45" i="45"/>
  <c r="E125" i="44"/>
  <c r="E100" i="44"/>
  <c r="D100" i="44"/>
  <c r="D68" i="45" l="1"/>
  <c r="D98" i="45" s="1"/>
  <c r="C32" i="45"/>
  <c r="E45" i="45"/>
  <c r="E68" i="45" s="1"/>
  <c r="E98" i="45" s="1"/>
  <c r="C84" i="45"/>
  <c r="F84" i="45" s="1"/>
  <c r="C14" i="45"/>
  <c r="C20" i="45" s="1"/>
  <c r="F20" i="45" s="1"/>
  <c r="C34" i="45"/>
  <c r="C45" i="45"/>
  <c r="E76" i="44"/>
  <c r="D76" i="44"/>
  <c r="D67" i="45"/>
  <c r="D70" i="45" s="1"/>
  <c r="F9" i="44"/>
  <c r="F21" i="44"/>
  <c r="F25" i="44"/>
  <c r="F29" i="44"/>
  <c r="F33" i="44"/>
  <c r="F49" i="44"/>
  <c r="F53" i="44"/>
  <c r="F57" i="44"/>
  <c r="F61" i="44"/>
  <c r="F65" i="44"/>
  <c r="F69" i="44"/>
  <c r="F78" i="44"/>
  <c r="F82" i="44"/>
  <c r="F86" i="44"/>
  <c r="F90" i="44"/>
  <c r="F94" i="44"/>
  <c r="F98" i="44"/>
  <c r="F113" i="44"/>
  <c r="E67" i="45"/>
  <c r="E70" i="45" s="1"/>
  <c r="F11" i="44"/>
  <c r="F19" i="44"/>
  <c r="F23" i="44"/>
  <c r="F27" i="44"/>
  <c r="F31" i="44"/>
  <c r="F35" i="44"/>
  <c r="F51" i="44"/>
  <c r="F55" i="44"/>
  <c r="F59" i="44"/>
  <c r="F63" i="44"/>
  <c r="F67" i="44"/>
  <c r="F68" i="44"/>
  <c r="F80" i="44"/>
  <c r="F84" i="44"/>
  <c r="F88" i="44"/>
  <c r="F92" i="44"/>
  <c r="F96" i="44"/>
  <c r="F112" i="44"/>
  <c r="D50" i="45"/>
  <c r="F10" i="44"/>
  <c r="F12" i="44"/>
  <c r="F14" i="44"/>
  <c r="F16" i="44"/>
  <c r="F18" i="44"/>
  <c r="F20" i="44"/>
  <c r="F22" i="44"/>
  <c r="F32" i="44"/>
  <c r="F34" i="44"/>
  <c r="F36" i="44"/>
  <c r="F38" i="44"/>
  <c r="F40" i="44"/>
  <c r="F42" i="44"/>
  <c r="F46" i="44"/>
  <c r="F48" i="44"/>
  <c r="F50" i="44"/>
  <c r="F52" i="44"/>
  <c r="F54" i="44"/>
  <c r="F56" i="44"/>
  <c r="F58" i="44"/>
  <c r="F60" i="44"/>
  <c r="F62" i="44"/>
  <c r="F64" i="44"/>
  <c r="F24" i="44"/>
  <c r="F26" i="44"/>
  <c r="F28" i="44"/>
  <c r="F30" i="44"/>
  <c r="F66" i="44"/>
  <c r="F71" i="44"/>
  <c r="F73" i="44"/>
  <c r="F75" i="44"/>
  <c r="F77" i="44"/>
  <c r="F79" i="44"/>
  <c r="F81" i="44"/>
  <c r="F83" i="44"/>
  <c r="F85" i="44"/>
  <c r="F87" i="44"/>
  <c r="F89" i="44"/>
  <c r="F91" i="44"/>
  <c r="F93" i="44"/>
  <c r="F95" i="44"/>
  <c r="F97" i="44"/>
  <c r="F99" i="44"/>
  <c r="F101" i="44"/>
  <c r="F111" i="44"/>
  <c r="E117" i="44"/>
  <c r="F32" i="45"/>
  <c r="F34" i="45"/>
  <c r="F13" i="44"/>
  <c r="F15" i="44"/>
  <c r="F17" i="44"/>
  <c r="F37" i="44"/>
  <c r="F39" i="44"/>
  <c r="F41" i="44"/>
  <c r="F47" i="44"/>
  <c r="F70" i="44"/>
  <c r="F72" i="44"/>
  <c r="F74" i="44"/>
  <c r="C117" i="44"/>
  <c r="C124" i="44" s="1"/>
  <c r="F124" i="44" s="1"/>
  <c r="F49" i="45"/>
  <c r="D117" i="44"/>
  <c r="D125" i="44"/>
  <c r="C90" i="45" l="1"/>
  <c r="C97" i="45" s="1"/>
  <c r="F97" i="45" s="1"/>
  <c r="F14" i="45"/>
  <c r="D69" i="45"/>
  <c r="F100" i="44"/>
  <c r="E50" i="45"/>
  <c r="E69" i="45" s="1"/>
  <c r="C68" i="45"/>
  <c r="F117" i="44"/>
  <c r="F76" i="44"/>
  <c r="F45" i="45"/>
  <c r="F68" i="45" s="1"/>
  <c r="F67" i="45"/>
  <c r="C125" i="44"/>
  <c r="F125" i="44"/>
  <c r="F70" i="45" l="1"/>
  <c r="F90" i="45"/>
  <c r="C98" i="45"/>
  <c r="F50" i="45"/>
  <c r="F69" i="45" s="1"/>
  <c r="F98" i="45"/>
  <c r="C31" i="28"/>
  <c r="C89" i="38"/>
  <c r="F89" i="38" s="1"/>
  <c r="C51" i="40"/>
  <c r="F74" i="38"/>
  <c r="H12" i="12" s="1"/>
  <c r="F78" i="38"/>
  <c r="F46" i="38"/>
  <c r="C84" i="38"/>
  <c r="F80" i="38"/>
  <c r="F83" i="38"/>
  <c r="C49" i="39"/>
  <c r="C31" i="40"/>
  <c r="C42" i="40"/>
  <c r="C45" i="40"/>
  <c r="C34" i="40"/>
  <c r="C21" i="40"/>
  <c r="F29" i="40"/>
  <c r="F39" i="40"/>
  <c r="F43" i="40"/>
  <c r="C14" i="39"/>
  <c r="C20" i="39" s="1"/>
  <c r="C45" i="39"/>
  <c r="C56" i="39"/>
  <c r="C84" i="39"/>
  <c r="D45" i="39"/>
  <c r="E51" i="38"/>
  <c r="D75" i="38"/>
  <c r="C21" i="38"/>
  <c r="C25" i="38"/>
  <c r="C31" i="38"/>
  <c r="C42" i="38"/>
  <c r="C45" i="38"/>
  <c r="C51" i="38"/>
  <c r="C61" i="38"/>
  <c r="C75" i="38"/>
  <c r="C34" i="32"/>
  <c r="C23" i="32"/>
  <c r="F8" i="42"/>
  <c r="F9" i="42"/>
  <c r="F10" i="42"/>
  <c r="F11" i="42"/>
  <c r="F12" i="42"/>
  <c r="F13" i="42"/>
  <c r="C14" i="42"/>
  <c r="D14" i="42"/>
  <c r="D20" i="42" s="1"/>
  <c r="E14" i="42"/>
  <c r="E20" i="42" s="1"/>
  <c r="F15" i="42"/>
  <c r="F16" i="42"/>
  <c r="F17" i="42"/>
  <c r="F18" i="42"/>
  <c r="F19" i="42"/>
  <c r="F21" i="42"/>
  <c r="F22" i="42"/>
  <c r="C23" i="42"/>
  <c r="D23" i="42"/>
  <c r="F23" i="42" s="1"/>
  <c r="E23" i="42"/>
  <c r="F24" i="42"/>
  <c r="F25" i="42"/>
  <c r="F26" i="42"/>
  <c r="F27" i="42"/>
  <c r="F28" i="42"/>
  <c r="F29" i="42"/>
  <c r="F30" i="42"/>
  <c r="F31" i="42"/>
  <c r="C32" i="42"/>
  <c r="D32" i="42"/>
  <c r="E32" i="42"/>
  <c r="E34" i="42" s="1"/>
  <c r="F33" i="42"/>
  <c r="F35" i="42"/>
  <c r="F36" i="42"/>
  <c r="F37" i="42"/>
  <c r="F38" i="42"/>
  <c r="F39" i="42"/>
  <c r="F40" i="42"/>
  <c r="F41" i="42"/>
  <c r="F42" i="42"/>
  <c r="F43" i="42"/>
  <c r="F44" i="42"/>
  <c r="C45" i="42"/>
  <c r="F45" i="42" s="1"/>
  <c r="D45" i="42"/>
  <c r="E45" i="42"/>
  <c r="F46" i="42"/>
  <c r="F47" i="42"/>
  <c r="F48" i="42"/>
  <c r="C49" i="42"/>
  <c r="D49" i="42"/>
  <c r="E49" i="42"/>
  <c r="F51" i="42"/>
  <c r="F52" i="42"/>
  <c r="F53" i="42"/>
  <c r="F54" i="42"/>
  <c r="F55" i="42"/>
  <c r="C56" i="42"/>
  <c r="D56" i="42"/>
  <c r="E56" i="42"/>
  <c r="F56" i="42" s="1"/>
  <c r="F67" i="42" s="1"/>
  <c r="F57" i="42"/>
  <c r="F58" i="42"/>
  <c r="F59" i="42"/>
  <c r="F60" i="42"/>
  <c r="F61" i="42"/>
  <c r="C62" i="42"/>
  <c r="D62" i="42"/>
  <c r="E62" i="42"/>
  <c r="F62" i="42" s="1"/>
  <c r="F63" i="42"/>
  <c r="F64" i="42"/>
  <c r="F65" i="42"/>
  <c r="C66" i="42"/>
  <c r="D66" i="42"/>
  <c r="E66" i="42"/>
  <c r="F71" i="42"/>
  <c r="F72" i="42"/>
  <c r="F73" i="42"/>
  <c r="C74" i="42"/>
  <c r="D74" i="42"/>
  <c r="E74" i="42"/>
  <c r="F75" i="42"/>
  <c r="F76" i="42"/>
  <c r="F77" i="42"/>
  <c r="F78" i="42"/>
  <c r="C79" i="42"/>
  <c r="D79" i="42"/>
  <c r="E79" i="42"/>
  <c r="F80" i="42"/>
  <c r="F81" i="42"/>
  <c r="F82" i="42"/>
  <c r="F83" i="42"/>
  <c r="D84" i="42"/>
  <c r="F84" i="42" s="1"/>
  <c r="E84" i="42"/>
  <c r="F85" i="42"/>
  <c r="F86" i="42"/>
  <c r="F87" i="42"/>
  <c r="D8" i="46" s="1"/>
  <c r="F88" i="42"/>
  <c r="F89" i="42"/>
  <c r="F91" i="42"/>
  <c r="F92" i="42"/>
  <c r="F93" i="42"/>
  <c r="F94" i="42"/>
  <c r="F95" i="42"/>
  <c r="F96" i="42"/>
  <c r="F27" i="40"/>
  <c r="C25" i="40"/>
  <c r="C61" i="40"/>
  <c r="C75" i="40"/>
  <c r="F75" i="40" s="1"/>
  <c r="C84" i="40"/>
  <c r="C89" i="40"/>
  <c r="C99" i="40"/>
  <c r="C105" i="40"/>
  <c r="C117" i="40" s="1"/>
  <c r="C124" i="40" s="1"/>
  <c r="C110" i="40"/>
  <c r="C122" i="40"/>
  <c r="D21" i="40"/>
  <c r="D25" i="40"/>
  <c r="D26" i="40" s="1"/>
  <c r="D31" i="40"/>
  <c r="D34" i="40"/>
  <c r="D42" i="40"/>
  <c r="D45" i="40"/>
  <c r="D51" i="40"/>
  <c r="D61" i="40"/>
  <c r="D75" i="40"/>
  <c r="D84" i="40"/>
  <c r="F84" i="40" s="1"/>
  <c r="D89" i="40"/>
  <c r="D99" i="40"/>
  <c r="D105" i="40"/>
  <c r="D110" i="40"/>
  <c r="D117" i="40" s="1"/>
  <c r="D124" i="40" s="1"/>
  <c r="D113" i="40"/>
  <c r="D122" i="40"/>
  <c r="E21" i="40"/>
  <c r="E25" i="40"/>
  <c r="E31" i="40"/>
  <c r="E34" i="40"/>
  <c r="E42" i="40"/>
  <c r="E45" i="40"/>
  <c r="E52" i="40" s="1"/>
  <c r="E61" i="40"/>
  <c r="E75" i="40"/>
  <c r="E84" i="40"/>
  <c r="E89" i="40"/>
  <c r="E99" i="40"/>
  <c r="E105" i="40"/>
  <c r="E110" i="40"/>
  <c r="E113" i="40"/>
  <c r="E122" i="40"/>
  <c r="F123" i="40"/>
  <c r="F121" i="40"/>
  <c r="F120" i="40"/>
  <c r="F119" i="40"/>
  <c r="F118" i="40"/>
  <c r="F116" i="40"/>
  <c r="F115" i="40"/>
  <c r="F114" i="40"/>
  <c r="F112" i="40"/>
  <c r="F111" i="40"/>
  <c r="F109" i="40"/>
  <c r="F108" i="40"/>
  <c r="F107" i="40"/>
  <c r="F106" i="40"/>
  <c r="F104" i="40"/>
  <c r="F103" i="40"/>
  <c r="F102" i="40"/>
  <c r="F98" i="40"/>
  <c r="F97" i="40"/>
  <c r="F96" i="40"/>
  <c r="F95" i="40"/>
  <c r="F94" i="40"/>
  <c r="F93" i="40"/>
  <c r="F92" i="40"/>
  <c r="F91" i="40"/>
  <c r="F90" i="40"/>
  <c r="F88" i="40"/>
  <c r="F87" i="40"/>
  <c r="F86" i="40"/>
  <c r="F85" i="40"/>
  <c r="F83" i="40"/>
  <c r="F82" i="40"/>
  <c r="F81" i="40"/>
  <c r="F80" i="40"/>
  <c r="F79" i="40"/>
  <c r="F78" i="40"/>
  <c r="F77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0" i="40"/>
  <c r="F59" i="40"/>
  <c r="F58" i="40"/>
  <c r="F57" i="40"/>
  <c r="F56" i="40"/>
  <c r="F55" i="40"/>
  <c r="F54" i="40"/>
  <c r="F53" i="40"/>
  <c r="F51" i="40"/>
  <c r="F50" i="40"/>
  <c r="F49" i="40"/>
  <c r="F48" i="40"/>
  <c r="F47" i="40"/>
  <c r="F46" i="40"/>
  <c r="F44" i="40"/>
  <c r="F41" i="40"/>
  <c r="F40" i="40"/>
  <c r="F38" i="40"/>
  <c r="F37" i="40"/>
  <c r="F36" i="40"/>
  <c r="F35" i="40"/>
  <c r="F33" i="40"/>
  <c r="F32" i="40"/>
  <c r="F30" i="40"/>
  <c r="F28" i="40"/>
  <c r="F24" i="40"/>
  <c r="F23" i="40"/>
  <c r="F22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C39" i="29"/>
  <c r="C26" i="29"/>
  <c r="C62" i="30"/>
  <c r="C40" i="30"/>
  <c r="D84" i="39"/>
  <c r="D90" i="39" s="1"/>
  <c r="D97" i="39" s="1"/>
  <c r="E84" i="39"/>
  <c r="D79" i="39"/>
  <c r="E79" i="39"/>
  <c r="C79" i="39"/>
  <c r="F79" i="39" s="1"/>
  <c r="D74" i="39"/>
  <c r="E74" i="39"/>
  <c r="C74" i="39"/>
  <c r="D66" i="39"/>
  <c r="F66" i="39" s="1"/>
  <c r="E66" i="39"/>
  <c r="C66" i="39"/>
  <c r="D62" i="39"/>
  <c r="E62" i="39"/>
  <c r="F62" i="39" s="1"/>
  <c r="C62" i="39"/>
  <c r="D56" i="39"/>
  <c r="E56" i="39"/>
  <c r="D49" i="39"/>
  <c r="E49" i="39"/>
  <c r="E45" i="39"/>
  <c r="F45" i="39" s="1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1" i="39"/>
  <c r="F52" i="39"/>
  <c r="F53" i="39"/>
  <c r="F54" i="39"/>
  <c r="F55" i="39"/>
  <c r="F57" i="39"/>
  <c r="F58" i="39"/>
  <c r="F59" i="39"/>
  <c r="F60" i="39"/>
  <c r="F61" i="39"/>
  <c r="F63" i="39"/>
  <c r="F64" i="39"/>
  <c r="F65" i="39"/>
  <c r="F71" i="39"/>
  <c r="F72" i="39"/>
  <c r="F73" i="39"/>
  <c r="F75" i="39"/>
  <c r="F76" i="39"/>
  <c r="F77" i="39"/>
  <c r="F78" i="39"/>
  <c r="F80" i="39"/>
  <c r="F81" i="39"/>
  <c r="F82" i="39"/>
  <c r="F83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D23" i="39"/>
  <c r="D34" i="39" s="1"/>
  <c r="E23" i="39"/>
  <c r="E34" i="39" s="1"/>
  <c r="C23" i="39"/>
  <c r="C34" i="39" s="1"/>
  <c r="D14" i="39"/>
  <c r="D20" i="39" s="1"/>
  <c r="E14" i="39"/>
  <c r="E20" i="39" s="1"/>
  <c r="D51" i="38"/>
  <c r="F51" i="38" s="1"/>
  <c r="D84" i="38"/>
  <c r="D122" i="38"/>
  <c r="E122" i="38"/>
  <c r="C122" i="38"/>
  <c r="D113" i="38"/>
  <c r="E113" i="38"/>
  <c r="F113" i="38" s="1"/>
  <c r="D110" i="38"/>
  <c r="E110" i="38"/>
  <c r="C110" i="38"/>
  <c r="D105" i="38"/>
  <c r="D117" i="38" s="1"/>
  <c r="E105" i="38"/>
  <c r="C105" i="38"/>
  <c r="D99" i="38"/>
  <c r="E99" i="38"/>
  <c r="F99" i="38" s="1"/>
  <c r="C99" i="38"/>
  <c r="D89" i="38"/>
  <c r="E89" i="38"/>
  <c r="E84" i="38"/>
  <c r="E75" i="38"/>
  <c r="D61" i="38"/>
  <c r="E6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7" i="38"/>
  <c r="F79" i="38"/>
  <c r="F81" i="38"/>
  <c r="F82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102" i="38"/>
  <c r="F103" i="38"/>
  <c r="F104" i="38"/>
  <c r="F106" i="38"/>
  <c r="F107" i="38"/>
  <c r="F108" i="38"/>
  <c r="F109" i="38"/>
  <c r="F111" i="38"/>
  <c r="F112" i="38"/>
  <c r="F114" i="38"/>
  <c r="F115" i="38"/>
  <c r="F116" i="38"/>
  <c r="F118" i="38"/>
  <c r="F119" i="38"/>
  <c r="F120" i="38"/>
  <c r="F121" i="38"/>
  <c r="F123" i="38"/>
  <c r="F8" i="38"/>
  <c r="D45" i="38"/>
  <c r="F45" i="38" s="1"/>
  <c r="E45" i="38"/>
  <c r="D42" i="38"/>
  <c r="E42" i="38"/>
  <c r="D34" i="38"/>
  <c r="E34" i="38"/>
  <c r="D31" i="38"/>
  <c r="E31" i="38"/>
  <c r="D25" i="38"/>
  <c r="D26" i="38" s="1"/>
  <c r="E25" i="38"/>
  <c r="D21" i="38"/>
  <c r="E21" i="38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/>
  <c r="E31" i="22"/>
  <c r="C31" i="22"/>
  <c r="D26" i="22"/>
  <c r="E26" i="22"/>
  <c r="C26" i="22"/>
  <c r="D13" i="22"/>
  <c r="E13" i="22"/>
  <c r="C13" i="22"/>
  <c r="B22" i="18"/>
  <c r="B24" i="18" s="1"/>
  <c r="B16" i="18"/>
  <c r="C34" i="8"/>
  <c r="B34" i="8"/>
  <c r="D34" i="8" s="1"/>
  <c r="C28" i="8"/>
  <c r="B28" i="8"/>
  <c r="C24" i="8"/>
  <c r="C29" i="8" s="1"/>
  <c r="B24" i="8"/>
  <c r="C20" i="8"/>
  <c r="B20" i="8"/>
  <c r="C12" i="8"/>
  <c r="B12" i="8"/>
  <c r="D9" i="8"/>
  <c r="D10" i="8"/>
  <c r="D11" i="8"/>
  <c r="D13" i="8"/>
  <c r="D14" i="8"/>
  <c r="D15" i="8"/>
  <c r="D16" i="8"/>
  <c r="D17" i="8"/>
  <c r="D18" i="8"/>
  <c r="D19" i="8"/>
  <c r="D21" i="8"/>
  <c r="D22" i="8"/>
  <c r="D23" i="8"/>
  <c r="D25" i="8"/>
  <c r="D26" i="8"/>
  <c r="D27" i="8"/>
  <c r="D30" i="8"/>
  <c r="D31" i="8"/>
  <c r="D32" i="8"/>
  <c r="D33" i="8"/>
  <c r="D8" i="8"/>
  <c r="F61" i="40"/>
  <c r="F79" i="42"/>
  <c r="D52" i="40"/>
  <c r="F75" i="38"/>
  <c r="F8" i="40"/>
  <c r="F49" i="42"/>
  <c r="F34" i="40"/>
  <c r="F99" i="40"/>
  <c r="F14" i="42"/>
  <c r="F74" i="39"/>
  <c r="F32" i="42"/>
  <c r="D52" i="38"/>
  <c r="F42" i="40"/>
  <c r="F66" i="42"/>
  <c r="D20" i="8"/>
  <c r="F21" i="40"/>
  <c r="F31" i="38"/>
  <c r="C20" i="42"/>
  <c r="F23" i="39"/>
  <c r="D28" i="8"/>
  <c r="F21" i="38"/>
  <c r="F110" i="40"/>
  <c r="E8" i="46" l="1"/>
  <c r="E10" i="46" s="1"/>
  <c r="D10" i="46"/>
  <c r="D34" i="42"/>
  <c r="F8" i="44"/>
  <c r="F45" i="40"/>
  <c r="D90" i="42"/>
  <c r="D97" i="42" s="1"/>
  <c r="F105" i="40"/>
  <c r="E117" i="38"/>
  <c r="F122" i="38"/>
  <c r="D67" i="39"/>
  <c r="D70" i="39" s="1"/>
  <c r="F25" i="40"/>
  <c r="D12" i="8"/>
  <c r="D24" i="8"/>
  <c r="E26" i="38"/>
  <c r="F34" i="38"/>
  <c r="C50" i="39"/>
  <c r="C50" i="45" s="1"/>
  <c r="C69" i="45" s="1"/>
  <c r="C26" i="38"/>
  <c r="F14" i="39"/>
  <c r="F84" i="38"/>
  <c r="E50" i="39"/>
  <c r="E26" i="40"/>
  <c r="E101" i="40" s="1"/>
  <c r="E67" i="42"/>
  <c r="C52" i="40"/>
  <c r="D50" i="39"/>
  <c r="D69" i="39" s="1"/>
  <c r="D67" i="42"/>
  <c r="E50" i="42"/>
  <c r="C67" i="39"/>
  <c r="C67" i="45" s="1"/>
  <c r="C70" i="45" s="1"/>
  <c r="F25" i="38"/>
  <c r="B29" i="8"/>
  <c r="D29" i="8" s="1"/>
  <c r="D76" i="38"/>
  <c r="F56" i="39"/>
  <c r="F67" i="39" s="1"/>
  <c r="E67" i="39"/>
  <c r="E70" i="39" s="1"/>
  <c r="E90" i="42"/>
  <c r="E97" i="42" s="1"/>
  <c r="C67" i="42"/>
  <c r="D50" i="42"/>
  <c r="D69" i="42" s="1"/>
  <c r="C52" i="38"/>
  <c r="C101" i="38" s="1"/>
  <c r="E100" i="40"/>
  <c r="F113" i="40"/>
  <c r="C100" i="40"/>
  <c r="D101" i="40"/>
  <c r="D125" i="40" s="1"/>
  <c r="D76" i="40"/>
  <c r="D100" i="40"/>
  <c r="C117" i="38"/>
  <c r="C124" i="38" s="1"/>
  <c r="C40" i="29"/>
  <c r="E68" i="42"/>
  <c r="F32" i="39"/>
  <c r="F34" i="39" s="1"/>
  <c r="E98" i="42"/>
  <c r="F20" i="42"/>
  <c r="F50" i="42" s="1"/>
  <c r="F89" i="40"/>
  <c r="F100" i="40" s="1"/>
  <c r="F70" i="42" s="1"/>
  <c r="F31" i="40"/>
  <c r="C34" i="42"/>
  <c r="C50" i="42" s="1"/>
  <c r="F52" i="40"/>
  <c r="D68" i="42"/>
  <c r="D98" i="42" s="1"/>
  <c r="D124" i="38"/>
  <c r="F42" i="38"/>
  <c r="F61" i="38"/>
  <c r="F105" i="38"/>
  <c r="F49" i="39"/>
  <c r="C90" i="39"/>
  <c r="C97" i="39" s="1"/>
  <c r="E117" i="40"/>
  <c r="E124" i="40" s="1"/>
  <c r="F124" i="40" s="1"/>
  <c r="F122" i="40"/>
  <c r="C90" i="42"/>
  <c r="C97" i="42" s="1"/>
  <c r="F97" i="42" s="1"/>
  <c r="C26" i="40"/>
  <c r="C76" i="40" s="1"/>
  <c r="C68" i="42"/>
  <c r="F34" i="42"/>
  <c r="C68" i="39"/>
  <c r="F20" i="39"/>
  <c r="E124" i="38"/>
  <c r="F84" i="39"/>
  <c r="F74" i="42"/>
  <c r="C100" i="38"/>
  <c r="D101" i="38"/>
  <c r="E52" i="38"/>
  <c r="E101" i="38" s="1"/>
  <c r="E68" i="39"/>
  <c r="D68" i="39"/>
  <c r="F110" i="38"/>
  <c r="E90" i="39"/>
  <c r="C70" i="42" l="1"/>
  <c r="C101" i="40"/>
  <c r="F101" i="40" s="1"/>
  <c r="F117" i="38"/>
  <c r="C76" i="38"/>
  <c r="C69" i="39" s="1"/>
  <c r="F26" i="38"/>
  <c r="F90" i="42"/>
  <c r="F26" i="40"/>
  <c r="F76" i="40" s="1"/>
  <c r="F69" i="42" s="1"/>
  <c r="F117" i="40"/>
  <c r="E76" i="40"/>
  <c r="C70" i="39"/>
  <c r="E69" i="42"/>
  <c r="F50" i="39"/>
  <c r="C69" i="42"/>
  <c r="D70" i="42"/>
  <c r="E70" i="42"/>
  <c r="E76" i="38"/>
  <c r="E69" i="39" s="1"/>
  <c r="E125" i="40"/>
  <c r="E125" i="38"/>
  <c r="D125" i="38"/>
  <c r="F101" i="38"/>
  <c r="C125" i="38"/>
  <c r="C125" i="40"/>
  <c r="C98" i="42"/>
  <c r="F98" i="42" s="1"/>
  <c r="F68" i="42"/>
  <c r="E97" i="39"/>
  <c r="F97" i="39" s="1"/>
  <c r="D98" i="39"/>
  <c r="F52" i="38"/>
  <c r="F100" i="38"/>
  <c r="F70" i="39" s="1"/>
  <c r="F68" i="39"/>
  <c r="C98" i="39"/>
  <c r="F124" i="38"/>
  <c r="F90" i="39"/>
  <c r="F76" i="38" l="1"/>
  <c r="F69" i="39" s="1"/>
  <c r="F125" i="40"/>
  <c r="F125" i="38"/>
  <c r="E98" i="39"/>
  <c r="F98" i="39" l="1"/>
</calcChain>
</file>

<file path=xl/sharedStrings.xml><?xml version="1.0" encoding="utf-8"?>
<sst xmlns="http://schemas.openxmlformats.org/spreadsheetml/2006/main" count="2420" uniqueCount="733">
  <si>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</si>
  <si>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</si>
  <si>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</si>
  <si>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</si>
  <si>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</si>
  <si>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</si>
  <si>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</si>
  <si>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</si>
  <si>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</si>
  <si>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</si>
  <si>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</si>
  <si>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</si>
  <si>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</si>
  <si>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</si>
  <si>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</si>
  <si>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</si>
  <si>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</si>
  <si>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</si>
  <si>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</si>
  <si>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</si>
  <si>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</si>
  <si>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</si>
  <si>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</si>
  <si>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</si>
  <si>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</si>
  <si>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</si>
  <si>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</si>
  <si>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</si>
  <si>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</si>
  <si>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</si>
  <si>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</si>
  <si>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</si>
  <si>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</si>
  <si>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</si>
  <si>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</si>
  <si>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</si>
  <si>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</si>
  <si>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</si>
  <si>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</si>
  <si>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</si>
  <si>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</si>
  <si>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</si>
  <si>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</si>
  <si>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</si>
  <si>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</si>
  <si>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</si>
  <si>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</si>
  <si>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</si>
  <si>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</si>
  <si>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</si>
  <si>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</si>
  <si>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</si>
  <si>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</si>
  <si>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</si>
  <si>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</si>
  <si>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</si>
  <si>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</si>
  <si>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</si>
  <si>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</si>
  <si>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</si>
  <si>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</si>
  <si>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</si>
  <si>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</si>
  <si>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</si>
  <si>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</si>
  <si>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</si>
  <si>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</si>
  <si>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</si>
  <si>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</si>
  <si>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</si>
  <si>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</si>
  <si>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</si>
  <si>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</si>
  <si>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</si>
  <si>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</si>
  <si>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</si>
  <si>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</si>
  <si>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</si>
  <si>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</si>
  <si>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</si>
  <si>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</si>
  <si>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</si>
  <si>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</si>
  <si>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</si>
  <si>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</si>
  <si>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</si>
  <si>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</si>
  <si>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</si>
  <si>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</si>
  <si>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</si>
  <si>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</si>
  <si>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</si>
  <si>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</si>
  <si>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</si>
  <si>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</si>
  <si>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</si>
  <si>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</si>
  <si>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</si>
  <si>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</si>
  <si>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</si>
  <si>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</si>
  <si>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</si>
  <si>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</si>
  <si>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</si>
  <si>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</si>
  <si>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</si>
  <si>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</si>
  <si>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</si>
  <si>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</si>
  <si>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</si>
  <si>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</si>
  <si>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</si>
  <si>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</si>
  <si>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</si>
  <si>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</si>
  <si>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</si>
  <si>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</si>
  <si>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</si>
  <si>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</si>
  <si>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</si>
  <si>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</si>
  <si>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</si>
  <si>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</si>
  <si>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</si>
  <si>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</si>
  <si>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</si>
  <si>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</si>
  <si>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</si>
  <si>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</si>
  <si>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</si>
  <si>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</si>
  <si>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</si>
  <si>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</si>
  <si>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</si>
  <si>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</si>
  <si>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</si>
  <si>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</si>
  <si>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</si>
  <si>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</si>
  <si>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</si>
  <si>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</si>
  <si>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</si>
  <si>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</si>
  <si>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</si>
  <si>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</si>
  <si>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</si>
  <si>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</si>
  <si>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</si>
  <si>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</si>
  <si>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</si>
  <si>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</si>
  <si>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</si>
  <si>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</si>
  <si>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</si>
  <si>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</si>
  <si>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</si>
  <si>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</si>
  <si>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</si>
  <si>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</si>
  <si>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</si>
  <si>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</si>
  <si>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</si>
  <si>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</si>
  <si>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</si>
  <si>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</si>
  <si>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</si>
  <si>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</si>
  <si>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</si>
  <si>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</si>
  <si>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</si>
  <si>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</si>
  <si>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</si>
  <si>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</si>
  <si>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</si>
  <si>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</si>
  <si>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</si>
  <si>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</si>
  <si>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</si>
  <si>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</si>
  <si>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</si>
  <si>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</si>
  <si>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</si>
  <si>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</si>
  <si>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</si>
  <si>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</si>
  <si>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</si>
  <si>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</si>
  <si>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</si>
  <si>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</si>
  <si>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</si>
  <si>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</si>
  <si>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</si>
  <si>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</si>
  <si>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</si>
  <si>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</si>
  <si>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</si>
  <si>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</si>
  <si>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</si>
  <si>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</si>
  <si>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</si>
  <si>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</si>
  <si>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</si>
  <si>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</si>
  <si>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</si>
  <si>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</si>
  <si>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</si>
  <si>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</si>
  <si>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</si>
  <si>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</si>
  <si>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</si>
  <si>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</si>
  <si>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</si>
  <si>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</si>
  <si>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</si>
  <si>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</si>
  <si>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</si>
  <si>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</si>
  <si>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</si>
  <si>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</si>
  <si>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</si>
  <si>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</si>
  <si>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</si>
  <si>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</si>
  <si>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</si>
  <si>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</si>
  <si>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</si>
  <si>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</si>
  <si>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</si>
  <si>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</si>
  <si>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</si>
  <si>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</si>
  <si>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</si>
  <si>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</si>
  <si>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</si>
  <si>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</si>
  <si>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</si>
  <si>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</si>
  <si>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</si>
  <si>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</si>
  <si>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</si>
  <si>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</si>
  <si>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</si>
  <si>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</si>
  <si>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</si>
  <si>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</si>
  <si>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</si>
  <si>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</si>
  <si>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</si>
  <si>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</si>
  <si>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</si>
  <si>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</si>
  <si>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</si>
  <si>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</si>
  <si>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</si>
  <si>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</si>
  <si>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</si>
  <si>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</si>
  <si>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</si>
  <si>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</si>
  <si>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</si>
  <si>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</si>
  <si>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</si>
  <si>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</si>
  <si>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</si>
  <si>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</si>
  <si>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</si>
  <si>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</si>
  <si>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</si>
  <si>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</si>
  <si>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</si>
  <si>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</si>
  <si>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</si>
  <si>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</si>
  <si>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</si>
  <si>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</si>
  <si>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</si>
  <si>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</si>
  <si>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</si>
  <si>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</si>
  <si>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</si>
  <si>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</si>
  <si>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</si>
  <si>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</si>
  <si>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</si>
  <si>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</si>
  <si>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</si>
  <si>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</si>
  <si>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</si>
  <si>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</si>
  <si>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</si>
  <si>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</si>
  <si>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</si>
  <si>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</si>
  <si>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</si>
  <si>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</si>
  <si>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</si>
  <si>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</si>
  <si>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</si>
  <si>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</si>
  <si>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</si>
  <si>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</si>
  <si>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</si>
  <si>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</si>
  <si>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</si>
  <si>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</si>
  <si>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</si>
  <si>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</si>
  <si>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</si>
  <si>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</si>
  <si>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</si>
  <si>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</si>
  <si>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</si>
  <si>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</si>
  <si>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</si>
  <si>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</si>
  <si>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</si>
  <si>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</si>
  <si>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</si>
  <si>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</si>
  <si>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</si>
  <si>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</si>
  <si>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</si>
  <si>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</si>
  <si>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</si>
  <si>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</si>
  <si>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</si>
  <si>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</si>
  <si>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</si>
  <si>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</si>
  <si>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</si>
  <si>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</si>
  <si>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</si>
  <si>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</si>
  <si>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</si>
  <si>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</si>
  <si>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</si>
  <si>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</si>
  <si>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</si>
  <si>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</si>
  <si>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</si>
  <si>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</si>
  <si>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</si>
  <si>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</si>
  <si>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</si>
  <si>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</si>
  <si>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</si>
  <si>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</si>
  <si>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</si>
  <si>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</si>
  <si>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</si>
  <si>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</si>
  <si>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</si>
  <si>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</si>
  <si>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</si>
  <si>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</si>
  <si>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</si>
  <si>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</si>
  <si>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</si>
  <si>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</si>
  <si>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</si>
  <si>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</si>
  <si>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</si>
  <si>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</si>
  <si>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</si>
  <si>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</si>
  <si>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</si>
  <si>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</si>
  <si>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</si>
  <si>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</si>
  <si>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</si>
  <si>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</si>
  <si>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</si>
  <si>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</si>
  <si>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</si>
  <si>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</si>
  <si>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</si>
  <si>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</si>
  <si>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</si>
  <si>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</si>
  <si>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</si>
  <si>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</si>
  <si>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</si>
  <si>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</si>
  <si>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</si>
  <si>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</si>
  <si>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</si>
  <si>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</si>
  <si>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</si>
  <si>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</si>
  <si>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</si>
  <si>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</si>
  <si>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</si>
  <si>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</si>
  <si>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</si>
  <si>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</si>
  <si>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</si>
  <si>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</si>
  <si>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</si>
  <si>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</si>
  <si>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</si>
  <si>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</si>
  <si>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</si>
  <si>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</si>
  <si>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</si>
  <si>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</si>
  <si>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</si>
  <si>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</si>
  <si>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</si>
  <si>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</si>
  <si>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</si>
  <si>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</si>
  <si>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</si>
  <si>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</si>
  <si>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</si>
  <si>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</si>
  <si>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</si>
  <si>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</si>
  <si>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</si>
  <si>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</si>
  <si>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</si>
  <si>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</si>
  <si>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</si>
  <si>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</si>
  <si>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</si>
  <si>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</si>
  <si>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</si>
  <si>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</si>
  <si>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</si>
  <si>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</si>
  <si>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</si>
  <si>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</si>
  <si>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</si>
  <si>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</si>
  <si>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</si>
  <si>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</si>
  <si>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</si>
  <si>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</si>
  <si>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</si>
  <si>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</si>
  <si>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</si>
  <si>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</si>
  <si>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</si>
  <si>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</si>
  <si>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</si>
  <si>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</si>
  <si>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</si>
  <si>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</si>
  <si>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</si>
  <si>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</si>
  <si>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</si>
  <si>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</si>
  <si>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</si>
  <si>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</si>
  <si>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</si>
  <si>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</si>
  <si>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</si>
  <si>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</si>
  <si>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</si>
  <si>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</si>
  <si>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</si>
  <si>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</si>
  <si>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</si>
  <si>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</si>
  <si>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</si>
  <si>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</si>
  <si>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</si>
  <si>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</si>
  <si>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</si>
  <si>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</si>
  <si>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</si>
  <si>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</si>
  <si>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</si>
  <si>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</si>
  <si>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</si>
  <si>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</si>
  <si>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</si>
  <si>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</si>
  <si>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</si>
  <si>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</si>
  <si>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</si>
  <si>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</si>
  <si>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</si>
  <si>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</si>
  <si>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</si>
  <si>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</si>
  <si>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</si>
  <si>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</si>
  <si>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</si>
  <si>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</si>
  <si>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</si>
  <si>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</si>
  <si>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</si>
  <si>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</si>
  <si>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</si>
  <si>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</si>
  <si>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</si>
  <si>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</si>
  <si>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</si>
  <si>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</si>
  <si>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</si>
  <si>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</si>
  <si>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</si>
  <si>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</si>
  <si>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</si>
  <si>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</si>
  <si>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</si>
  <si>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</si>
  <si>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</si>
  <si>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</si>
  <si>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</si>
  <si>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</si>
  <si>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</si>
  <si>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</si>
  <si>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</si>
  <si>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</si>
  <si>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</si>
  <si>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</si>
  <si>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</si>
  <si>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</si>
  <si>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</si>
  <si>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</si>
  <si>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</si>
  <si>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</si>
  <si>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</si>
  <si>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</si>
  <si>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</si>
  <si>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</si>
  <si>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</si>
  <si>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</si>
  <si>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</si>
  <si>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</si>
  <si>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</si>
  <si>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</si>
  <si>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</si>
  <si>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</si>
  <si>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</si>
  <si>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</si>
  <si>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</si>
  <si>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</si>
  <si>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</si>
  <si>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</si>
  <si>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</si>
  <si>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</si>
  <si>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</si>
  <si>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</si>
  <si>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</si>
  <si>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</si>
  <si>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</si>
  <si>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</si>
  <si>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</si>
  <si>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</si>
  <si>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</si>
  <si>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</si>
  <si>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</si>
  <si>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</si>
  <si>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</si>
  <si>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</si>
  <si>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</si>
  <si>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</si>
  <si>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</si>
  <si>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</si>
  <si>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</si>
  <si>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</si>
  <si>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</si>
  <si>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</si>
  <si>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</si>
  <si>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</si>
  <si>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</si>
  <si>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</si>
  <si>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</si>
  <si>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</si>
  <si>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</si>
  <si>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</si>
  <si>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</si>
  <si>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</si>
  <si>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</si>
  <si>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</si>
  <si>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</si>
  <si>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</si>
  <si>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</si>
  <si>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</si>
  <si>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</si>
  <si>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</si>
  <si>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</si>
  <si>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</si>
  <si>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</si>
  <si>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</si>
  <si>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</si>
  <si>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</si>
  <si>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</si>
  <si>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</si>
  <si>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</si>
  <si>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</si>
  <si>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</si>
  <si>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</si>
  <si>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</si>
  <si>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</si>
  <si>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</si>
  <si>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</si>
  <si>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</si>
  <si>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</si>
  <si>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</si>
  <si>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</si>
  <si>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</si>
  <si>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</si>
  <si>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</si>
  <si>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</si>
  <si>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</si>
  <si>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</si>
  <si>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</si>
  <si>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</si>
  <si>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</si>
  <si>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</si>
  <si>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</si>
  <si>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</si>
  <si>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</si>
  <si>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</si>
  <si>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</si>
  <si>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</si>
  <si>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</si>
  <si>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</si>
  <si>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</si>
  <si>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</si>
  <si>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</si>
  <si>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</si>
  <si>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</si>
  <si>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</si>
  <si>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</si>
  <si>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</si>
  <si>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</si>
  <si>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</si>
  <si>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</si>
  <si>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</si>
  <si>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</si>
  <si>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</si>
  <si>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</si>
  <si>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</si>
  <si>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</si>
  <si>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</si>
  <si>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</si>
  <si>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</si>
  <si>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</si>
  <si>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</si>
  <si>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</si>
  <si>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</si>
  <si>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</si>
  <si>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</si>
  <si>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</si>
  <si>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</si>
  <si>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</si>
  <si>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</si>
  <si>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</si>
  <si>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</si>
  <si>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</si>
  <si>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</si>
  <si>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</si>
  <si>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</si>
  <si>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</si>
  <si>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</si>
  <si>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</si>
  <si>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</si>
  <si>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</si>
  <si>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</si>
  <si>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</si>
  <si>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</si>
  <si>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</si>
  <si>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</si>
  <si>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</si>
  <si>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ÖNKORMÁNYZATI ELŐIRÁNYZATOK</t>
  </si>
  <si>
    <t>BÓBITA ÓVODA ELŐIRÁNYZATOK</t>
  </si>
  <si>
    <t>BÓBITA ÓVODA</t>
  </si>
  <si>
    <t>Költségvetési engedélyezett létszámkeret (álláshely) (fő) BÓBITA ÓVODA</t>
  </si>
  <si>
    <t>saját bevételek 2019.</t>
  </si>
  <si>
    <t>Sorokpolány Önkormányzat és költségvetési szervei előirányzat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</si>
  <si>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</si>
  <si>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</si>
  <si>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</si>
  <si>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</si>
  <si>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</si>
  <si>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</si>
  <si>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</si>
  <si>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</si>
  <si>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</si>
  <si>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</si>
  <si>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</si>
  <si>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</si>
  <si>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SOROKPOLÁNY Önkormányzat 2019. évi költségvetése</t>
  </si>
  <si>
    <t>B411</t>
  </si>
  <si>
    <t>Irányító szervi támogatások folyósítása (E Ft)</t>
  </si>
  <si>
    <t>A</t>
  </si>
  <si>
    <t>B</t>
  </si>
  <si>
    <t>C</t>
  </si>
  <si>
    <t>D</t>
  </si>
  <si>
    <t>1.</t>
  </si>
  <si>
    <t>Rovatszám</t>
  </si>
  <si>
    <t>Bóbita Óvoda</t>
  </si>
  <si>
    <t>2.</t>
  </si>
  <si>
    <t>Központi, irányító szervi támogatások folyósítása működési célra</t>
  </si>
  <si>
    <t>3.</t>
  </si>
  <si>
    <t>Központi, irányító szervi támogatások folyósítása felhalmozási célra</t>
  </si>
  <si>
    <t>4.</t>
  </si>
  <si>
    <t>Önkormányzat 2019. évi költségvetése</t>
  </si>
  <si>
    <t>I. n.év módosított előirányzat</t>
  </si>
  <si>
    <t xml:space="preserve">Egyéb tárgyi eszközök beszerzésse, létesítése </t>
  </si>
  <si>
    <t>III. n.év módosított előirányzat</t>
  </si>
  <si>
    <t>PC</t>
  </si>
  <si>
    <t xml:space="preserve">Kamera rendszer </t>
  </si>
  <si>
    <t>Mobiltelefon</t>
  </si>
  <si>
    <t>Kerékpár</t>
  </si>
  <si>
    <t>Hűtő</t>
  </si>
  <si>
    <t>Nyílászáró csere</t>
  </si>
  <si>
    <t>Járda felújítás</t>
  </si>
  <si>
    <t>módosított ei.</t>
  </si>
  <si>
    <t>1. melléklet 1/2019. (I.22.) önkormányzati rendelethez</t>
  </si>
  <si>
    <t>2. melléklet 1/2019. (I.22.) önkormányzati rendelethez</t>
  </si>
  <si>
    <t>3. melléklet 1/2019. (I.22.) önkormányzati rendelethez</t>
  </si>
  <si>
    <t>4. melléklet 1/2019. (I.22.) önkormányzati rendelethez</t>
  </si>
  <si>
    <t>5. melléklet 1/2019. (I.22.) önkormányzati rendelethez</t>
  </si>
  <si>
    <t>6. melléklet 1/2019. (I.22.) önkormányzati rendelethez</t>
  </si>
  <si>
    <t>7. melléklet 1/2019. (I.22.) önkormányzati rendelethez</t>
  </si>
  <si>
    <t>8. melléklet 1/2019. (I.22.) önkormányzati rendelethez</t>
  </si>
  <si>
    <t>9. melléklet 1/2019. (I.22.) önkormányzati rendelethez</t>
  </si>
  <si>
    <t>10. melléklet 1/2019. (I.22.) önkormányzati rendelethez</t>
  </si>
  <si>
    <t>11. melléklet 1/2019. (I.22.) önkormányzati rendelethez</t>
  </si>
  <si>
    <t>12. melléklet 1/2019. (I.22.) önkormányzati rendelethez</t>
  </si>
  <si>
    <t>13. melléklet 1/2019. (I.22.) önkormányzati rendelethez</t>
  </si>
  <si>
    <t>14. melléklet 1/2019. (I.22.) önkormányzati rendelethez</t>
  </si>
  <si>
    <t>15. melléklet 1/2019. (I.22.) önkormányzati rendelethez</t>
  </si>
  <si>
    <t>16. melléklet 1/2019. (I.22.) önkormányzati rendelethez</t>
  </si>
  <si>
    <t>17. melléklet 1/2019. (I.22.) önkormányzati rendelethez</t>
  </si>
  <si>
    <t>18. melléklet 1/2019. (I.22.) önkormányzati rendelethez</t>
  </si>
  <si>
    <t>19. melléklet a 1/2019. (I.22.) önkormányzati rendelethez</t>
  </si>
  <si>
    <t>20. melléklet 1/2019. (I.22.)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</si>
</sst>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__"/>
    <numFmt numFmtId="165" formatCode="\ ##########"/>
    <numFmt numFmtId="166" formatCode="_-* #,##0_-;\-* #,##0_-;_-* &quot;-&quot;??_-;_-@_-"/>
  </numFmts>
  <fonts count="6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2.5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  <xf numFmtId="43" fontId="66" fillId="0" borderId="0" applyFont="0" applyFill="0" applyBorder="0" applyAlignment="0" applyProtection="0"/>
  </cellStyleXfs>
  <cellXfs count="275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6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1" xfId="0" applyFont="1" applyBorder="1" applyAlignment="1">
      <alignment wrapText="1"/>
    </xf>
    <xf numFmtId="0" fontId="18" fillId="5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29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0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0" xfId="0" applyFont="1"/>
    <xf numFmtId="3" fontId="40" fillId="0" borderId="1" xfId="0" applyNumberFormat="1" applyFont="1" applyBorder="1"/>
    <xf numFmtId="0" fontId="4" fillId="5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0" fillId="0" borderId="1" xfId="0" applyFont="1" applyBorder="1"/>
    <xf numFmtId="0" fontId="9" fillId="5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1" fillId="0" borderId="1" xfId="0" applyFont="1" applyBorder="1"/>
    <xf numFmtId="3" fontId="45" fillId="0" borderId="1" xfId="0" applyNumberFormat="1" applyFont="1" applyBorder="1"/>
    <xf numFmtId="0" fontId="47" fillId="0" borderId="1" xfId="0" applyFont="1" applyBorder="1"/>
    <xf numFmtId="0" fontId="43" fillId="0" borderId="0" xfId="0" applyFont="1"/>
    <xf numFmtId="0" fontId="42" fillId="0" borderId="1" xfId="0" applyFont="1" applyBorder="1"/>
    <xf numFmtId="0" fontId="44" fillId="0" borderId="1" xfId="0" applyFont="1" applyBorder="1"/>
    <xf numFmtId="0" fontId="43" fillId="0" borderId="1" xfId="0" applyFont="1" applyBorder="1"/>
    <xf numFmtId="0" fontId="45" fillId="0" borderId="1" xfId="0" applyFont="1" applyBorder="1"/>
    <xf numFmtId="3" fontId="48" fillId="0" borderId="1" xfId="0" applyNumberFormat="1" applyFont="1" applyBorder="1"/>
    <xf numFmtId="3" fontId="49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4" fillId="0" borderId="0" xfId="0" applyFont="1"/>
    <xf numFmtId="0" fontId="49" fillId="0" borderId="1" xfId="0" applyFont="1" applyBorder="1"/>
    <xf numFmtId="0" fontId="48" fillId="0" borderId="1" xfId="0" applyFont="1" applyBorder="1"/>
    <xf numFmtId="3" fontId="46" fillId="0" borderId="1" xfId="0" applyNumberFormat="1" applyFont="1" applyBorder="1"/>
    <xf numFmtId="3" fontId="55" fillId="0" borderId="1" xfId="0" applyNumberFormat="1" applyFont="1" applyBorder="1"/>
    <xf numFmtId="3" fontId="0" fillId="0" borderId="0" xfId="0" applyNumberFormat="1"/>
    <xf numFmtId="3" fontId="60" fillId="0" borderId="1" xfId="0" applyNumberFormat="1" applyFont="1" applyBorder="1"/>
    <xf numFmtId="3" fontId="62" fillId="0" borderId="1" xfId="0" applyNumberFormat="1" applyFont="1" applyBorder="1"/>
    <xf numFmtId="3" fontId="50" fillId="0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48" fillId="8" borderId="1" xfId="0" applyNumberFormat="1" applyFont="1" applyFill="1" applyBorder="1"/>
    <xf numFmtId="3" fontId="0" fillId="8" borderId="1" xfId="0" applyNumberFormat="1" applyFont="1" applyFill="1" applyBorder="1"/>
    <xf numFmtId="0" fontId="40" fillId="8" borderId="0" xfId="0" applyFont="1" applyFill="1"/>
    <xf numFmtId="0" fontId="4" fillId="9" borderId="1" xfId="0" applyFont="1" applyFill="1" applyBorder="1" applyAlignment="1">
      <alignment horizontal="left" vertical="center"/>
    </xf>
    <xf numFmtId="165" fontId="4" fillId="9" borderId="1" xfId="0" applyNumberFormat="1" applyFont="1" applyFill="1" applyBorder="1" applyAlignment="1">
      <alignment vertical="center"/>
    </xf>
    <xf numFmtId="3" fontId="52" fillId="9" borderId="1" xfId="0" applyNumberFormat="1" applyFont="1" applyFill="1" applyBorder="1"/>
    <xf numFmtId="3" fontId="51" fillId="9" borderId="1" xfId="0" applyNumberFormat="1" applyFont="1" applyFill="1" applyBorder="1"/>
    <xf numFmtId="3" fontId="50" fillId="9" borderId="1" xfId="0" applyNumberFormat="1" applyFont="1" applyFill="1" applyBorder="1"/>
    <xf numFmtId="0" fontId="7" fillId="9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 wrapText="1"/>
    </xf>
    <xf numFmtId="3" fontId="55" fillId="9" borderId="1" xfId="0" applyNumberFormat="1" applyFont="1" applyFill="1" applyBorder="1"/>
    <xf numFmtId="3" fontId="52" fillId="7" borderId="1" xfId="0" applyNumberFormat="1" applyFont="1" applyFill="1" applyBorder="1"/>
    <xf numFmtId="0" fontId="4" fillId="7" borderId="1" xfId="0" applyFont="1" applyFill="1" applyBorder="1"/>
    <xf numFmtId="0" fontId="24" fillId="6" borderId="1" xfId="0" applyFont="1" applyFill="1" applyBorder="1"/>
    <xf numFmtId="0" fontId="9" fillId="6" borderId="1" xfId="0" applyFont="1" applyFill="1" applyBorder="1" applyAlignment="1">
      <alignment horizontal="left" vertical="center"/>
    </xf>
    <xf numFmtId="3" fontId="40" fillId="6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40" fillId="8" borderId="1" xfId="0" applyNumberFormat="1" applyFont="1" applyFill="1" applyBorder="1"/>
    <xf numFmtId="0" fontId="7" fillId="9" borderId="1" xfId="0" applyFont="1" applyFill="1" applyBorder="1" applyAlignment="1">
      <alignment horizontal="left" vertical="center" wrapText="1"/>
    </xf>
    <xf numFmtId="0" fontId="4" fillId="10" borderId="1" xfId="0" applyFont="1" applyFill="1" applyBorder="1"/>
    <xf numFmtId="0" fontId="4" fillId="10" borderId="1" xfId="0" applyFont="1" applyFill="1" applyBorder="1" applyAlignment="1">
      <alignment horizontal="left" vertical="center"/>
    </xf>
    <xf numFmtId="3" fontId="40" fillId="10" borderId="1" xfId="0" applyNumberFormat="1" applyFont="1" applyFill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Border="1"/>
    <xf numFmtId="3" fontId="40" fillId="0" borderId="3" xfId="0" applyNumberFormat="1" applyFont="1" applyBorder="1"/>
    <xf numFmtId="3" fontId="51" fillId="0" borderId="3" xfId="0" applyNumberFormat="1" applyFont="1" applyBorder="1"/>
    <xf numFmtId="3" fontId="50" fillId="0" borderId="3" xfId="0" applyNumberFormat="1" applyFont="1" applyBorder="1"/>
    <xf numFmtId="3" fontId="40" fillId="8" borderId="3" xfId="0" applyNumberFormat="1" applyFont="1" applyFill="1" applyBorder="1"/>
    <xf numFmtId="3" fontId="50" fillId="9" borderId="3" xfId="0" applyNumberFormat="1" applyFont="1" applyFill="1" applyBorder="1"/>
    <xf numFmtId="3" fontId="56" fillId="0" borderId="3" xfId="0" applyNumberFormat="1" applyFont="1" applyBorder="1"/>
    <xf numFmtId="0" fontId="4" fillId="11" borderId="1" xfId="0" applyFont="1" applyFill="1" applyBorder="1"/>
    <xf numFmtId="0" fontId="4" fillId="11" borderId="1" xfId="0" applyFont="1" applyFill="1" applyBorder="1" applyAlignment="1">
      <alignment horizontal="left" vertical="center"/>
    </xf>
    <xf numFmtId="3" fontId="40" fillId="11" borderId="1" xfId="0" applyNumberFormat="1" applyFont="1" applyFill="1" applyBorder="1"/>
    <xf numFmtId="0" fontId="0" fillId="0" borderId="0" xfId="0" applyAlignment="1">
      <alignment horizontal="right"/>
    </xf>
    <xf numFmtId="3" fontId="0" fillId="0" borderId="3" xfId="0" applyNumberFormat="1" applyFont="1" applyBorder="1"/>
    <xf numFmtId="3" fontId="51" fillId="0" borderId="3" xfId="0" applyNumberFormat="1" applyFont="1" applyFill="1" applyBorder="1"/>
    <xf numFmtId="3" fontId="0" fillId="8" borderId="3" xfId="0" applyNumberFormat="1" applyFont="1" applyFill="1" applyBorder="1"/>
    <xf numFmtId="3" fontId="51" fillId="9" borderId="3" xfId="0" applyNumberFormat="1" applyFont="1" applyFill="1" applyBorder="1"/>
    <xf numFmtId="3" fontId="55" fillId="0" borderId="3" xfId="0" applyNumberFormat="1" applyFont="1" applyBorder="1"/>
    <xf numFmtId="3" fontId="55" fillId="9" borderId="3" xfId="0" applyNumberFormat="1" applyFont="1" applyFill="1" applyBorder="1"/>
    <xf numFmtId="3" fontId="53" fillId="7" borderId="3" xfId="0" applyNumberFormat="1" applyFont="1" applyFill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3" fontId="59" fillId="0" borderId="0" xfId="0" applyNumberFormat="1" applyFont="1" applyBorder="1"/>
    <xf numFmtId="3" fontId="48" fillId="0" borderId="0" xfId="0" applyNumberFormat="1" applyFont="1" applyBorder="1"/>
    <xf numFmtId="3" fontId="58" fillId="0" borderId="0" xfId="0" applyNumberFormat="1" applyFont="1" applyBorder="1"/>
    <xf numFmtId="3" fontId="45" fillId="0" borderId="0" xfId="0" applyNumberFormat="1" applyFont="1" applyBorder="1"/>
    <xf numFmtId="3" fontId="62" fillId="0" borderId="0" xfId="0" applyNumberFormat="1" applyFont="1" applyBorder="1"/>
    <xf numFmtId="3" fontId="0" fillId="0" borderId="0" xfId="0" applyNumberFormat="1" applyFont="1" applyBorder="1"/>
    <xf numFmtId="3" fontId="40" fillId="0" borderId="0" xfId="0" applyNumberFormat="1" applyFont="1" applyBorder="1"/>
    <xf numFmtId="3" fontId="50" fillId="0" borderId="0" xfId="0" applyNumberFormat="1" applyFont="1" applyBorder="1"/>
    <xf numFmtId="3" fontId="63" fillId="0" borderId="0" xfId="0" applyNumberFormat="1" applyFont="1" applyBorder="1"/>
    <xf numFmtId="3" fontId="50" fillId="0" borderId="0" xfId="0" applyNumberFormat="1" applyFont="1" applyFill="1" applyBorder="1"/>
    <xf numFmtId="3" fontId="0" fillId="8" borderId="0" xfId="0" applyNumberFormat="1" applyFont="1" applyFill="1" applyBorder="1"/>
    <xf numFmtId="3" fontId="48" fillId="8" borderId="0" xfId="0" applyNumberFormat="1" applyFont="1" applyFill="1" applyBorder="1"/>
    <xf numFmtId="3" fontId="52" fillId="9" borderId="0" xfId="0" applyNumberFormat="1" applyFont="1" applyFill="1" applyBorder="1"/>
    <xf numFmtId="3" fontId="50" fillId="9" borderId="0" xfId="0" applyNumberFormat="1" applyFont="1" applyFill="1" applyBorder="1"/>
    <xf numFmtId="3" fontId="46" fillId="0" borderId="0" xfId="0" applyNumberFormat="1" applyFont="1" applyBorder="1"/>
    <xf numFmtId="3" fontId="55" fillId="0" borderId="0" xfId="0" applyNumberFormat="1" applyFont="1" applyBorder="1"/>
    <xf numFmtId="3" fontId="55" fillId="9" borderId="0" xfId="0" applyNumberFormat="1" applyFont="1" applyFill="1" applyBorder="1"/>
    <xf numFmtId="3" fontId="52" fillId="7" borderId="0" xfId="0" applyNumberFormat="1" applyFont="1" applyFill="1" applyBorder="1"/>
    <xf numFmtId="3" fontId="52" fillId="7" borderId="3" xfId="0" applyNumberFormat="1" applyFont="1" applyFill="1" applyBorder="1"/>
    <xf numFmtId="3" fontId="45" fillId="8" borderId="0" xfId="0" applyNumberFormat="1" applyFont="1" applyFill="1" applyBorder="1"/>
    <xf numFmtId="3" fontId="45" fillId="9" borderId="0" xfId="0" applyNumberFormat="1" applyFont="1" applyFill="1" applyBorder="1"/>
    <xf numFmtId="3" fontId="64" fillId="7" borderId="0" xfId="0" applyNumberFormat="1" applyFont="1" applyFill="1" applyBorder="1"/>
    <xf numFmtId="3" fontId="40" fillId="10" borderId="3" xfId="0" applyNumberFormat="1" applyFont="1" applyFill="1" applyBorder="1"/>
    <xf numFmtId="3" fontId="0" fillId="0" borderId="0" xfId="0" applyNumberFormat="1" applyBorder="1"/>
    <xf numFmtId="3" fontId="51" fillId="0" borderId="0" xfId="0" applyNumberFormat="1" applyFont="1" applyBorder="1"/>
    <xf numFmtId="3" fontId="40" fillId="8" borderId="0" xfId="0" applyNumberFormat="1" applyFont="1" applyFill="1" applyBorder="1"/>
    <xf numFmtId="3" fontId="40" fillId="10" borderId="0" xfId="0" applyNumberFormat="1" applyFont="1" applyFill="1" applyBorder="1"/>
    <xf numFmtId="3" fontId="52" fillId="0" borderId="0" xfId="0" applyNumberFormat="1" applyFont="1" applyBorder="1"/>
    <xf numFmtId="3" fontId="56" fillId="0" borderId="0" xfId="0" applyNumberFormat="1" applyFont="1" applyBorder="1"/>
    <xf numFmtId="3" fontId="40" fillId="6" borderId="3" xfId="0" applyNumberFormat="1" applyFont="1" applyFill="1" applyBorder="1"/>
    <xf numFmtId="3" fontId="40" fillId="11" borderId="3" xfId="0" applyNumberFormat="1" applyFont="1" applyFill="1" applyBorder="1"/>
    <xf numFmtId="3" fontId="40" fillId="6" borderId="0" xfId="0" applyNumberFormat="1" applyFont="1" applyFill="1" applyBorder="1"/>
    <xf numFmtId="3" fontId="40" fillId="11" borderId="0" xfId="0" applyNumberFormat="1" applyFont="1" applyFill="1" applyBorder="1"/>
    <xf numFmtId="3" fontId="61" fillId="0" borderId="0" xfId="0" applyNumberFormat="1" applyFont="1" applyBorder="1"/>
    <xf numFmtId="3" fontId="65" fillId="0" borderId="0" xfId="0" applyNumberFormat="1" applyFont="1" applyBorder="1"/>
    <xf numFmtId="3" fontId="65" fillId="9" borderId="0" xfId="0" applyNumberFormat="1" applyFont="1" applyFill="1" applyBorder="1"/>
    <xf numFmtId="3" fontId="65" fillId="7" borderId="0" xfId="0" applyNumberFormat="1" applyFont="1" applyFill="1" applyBorder="1"/>
    <xf numFmtId="0" fontId="18" fillId="0" borderId="3" xfId="0" applyFont="1" applyBorder="1" applyAlignment="1">
      <alignment horizontal="center"/>
    </xf>
    <xf numFmtId="0" fontId="0" fillId="0" borderId="3" xfId="0" applyBorder="1"/>
    <xf numFmtId="0" fontId="40" fillId="0" borderId="3" xfId="0" applyFont="1" applyBorder="1"/>
    <xf numFmtId="0" fontId="58" fillId="0" borderId="3" xfId="0" applyFont="1" applyBorder="1"/>
    <xf numFmtId="0" fontId="43" fillId="0" borderId="3" xfId="0" applyFont="1" applyBorder="1"/>
    <xf numFmtId="0" fontId="46" fillId="0" borderId="3" xfId="0" applyFont="1" applyBorder="1"/>
    <xf numFmtId="0" fontId="45" fillId="0" borderId="3" xfId="0" applyFont="1" applyBorder="1"/>
    <xf numFmtId="3" fontId="59" fillId="0" borderId="1" xfId="0" applyNumberFormat="1" applyFont="1" applyBorder="1"/>
    <xf numFmtId="3" fontId="62" fillId="0" borderId="3" xfId="0" applyNumberFormat="1" applyFont="1" applyBorder="1"/>
    <xf numFmtId="3" fontId="62" fillId="8" borderId="1" xfId="0" applyNumberFormat="1" applyFont="1" applyFill="1" applyBorder="1"/>
    <xf numFmtId="3" fontId="62" fillId="8" borderId="3" xfId="0" applyNumberFormat="1" applyFont="1" applyFill="1" applyBorder="1"/>
    <xf numFmtId="0" fontId="9" fillId="0" borderId="0" xfId="0" applyFont="1" applyBorder="1" applyAlignment="1">
      <alignment horizontal="center"/>
    </xf>
    <xf numFmtId="0" fontId="40" fillId="0" borderId="0" xfId="0" applyFont="1" applyBorder="1"/>
    <xf numFmtId="0" fontId="62" fillId="0" borderId="0" xfId="0" applyFont="1" applyBorder="1"/>
    <xf numFmtId="0" fontId="43" fillId="0" borderId="0" xfId="0" applyFont="1" applyBorder="1"/>
    <xf numFmtId="0" fontId="46" fillId="0" borderId="0" xfId="0" applyFont="1" applyBorder="1"/>
    <xf numFmtId="3" fontId="61" fillId="0" borderId="1" xfId="0" applyNumberFormat="1" applyFont="1" applyBorder="1"/>
    <xf numFmtId="3" fontId="58" fillId="0" borderId="1" xfId="0" applyNumberFormat="1" applyFont="1" applyBorder="1"/>
    <xf numFmtId="3" fontId="63" fillId="0" borderId="1" xfId="0" applyNumberFormat="1" applyFont="1" applyBorder="1"/>
    <xf numFmtId="3" fontId="67" fillId="0" borderId="1" xfId="0" applyNumberFormat="1" applyFont="1" applyBorder="1"/>
    <xf numFmtId="0" fontId="61" fillId="0" borderId="0" xfId="0" applyFont="1"/>
    <xf numFmtId="3" fontId="68" fillId="0" borderId="1" xfId="0" applyNumberFormat="1" applyFont="1" applyBorder="1"/>
    <xf numFmtId="166" fontId="7" fillId="2" borderId="1" xfId="7" applyNumberFormat="1" applyFont="1" applyFill="1" applyBorder="1" applyAlignment="1">
      <alignment horizontal="left" vertical="center" wrapText="1"/>
    </xf>
    <xf numFmtId="166" fontId="7" fillId="0" borderId="1" xfId="7" applyNumberFormat="1" applyFont="1" applyFill="1" applyBorder="1" applyAlignment="1">
      <alignment horizontal="left" vertical="center" wrapText="1"/>
    </xf>
    <xf numFmtId="0" fontId="61" fillId="0" borderId="1" xfId="0" applyFont="1" applyBorder="1"/>
    <xf numFmtId="0" fontId="60" fillId="0" borderId="1" xfId="0" applyFont="1" applyBorder="1"/>
    <xf numFmtId="3" fontId="0" fillId="0" borderId="1" xfId="0" applyNumberFormat="1" applyFont="1" applyBorder="1"/>
    <xf numFmtId="0" fontId="9" fillId="0" borderId="3" xfId="0" applyFont="1" applyBorder="1" applyAlignment="1">
      <alignment horizontal="center"/>
    </xf>
    <xf numFmtId="166" fontId="0" fillId="0" borderId="3" xfId="7" applyNumberFormat="1" applyFont="1" applyBorder="1"/>
    <xf numFmtId="166" fontId="40" fillId="0" borderId="3" xfId="7" applyNumberFormat="1" applyFont="1" applyBorder="1"/>
    <xf numFmtId="166" fontId="60" fillId="0" borderId="3" xfId="7" applyNumberFormat="1" applyFont="1" applyBorder="1"/>
    <xf numFmtId="166" fontId="58" fillId="0" borderId="3" xfId="7" applyNumberFormat="1" applyFont="1" applyBorder="1"/>
    <xf numFmtId="166" fontId="46" fillId="0" borderId="3" xfId="7" applyNumberFormat="1" applyFont="1" applyBorder="1"/>
    <xf numFmtId="166" fontId="0" fillId="0" borderId="1" xfId="7" applyNumberFormat="1" applyFont="1" applyBorder="1"/>
    <xf numFmtId="166" fontId="40" fillId="0" borderId="1" xfId="7" applyNumberFormat="1" applyFont="1" applyBorder="1"/>
    <xf numFmtId="166" fontId="62" fillId="0" borderId="1" xfId="7" applyNumberFormat="1" applyFont="1" applyBorder="1"/>
    <xf numFmtId="166" fontId="43" fillId="0" borderId="1" xfId="7" applyNumberFormat="1" applyFont="1" applyBorder="1"/>
    <xf numFmtId="166" fontId="46" fillId="0" borderId="1" xfId="7" applyNumberFormat="1" applyFont="1" applyBorder="1"/>
    <xf numFmtId="166" fontId="45" fillId="0" borderId="1" xfId="7" applyNumberFormat="1" applyFont="1" applyBorder="1"/>
    <xf numFmtId="166" fontId="8" fillId="2" borderId="1" xfId="7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8">
    <cellStyle name="Ezres" xfId="7" builtinId="3"/>
    <cellStyle name="Hiperhivatkozás" xfId="2" xr:uid="{00000000-0005-0000-0000-000000000000}"/>
    <cellStyle name="Hivatkozás" xfId="1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view="pageBreakPreview" zoomScaleNormal="100" workbookViewId="0"/>
  </sheetViews>
  <sheetFormatPr defaultRowHeight="15" x14ac:dyDescent="0.25"/>
  <cols>
    <col min="1" max="1" width="85.5703125" customWidth="1"/>
  </cols>
  <sheetData>
    <row r="1" spans="1:9" x14ac:dyDescent="0.25">
      <c r="A1" s="169" t="s">
        <v>713</v>
      </c>
    </row>
    <row r="3" spans="1:9" ht="18" x14ac:dyDescent="0.25">
      <c r="A3" s="77" t="s">
        <v>686</v>
      </c>
    </row>
    <row r="4" spans="1:9" ht="50.25" customHeight="1" x14ac:dyDescent="0.25">
      <c r="A4" s="58" t="s">
        <v>515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9" t="s">
        <v>65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9" t="s">
        <v>66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9" t="s">
        <v>67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9" t="s">
        <v>68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9" t="s">
        <v>69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9" t="s">
        <v>70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9" t="s">
        <v>71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9" t="s">
        <v>72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0" t="s">
        <v>64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0" t="s">
        <v>73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1" t="s">
        <v>513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9" t="s">
        <v>75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9" t="s">
        <v>76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9" t="s">
        <v>77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9" t="s">
        <v>78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9" t="s">
        <v>79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9" t="s">
        <v>80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9" t="s">
        <v>81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0" t="s">
        <v>74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0" t="s">
        <v>82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1" t="s">
        <v>514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24"/>
  <sheetViews>
    <sheetView view="pageBreakPreview" zoomScale="85" zoomScaleNormal="100"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66" t="s">
        <v>722</v>
      </c>
      <c r="B1" s="266"/>
    </row>
    <row r="3" spans="1:7" ht="27" customHeight="1" x14ac:dyDescent="0.25">
      <c r="A3" s="261" t="s">
        <v>686</v>
      </c>
      <c r="B3" s="265"/>
    </row>
    <row r="4" spans="1:7" ht="71.25" customHeight="1" x14ac:dyDescent="0.25">
      <c r="A4" s="270" t="s">
        <v>677</v>
      </c>
      <c r="B4" s="270"/>
      <c r="C4" s="62"/>
      <c r="D4" s="62"/>
      <c r="E4" s="62"/>
      <c r="F4" s="62"/>
      <c r="G4" s="62"/>
    </row>
    <row r="5" spans="1:7" ht="24" customHeight="1" x14ac:dyDescent="0.25">
      <c r="A5" s="58"/>
      <c r="B5" s="58"/>
      <c r="C5" s="62"/>
      <c r="D5" s="62"/>
      <c r="E5" s="62"/>
      <c r="F5" s="62"/>
      <c r="G5" s="62"/>
    </row>
    <row r="7" spans="1:7" ht="18" x14ac:dyDescent="0.25">
      <c r="A7" s="41" t="s">
        <v>4</v>
      </c>
      <c r="B7" s="40" t="s">
        <v>10</v>
      </c>
    </row>
    <row r="8" spans="1:7" x14ac:dyDescent="0.25">
      <c r="A8" s="39" t="s">
        <v>65</v>
      </c>
      <c r="B8" s="39"/>
    </row>
    <row r="9" spans="1:7" x14ac:dyDescent="0.25">
      <c r="A9" s="63" t="s">
        <v>66</v>
      </c>
      <c r="B9" s="39"/>
    </row>
    <row r="10" spans="1:7" x14ac:dyDescent="0.25">
      <c r="A10" s="39" t="s">
        <v>67</v>
      </c>
      <c r="B10" s="39"/>
    </row>
    <row r="11" spans="1:7" x14ac:dyDescent="0.25">
      <c r="A11" s="39" t="s">
        <v>68</v>
      </c>
      <c r="B11" s="39"/>
    </row>
    <row r="12" spans="1:7" x14ac:dyDescent="0.25">
      <c r="A12" s="39" t="s">
        <v>69</v>
      </c>
      <c r="B12" s="39"/>
    </row>
    <row r="13" spans="1:7" x14ac:dyDescent="0.25">
      <c r="A13" s="39" t="s">
        <v>70</v>
      </c>
      <c r="B13" s="39"/>
    </row>
    <row r="14" spans="1:7" x14ac:dyDescent="0.25">
      <c r="A14" s="39" t="s">
        <v>71</v>
      </c>
      <c r="B14" s="39"/>
    </row>
    <row r="15" spans="1:7" x14ac:dyDescent="0.25">
      <c r="A15" s="39" t="s">
        <v>72</v>
      </c>
      <c r="B15" s="39"/>
    </row>
    <row r="16" spans="1:7" s="91" customFormat="1" x14ac:dyDescent="0.25">
      <c r="A16" s="97" t="s">
        <v>13</v>
      </c>
      <c r="B16" s="97">
        <f>SUM(B8:B15)</f>
        <v>0</v>
      </c>
    </row>
    <row r="17" spans="1:2" ht="30" x14ac:dyDescent="0.25">
      <c r="A17" s="64" t="s">
        <v>5</v>
      </c>
      <c r="B17" s="39"/>
    </row>
    <row r="18" spans="1:2" ht="30" x14ac:dyDescent="0.25">
      <c r="A18" s="64" t="s">
        <v>6</v>
      </c>
      <c r="B18" s="39"/>
    </row>
    <row r="19" spans="1:2" x14ac:dyDescent="0.25">
      <c r="A19" s="65" t="s">
        <v>7</v>
      </c>
      <c r="B19" s="39"/>
    </row>
    <row r="20" spans="1:2" x14ac:dyDescent="0.25">
      <c r="A20" s="65" t="s">
        <v>8</v>
      </c>
      <c r="B20" s="39"/>
    </row>
    <row r="21" spans="1:2" x14ac:dyDescent="0.25">
      <c r="A21" s="39" t="s">
        <v>11</v>
      </c>
      <c r="B21" s="39"/>
    </row>
    <row r="22" spans="1:2" s="91" customFormat="1" x14ac:dyDescent="0.25">
      <c r="A22" s="45" t="s">
        <v>9</v>
      </c>
      <c r="B22" s="94">
        <f>SUM(B17:B21)</f>
        <v>0</v>
      </c>
    </row>
    <row r="23" spans="1:2" s="91" customFormat="1" ht="31.5" x14ac:dyDescent="0.25">
      <c r="A23" s="66" t="s">
        <v>12</v>
      </c>
      <c r="B23" s="23"/>
    </row>
    <row r="24" spans="1:2" s="91" customFormat="1" ht="15.75" x14ac:dyDescent="0.25">
      <c r="A24" s="93" t="s">
        <v>558</v>
      </c>
      <c r="B24" s="93">
        <f>SUM(B22,B23,)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65"/>
  <sheetViews>
    <sheetView view="pageBreakPreview" zoomScale="85" zoomScaleNormal="100" workbookViewId="0">
      <selection activeCell="H1" sqref="H1:J1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 x14ac:dyDescent="0.25">
      <c r="H1" s="256" t="s">
        <v>723</v>
      </c>
      <c r="I1" s="256"/>
      <c r="J1" s="256"/>
    </row>
    <row r="2" spans="1:12" ht="46.5" customHeight="1" x14ac:dyDescent="0.25">
      <c r="A2" s="261" t="s">
        <v>686</v>
      </c>
      <c r="B2" s="265"/>
      <c r="C2" s="265"/>
      <c r="D2" s="265"/>
      <c r="E2" s="265"/>
      <c r="F2" s="265"/>
      <c r="G2" s="265"/>
      <c r="H2" s="265"/>
      <c r="I2" s="265"/>
      <c r="J2" s="265"/>
    </row>
    <row r="3" spans="1:12" ht="16.5" customHeight="1" x14ac:dyDescent="0.25">
      <c r="A3" s="264" t="s">
        <v>47</v>
      </c>
      <c r="B3" s="262"/>
      <c r="C3" s="262"/>
      <c r="D3" s="262"/>
      <c r="E3" s="262"/>
      <c r="F3" s="262"/>
      <c r="G3" s="262"/>
      <c r="H3" s="262"/>
      <c r="I3" s="262"/>
      <c r="J3" s="262"/>
    </row>
    <row r="4" spans="1:12" ht="18" x14ac:dyDescent="0.25">
      <c r="A4" s="100"/>
      <c r="B4" s="59"/>
      <c r="C4" s="59"/>
      <c r="D4" s="59"/>
      <c r="E4" s="59"/>
      <c r="F4" s="59"/>
      <c r="G4" s="59"/>
      <c r="H4" s="59"/>
      <c r="I4" s="59"/>
      <c r="J4" s="59"/>
    </row>
    <row r="5" spans="1:12" ht="61.5" customHeight="1" x14ac:dyDescent="0.25">
      <c r="A5" s="90" t="s">
        <v>1</v>
      </c>
    </row>
    <row r="6" spans="1:12" ht="60" x14ac:dyDescent="0.3">
      <c r="A6" s="2" t="s">
        <v>83</v>
      </c>
      <c r="B6" s="3" t="s">
        <v>84</v>
      </c>
      <c r="C6" s="87" t="s">
        <v>642</v>
      </c>
      <c r="D6" s="87" t="s">
        <v>645</v>
      </c>
      <c r="E6" s="87" t="s">
        <v>646</v>
      </c>
      <c r="F6" s="87" t="s">
        <v>647</v>
      </c>
      <c r="G6" s="87" t="s">
        <v>651</v>
      </c>
      <c r="H6" s="87" t="s">
        <v>643</v>
      </c>
      <c r="I6" s="87" t="s">
        <v>644</v>
      </c>
      <c r="J6" s="87" t="s">
        <v>648</v>
      </c>
    </row>
    <row r="7" spans="1:12" ht="25.5" x14ac:dyDescent="0.25">
      <c r="A7" s="104"/>
      <c r="B7" s="104"/>
      <c r="C7" s="104"/>
      <c r="D7" s="104"/>
      <c r="E7" s="104"/>
      <c r="F7" s="56" t="s">
        <v>652</v>
      </c>
      <c r="G7" s="55"/>
      <c r="H7" s="104"/>
      <c r="I7" s="104"/>
      <c r="J7" s="104"/>
    </row>
    <row r="8" spans="1:12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</row>
    <row r="9" spans="1:12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</row>
    <row r="10" spans="1:12" x14ac:dyDescent="0.25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L10" s="112"/>
    </row>
    <row r="11" spans="1:12" x14ac:dyDescent="0.25">
      <c r="A11" s="13" t="s">
        <v>186</v>
      </c>
      <c r="B11" s="6" t="s">
        <v>187</v>
      </c>
      <c r="C11" s="104"/>
      <c r="D11" s="104"/>
      <c r="E11" s="104"/>
      <c r="F11" s="104"/>
      <c r="G11" s="104"/>
      <c r="H11" s="104"/>
      <c r="I11" s="104"/>
      <c r="J11" s="104"/>
    </row>
    <row r="12" spans="1:12" x14ac:dyDescent="0.25">
      <c r="A12" s="13"/>
      <c r="B12" s="6"/>
      <c r="C12" s="104"/>
      <c r="D12" s="104"/>
      <c r="E12" s="104"/>
      <c r="F12" s="104"/>
      <c r="G12" s="104"/>
      <c r="H12" s="104"/>
      <c r="I12" s="104"/>
      <c r="J12" s="104"/>
    </row>
    <row r="13" spans="1:12" x14ac:dyDescent="0.25">
      <c r="A13" s="13"/>
      <c r="B13" s="6"/>
      <c r="C13" s="104"/>
      <c r="D13" s="104"/>
      <c r="E13" s="104"/>
      <c r="F13" s="104"/>
      <c r="G13" s="104"/>
      <c r="H13" s="104"/>
      <c r="I13" s="104"/>
      <c r="J13" s="104"/>
    </row>
    <row r="14" spans="1:12" x14ac:dyDescent="0.25">
      <c r="A14" s="13"/>
      <c r="B14" s="6"/>
      <c r="C14" s="104"/>
      <c r="D14" s="104"/>
      <c r="E14" s="104"/>
      <c r="F14" s="104"/>
      <c r="G14" s="104"/>
      <c r="H14" s="104"/>
      <c r="I14" s="104"/>
      <c r="J14" s="104"/>
    </row>
    <row r="15" spans="1:12" x14ac:dyDescent="0.25">
      <c r="A15" s="13"/>
      <c r="B15" s="6"/>
      <c r="C15" s="104"/>
      <c r="D15" s="104"/>
      <c r="E15" s="104"/>
      <c r="F15" s="104"/>
      <c r="G15" s="104"/>
      <c r="H15" s="104"/>
      <c r="I15" s="104"/>
      <c r="J15" s="104"/>
    </row>
    <row r="16" spans="1:12" x14ac:dyDescent="0.25">
      <c r="A16" s="13" t="s">
        <v>426</v>
      </c>
      <c r="B16" s="6" t="s">
        <v>188</v>
      </c>
      <c r="C16" s="104"/>
      <c r="D16" s="104"/>
      <c r="E16" s="104"/>
      <c r="F16" s="104"/>
      <c r="G16" s="104"/>
      <c r="H16" s="104"/>
      <c r="I16" s="104"/>
      <c r="J16" s="104"/>
    </row>
    <row r="17" spans="1:10" x14ac:dyDescent="0.25">
      <c r="A17" s="13"/>
      <c r="B17" s="6"/>
      <c r="C17" s="104"/>
      <c r="D17" s="104"/>
      <c r="E17" s="104"/>
      <c r="F17" s="104"/>
      <c r="G17" s="104"/>
      <c r="H17" s="104"/>
      <c r="I17" s="104"/>
      <c r="J17" s="104"/>
    </row>
    <row r="18" spans="1:10" x14ac:dyDescent="0.25">
      <c r="A18" s="13"/>
      <c r="B18" s="6"/>
      <c r="C18" s="104"/>
      <c r="D18" s="104"/>
      <c r="E18" s="104"/>
      <c r="F18" s="104"/>
      <c r="G18" s="104"/>
      <c r="H18" s="104"/>
      <c r="I18" s="104"/>
      <c r="J18" s="104"/>
    </row>
    <row r="19" spans="1:10" x14ac:dyDescent="0.25">
      <c r="A19" s="13"/>
      <c r="B19" s="6"/>
      <c r="C19" s="104"/>
      <c r="D19" s="104"/>
      <c r="E19" s="104"/>
      <c r="F19" s="104"/>
      <c r="G19" s="104"/>
      <c r="H19" s="104"/>
      <c r="I19" s="104"/>
      <c r="J19" s="104"/>
    </row>
    <row r="20" spans="1:10" x14ac:dyDescent="0.25">
      <c r="A20" s="13"/>
      <c r="B20" s="6"/>
      <c r="C20" s="104"/>
      <c r="D20" s="104"/>
      <c r="E20" s="104"/>
      <c r="F20" s="104"/>
      <c r="G20" s="104"/>
      <c r="H20" s="104"/>
      <c r="I20" s="104"/>
      <c r="J20" s="104"/>
    </row>
    <row r="21" spans="1:10" x14ac:dyDescent="0.25">
      <c r="A21" s="5" t="s">
        <v>189</v>
      </c>
      <c r="B21" s="6" t="s">
        <v>190</v>
      </c>
      <c r="C21" s="104"/>
      <c r="D21" s="104"/>
      <c r="E21" s="104"/>
      <c r="F21" s="104"/>
      <c r="G21" s="104"/>
      <c r="H21" s="104"/>
      <c r="I21" s="104"/>
      <c r="J21" s="104"/>
    </row>
    <row r="22" spans="1:10" x14ac:dyDescent="0.25">
      <c r="A22" s="5"/>
      <c r="B22" s="6"/>
      <c r="C22" s="104"/>
      <c r="D22" s="104"/>
      <c r="E22" s="104"/>
      <c r="F22" s="104"/>
      <c r="G22" s="104"/>
      <c r="H22" s="105"/>
      <c r="I22" s="105"/>
      <c r="J22" s="111"/>
    </row>
    <row r="23" spans="1:10" x14ac:dyDescent="0.25">
      <c r="A23" s="5"/>
      <c r="B23" s="6"/>
      <c r="C23" s="104"/>
      <c r="D23" s="104"/>
      <c r="E23" s="104"/>
      <c r="F23" s="104"/>
      <c r="G23" s="104"/>
      <c r="H23" s="105"/>
      <c r="I23" s="105"/>
      <c r="J23" s="111"/>
    </row>
    <row r="24" spans="1:10" x14ac:dyDescent="0.25">
      <c r="A24" s="13" t="s">
        <v>191</v>
      </c>
      <c r="B24" s="6" t="s">
        <v>192</v>
      </c>
      <c r="C24" s="104"/>
      <c r="D24" s="104"/>
      <c r="E24" s="104"/>
      <c r="F24" s="104"/>
      <c r="G24" s="104"/>
      <c r="H24" s="104"/>
      <c r="I24" s="104"/>
      <c r="J24" s="111"/>
    </row>
    <row r="25" spans="1:10" x14ac:dyDescent="0.25">
      <c r="A25" s="13"/>
      <c r="B25" s="6"/>
      <c r="C25" s="104"/>
      <c r="D25" s="104"/>
      <c r="E25" s="104"/>
      <c r="F25" s="104"/>
      <c r="G25" s="104"/>
      <c r="H25" s="104"/>
      <c r="I25" s="104"/>
      <c r="J25" s="104"/>
    </row>
    <row r="26" spans="1:10" x14ac:dyDescent="0.25">
      <c r="A26" s="13"/>
      <c r="B26" s="6"/>
      <c r="C26" s="104"/>
      <c r="D26" s="104"/>
      <c r="E26" s="104"/>
      <c r="F26" s="104"/>
      <c r="G26" s="104"/>
      <c r="H26" s="104"/>
      <c r="I26" s="104"/>
      <c r="J26" s="104"/>
    </row>
    <row r="27" spans="1:10" x14ac:dyDescent="0.25">
      <c r="A27" s="13" t="s">
        <v>193</v>
      </c>
      <c r="B27" s="6" t="s">
        <v>194</v>
      </c>
      <c r="C27" s="104"/>
      <c r="D27" s="104"/>
      <c r="E27" s="104"/>
      <c r="F27" s="104"/>
      <c r="G27" s="104"/>
      <c r="H27" s="104"/>
      <c r="I27" s="104"/>
      <c r="J27" s="104"/>
    </row>
    <row r="28" spans="1:10" x14ac:dyDescent="0.25">
      <c r="A28" s="13"/>
      <c r="B28" s="6"/>
      <c r="C28" s="104"/>
      <c r="D28" s="104"/>
      <c r="E28" s="104"/>
      <c r="F28" s="104"/>
      <c r="G28" s="104"/>
      <c r="H28" s="104"/>
      <c r="I28" s="104"/>
      <c r="J28" s="104"/>
    </row>
    <row r="29" spans="1:10" x14ac:dyDescent="0.25">
      <c r="A29" s="13"/>
      <c r="B29" s="6"/>
      <c r="C29" s="104"/>
      <c r="D29" s="104"/>
      <c r="E29" s="104"/>
      <c r="F29" s="104"/>
      <c r="G29" s="104"/>
      <c r="H29" s="104"/>
      <c r="I29" s="104"/>
      <c r="J29" s="104"/>
    </row>
    <row r="30" spans="1:10" x14ac:dyDescent="0.25">
      <c r="A30" s="5" t="s">
        <v>195</v>
      </c>
      <c r="B30" s="6" t="s">
        <v>196</v>
      </c>
      <c r="C30" s="104"/>
      <c r="D30" s="104"/>
      <c r="E30" s="104"/>
      <c r="F30" s="104"/>
      <c r="G30" s="104"/>
      <c r="H30" s="104"/>
      <c r="I30" s="104"/>
      <c r="J30" s="104"/>
    </row>
    <row r="31" spans="1:10" s="91" customFormat="1" x14ac:dyDescent="0.25">
      <c r="A31" s="5" t="s">
        <v>197</v>
      </c>
      <c r="B31" s="6" t="s">
        <v>198</v>
      </c>
      <c r="C31" s="104"/>
      <c r="D31" s="104"/>
      <c r="E31" s="104"/>
      <c r="F31" s="104"/>
      <c r="G31" s="104"/>
      <c r="H31" s="104"/>
      <c r="I31" s="104"/>
      <c r="J31" s="104"/>
    </row>
    <row r="32" spans="1:10" ht="15.75" x14ac:dyDescent="0.25">
      <c r="A32" s="20" t="s">
        <v>427</v>
      </c>
      <c r="B32" s="9" t="s">
        <v>199</v>
      </c>
      <c r="C32" s="94">
        <f>SUM(C11,C16,C21,C24,C27,C30,C31,)</f>
        <v>0</v>
      </c>
      <c r="D32" s="94">
        <f t="shared" ref="D32:J32" si="0">SUM(D11,D16,D21,D24,D27,D30,D31,)</f>
        <v>0</v>
      </c>
      <c r="E32" s="94">
        <f t="shared" si="0"/>
        <v>0</v>
      </c>
      <c r="F32" s="94">
        <f t="shared" si="0"/>
        <v>0</v>
      </c>
      <c r="G32" s="94">
        <f t="shared" si="0"/>
        <v>0</v>
      </c>
      <c r="H32" s="94">
        <f t="shared" si="0"/>
        <v>0</v>
      </c>
      <c r="I32" s="94">
        <f t="shared" si="0"/>
        <v>0</v>
      </c>
      <c r="J32" s="94">
        <f t="shared" si="0"/>
        <v>0</v>
      </c>
    </row>
    <row r="33" spans="1:10" ht="15.75" x14ac:dyDescent="0.25">
      <c r="A33" s="24"/>
      <c r="B33" s="8"/>
      <c r="C33" s="104"/>
      <c r="D33" s="104"/>
      <c r="E33" s="104"/>
      <c r="F33" s="104"/>
      <c r="G33" s="104"/>
      <c r="H33" s="104"/>
      <c r="I33" s="104"/>
      <c r="J33" s="104"/>
    </row>
    <row r="34" spans="1:10" ht="15.75" x14ac:dyDescent="0.25">
      <c r="A34" s="24"/>
      <c r="B34" s="8"/>
      <c r="C34" s="104"/>
      <c r="D34" s="104"/>
      <c r="E34" s="104"/>
      <c r="F34" s="104"/>
      <c r="G34" s="104"/>
      <c r="H34" s="104"/>
      <c r="I34" s="104"/>
      <c r="J34" s="104"/>
    </row>
    <row r="35" spans="1:10" ht="15.75" x14ac:dyDescent="0.25">
      <c r="A35" s="24"/>
      <c r="B35" s="8"/>
      <c r="C35" s="104"/>
      <c r="D35" s="104"/>
      <c r="E35" s="104"/>
      <c r="F35" s="104"/>
      <c r="G35" s="104"/>
      <c r="H35" s="104"/>
      <c r="I35" s="104"/>
      <c r="J35" s="104"/>
    </row>
    <row r="36" spans="1:10" ht="15.75" x14ac:dyDescent="0.25">
      <c r="A36" s="24"/>
      <c r="B36" s="8"/>
      <c r="C36" s="104"/>
      <c r="D36" s="104"/>
      <c r="E36" s="104"/>
      <c r="F36" s="104"/>
      <c r="G36" s="104"/>
      <c r="H36" s="104"/>
      <c r="I36" s="104"/>
      <c r="J36" s="104"/>
    </row>
    <row r="37" spans="1:10" x14ac:dyDescent="0.25">
      <c r="A37" s="13" t="s">
        <v>200</v>
      </c>
      <c r="B37" s="6" t="s">
        <v>201</v>
      </c>
      <c r="C37" s="104"/>
      <c r="D37" s="104"/>
      <c r="E37" s="104"/>
      <c r="F37" s="104"/>
      <c r="G37" s="104"/>
      <c r="H37" s="104"/>
      <c r="I37" s="104"/>
      <c r="J37" s="104"/>
    </row>
    <row r="38" spans="1:10" x14ac:dyDescent="0.25">
      <c r="A38" s="13"/>
      <c r="B38" s="6"/>
      <c r="C38" s="104"/>
      <c r="D38" s="104"/>
      <c r="E38" s="104"/>
      <c r="F38" s="104"/>
      <c r="G38" s="104"/>
      <c r="H38" s="104"/>
      <c r="I38" s="104"/>
      <c r="J38" s="104"/>
    </row>
    <row r="39" spans="1:10" x14ac:dyDescent="0.25">
      <c r="A39" s="13"/>
      <c r="B39" s="6"/>
      <c r="C39" s="104"/>
      <c r="D39" s="104"/>
      <c r="E39" s="104"/>
      <c r="F39" s="104"/>
      <c r="G39" s="104"/>
      <c r="H39" s="104"/>
      <c r="I39" s="104"/>
      <c r="J39" s="104"/>
    </row>
    <row r="40" spans="1:10" x14ac:dyDescent="0.25">
      <c r="A40" s="13"/>
      <c r="B40" s="6"/>
      <c r="C40" s="104"/>
      <c r="D40" s="104"/>
      <c r="E40" s="104"/>
      <c r="F40" s="104"/>
      <c r="G40" s="104"/>
      <c r="H40" s="104"/>
      <c r="I40" s="104"/>
      <c r="J40" s="104"/>
    </row>
    <row r="41" spans="1:10" x14ac:dyDescent="0.25">
      <c r="A41" s="13"/>
      <c r="B41" s="6"/>
      <c r="C41" s="104"/>
      <c r="D41" s="104"/>
      <c r="E41" s="104"/>
      <c r="F41" s="104"/>
      <c r="G41" s="104"/>
      <c r="H41" s="104"/>
      <c r="I41" s="104"/>
      <c r="J41" s="104"/>
    </row>
    <row r="42" spans="1:10" x14ac:dyDescent="0.25">
      <c r="A42" s="13" t="s">
        <v>202</v>
      </c>
      <c r="B42" s="6" t="s">
        <v>203</v>
      </c>
      <c r="C42" s="104"/>
      <c r="D42" s="104"/>
      <c r="E42" s="104"/>
      <c r="F42" s="104"/>
      <c r="G42" s="104"/>
      <c r="H42" s="104"/>
      <c r="I42" s="104"/>
      <c r="J42" s="104"/>
    </row>
    <row r="43" spans="1:10" x14ac:dyDescent="0.25">
      <c r="A43" s="13"/>
      <c r="B43" s="6"/>
      <c r="C43" s="104"/>
      <c r="D43" s="104"/>
      <c r="E43" s="104"/>
      <c r="F43" s="104"/>
      <c r="G43" s="104"/>
      <c r="H43" s="104"/>
      <c r="I43" s="104"/>
      <c r="J43" s="104"/>
    </row>
    <row r="44" spans="1:10" x14ac:dyDescent="0.25">
      <c r="A44" s="13"/>
      <c r="B44" s="6"/>
      <c r="C44" s="104"/>
      <c r="D44" s="104"/>
      <c r="E44" s="104"/>
      <c r="F44" s="104"/>
      <c r="G44" s="104"/>
      <c r="H44" s="104"/>
      <c r="I44" s="104"/>
      <c r="J44" s="104"/>
    </row>
    <row r="45" spans="1:10" x14ac:dyDescent="0.25">
      <c r="A45" s="13"/>
      <c r="B45" s="6"/>
      <c r="C45" s="104"/>
      <c r="D45" s="104"/>
      <c r="E45" s="104"/>
      <c r="F45" s="104"/>
      <c r="G45" s="104"/>
      <c r="H45" s="104"/>
      <c r="I45" s="104"/>
      <c r="J45" s="104"/>
    </row>
    <row r="46" spans="1:10" x14ac:dyDescent="0.25">
      <c r="A46" s="13"/>
      <c r="B46" s="6"/>
      <c r="C46" s="104"/>
      <c r="D46" s="104"/>
      <c r="E46" s="104"/>
      <c r="F46" s="104"/>
      <c r="G46" s="104"/>
      <c r="H46" s="104"/>
      <c r="I46" s="104"/>
      <c r="J46" s="104"/>
    </row>
    <row r="47" spans="1:10" x14ac:dyDescent="0.25">
      <c r="A47" s="13" t="s">
        <v>204</v>
      </c>
      <c r="B47" s="6" t="s">
        <v>205</v>
      </c>
      <c r="C47" s="104"/>
      <c r="D47" s="104"/>
      <c r="E47" s="104"/>
      <c r="F47" s="104"/>
      <c r="G47" s="104"/>
      <c r="H47" s="104"/>
      <c r="I47" s="104"/>
      <c r="J47" s="104"/>
    </row>
    <row r="48" spans="1:10" s="91" customFormat="1" x14ac:dyDescent="0.25">
      <c r="A48" s="13" t="s">
        <v>206</v>
      </c>
      <c r="B48" s="6" t="s">
        <v>207</v>
      </c>
      <c r="C48" s="104"/>
      <c r="D48" s="104"/>
      <c r="E48" s="104"/>
      <c r="F48" s="104"/>
      <c r="G48" s="104"/>
      <c r="H48" s="104"/>
      <c r="I48" s="104"/>
      <c r="J48" s="104"/>
    </row>
    <row r="49" spans="1:10" s="91" customFormat="1" ht="15.75" x14ac:dyDescent="0.25">
      <c r="A49" s="20" t="s">
        <v>428</v>
      </c>
      <c r="B49" s="9" t="s">
        <v>208</v>
      </c>
      <c r="C49" s="94">
        <f>SUM(C37,C42,C47,C48,)</f>
        <v>0</v>
      </c>
      <c r="D49" s="94">
        <f t="shared" ref="D49:J49" si="1">SUM(D37,D42,D47,D48,)</f>
        <v>0</v>
      </c>
      <c r="E49" s="94">
        <f t="shared" si="1"/>
        <v>0</v>
      </c>
      <c r="F49" s="94">
        <f t="shared" si="1"/>
        <v>0</v>
      </c>
      <c r="G49" s="94">
        <f t="shared" si="1"/>
        <v>0</v>
      </c>
      <c r="H49" s="94">
        <f t="shared" si="1"/>
        <v>0</v>
      </c>
      <c r="I49" s="94">
        <f t="shared" si="1"/>
        <v>0</v>
      </c>
      <c r="J49" s="94">
        <f t="shared" si="1"/>
        <v>0</v>
      </c>
    </row>
    <row r="50" spans="1:10" ht="78.75" x14ac:dyDescent="0.25">
      <c r="A50" s="98" t="s">
        <v>54</v>
      </c>
      <c r="B50" s="96"/>
      <c r="C50" s="96"/>
      <c r="D50" s="96"/>
      <c r="E50" s="96"/>
      <c r="F50" s="96"/>
      <c r="G50" s="96"/>
      <c r="H50" s="96"/>
      <c r="I50" s="96"/>
      <c r="J50" s="96"/>
    </row>
    <row r="51" spans="1:10" ht="15.75" x14ac:dyDescent="0.3">
      <c r="A51" s="87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7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7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3" t="s">
        <v>53</v>
      </c>
    </row>
    <row r="57" spans="1:10" x14ac:dyDescent="0.25">
      <c r="A57" s="85"/>
    </row>
    <row r="58" spans="1:10" ht="25.5" x14ac:dyDescent="0.25">
      <c r="A58" s="84" t="s">
        <v>61</v>
      </c>
    </row>
    <row r="59" spans="1:10" ht="51" x14ac:dyDescent="0.25">
      <c r="A59" s="84" t="s">
        <v>48</v>
      </c>
    </row>
    <row r="60" spans="1:10" ht="25.5" x14ac:dyDescent="0.25">
      <c r="A60" s="84" t="s">
        <v>49</v>
      </c>
    </row>
    <row r="61" spans="1:10" ht="25.5" x14ac:dyDescent="0.25">
      <c r="A61" s="84" t="s">
        <v>50</v>
      </c>
    </row>
    <row r="62" spans="1:10" ht="38.25" x14ac:dyDescent="0.25">
      <c r="A62" s="84" t="s">
        <v>51</v>
      </c>
    </row>
    <row r="63" spans="1:10" ht="25.5" x14ac:dyDescent="0.25">
      <c r="A63" s="84" t="s">
        <v>52</v>
      </c>
    </row>
    <row r="64" spans="1:10" ht="38.25" x14ac:dyDescent="0.25">
      <c r="A64" s="84" t="s">
        <v>62</v>
      </c>
    </row>
    <row r="65" spans="1:1" ht="51" x14ac:dyDescent="0.25">
      <c r="A65" s="106" t="s">
        <v>63</v>
      </c>
    </row>
  </sheetData>
  <mergeCells count="3">
    <mergeCell ref="H1:J1"/>
    <mergeCell ref="A2:J2"/>
    <mergeCell ref="A3:J3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44"/>
  <sheetViews>
    <sheetView view="pageBreakPreview" zoomScale="85" zoomScaleNormal="100" workbookViewId="0">
      <selection activeCell="E1" sqref="E1:H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s="256" t="s">
        <v>724</v>
      </c>
      <c r="F1" s="256"/>
      <c r="G1" s="256"/>
      <c r="H1" s="256"/>
    </row>
    <row r="3" spans="1:9" ht="25.5" customHeight="1" x14ac:dyDescent="0.25">
      <c r="A3" s="261" t="s">
        <v>686</v>
      </c>
      <c r="B3" s="265"/>
      <c r="C3" s="265"/>
      <c r="D3" s="265"/>
      <c r="E3" s="265"/>
      <c r="F3" s="265"/>
      <c r="G3" s="265"/>
      <c r="H3" s="265"/>
    </row>
    <row r="4" spans="1:9" ht="82.5" customHeight="1" x14ac:dyDescent="0.25">
      <c r="A4" s="264" t="s">
        <v>678</v>
      </c>
      <c r="B4" s="264"/>
      <c r="C4" s="264"/>
      <c r="D4" s="264"/>
      <c r="E4" s="264"/>
      <c r="F4" s="264"/>
      <c r="G4" s="264"/>
      <c r="H4" s="264"/>
    </row>
    <row r="5" spans="1:9" ht="20.25" customHeight="1" x14ac:dyDescent="0.25">
      <c r="A5" s="57"/>
      <c r="B5" s="107"/>
      <c r="C5" s="107"/>
      <c r="D5" s="107"/>
      <c r="E5" s="107"/>
      <c r="F5" s="107"/>
      <c r="G5" s="107"/>
      <c r="H5" s="107"/>
    </row>
    <row r="6" spans="1:9" x14ac:dyDescent="0.25">
      <c r="A6" s="90" t="s">
        <v>1</v>
      </c>
      <c r="F6" s="257" t="s">
        <v>655</v>
      </c>
      <c r="G6" s="258"/>
      <c r="H6" s="258"/>
      <c r="I6" s="273"/>
    </row>
    <row r="7" spans="1:9" ht="86.25" customHeight="1" x14ac:dyDescent="0.3">
      <c r="A7" s="2" t="s">
        <v>83</v>
      </c>
      <c r="B7" s="3" t="s">
        <v>84</v>
      </c>
      <c r="C7" s="87" t="s">
        <v>643</v>
      </c>
      <c r="D7" s="87" t="s">
        <v>644</v>
      </c>
      <c r="E7" s="87" t="s">
        <v>649</v>
      </c>
      <c r="F7" s="108">
        <v>2016</v>
      </c>
      <c r="G7" s="108">
        <v>2017</v>
      </c>
      <c r="H7" s="108">
        <v>2018</v>
      </c>
      <c r="I7" s="108">
        <v>2019</v>
      </c>
    </row>
    <row r="8" spans="1:9" x14ac:dyDescent="0.25">
      <c r="A8" s="21" t="s">
        <v>507</v>
      </c>
      <c r="B8" s="5" t="s">
        <v>347</v>
      </c>
      <c r="C8" s="105"/>
      <c r="D8" s="105"/>
      <c r="E8" s="55"/>
      <c r="F8" s="104"/>
      <c r="G8" s="104"/>
      <c r="H8" s="104"/>
      <c r="I8" s="104"/>
    </row>
    <row r="9" spans="1:9" x14ac:dyDescent="0.25">
      <c r="A9" s="49" t="s">
        <v>222</v>
      </c>
      <c r="B9" s="49" t="s">
        <v>347</v>
      </c>
      <c r="C9" s="104"/>
      <c r="D9" s="104"/>
      <c r="E9" s="104"/>
      <c r="F9" s="104"/>
      <c r="G9" s="104"/>
      <c r="H9" s="104"/>
      <c r="I9" s="104"/>
    </row>
    <row r="10" spans="1:9" ht="30" x14ac:dyDescent="0.25">
      <c r="A10" s="12" t="s">
        <v>348</v>
      </c>
      <c r="B10" s="5" t="s">
        <v>349</v>
      </c>
      <c r="C10" s="104"/>
      <c r="D10" s="104"/>
      <c r="E10" s="104"/>
      <c r="F10" s="104"/>
      <c r="G10" s="104"/>
      <c r="H10" s="104"/>
      <c r="I10" s="104"/>
    </row>
    <row r="11" spans="1:9" x14ac:dyDescent="0.25">
      <c r="A11" s="21" t="s">
        <v>555</v>
      </c>
      <c r="B11" s="5" t="s">
        <v>350</v>
      </c>
      <c r="C11" s="105"/>
      <c r="D11" s="105"/>
      <c r="E11" s="113"/>
      <c r="F11" s="104"/>
      <c r="G11" s="104"/>
      <c r="H11" s="104"/>
      <c r="I11" s="104"/>
    </row>
    <row r="12" spans="1:9" x14ac:dyDescent="0.25">
      <c r="A12" s="49" t="s">
        <v>222</v>
      </c>
      <c r="B12" s="49" t="s">
        <v>350</v>
      </c>
      <c r="C12" s="104"/>
      <c r="D12" s="104"/>
      <c r="E12" s="104"/>
      <c r="F12" s="104"/>
      <c r="G12" s="104"/>
      <c r="H12" s="104"/>
      <c r="I12" s="104"/>
    </row>
    <row r="13" spans="1:9" s="91" customFormat="1" x14ac:dyDescent="0.25">
      <c r="A13" s="11" t="s">
        <v>527</v>
      </c>
      <c r="B13" s="7" t="s">
        <v>351</v>
      </c>
      <c r="C13" s="94"/>
      <c r="D13" s="94"/>
      <c r="E13" s="94"/>
      <c r="F13" s="94"/>
      <c r="G13" s="94"/>
      <c r="H13" s="94"/>
      <c r="I13" s="94"/>
    </row>
    <row r="14" spans="1:9" x14ac:dyDescent="0.25">
      <c r="A14" s="12" t="s">
        <v>556</v>
      </c>
      <c r="B14" s="5" t="s">
        <v>352</v>
      </c>
      <c r="C14" s="104"/>
      <c r="D14" s="104"/>
      <c r="E14" s="104"/>
      <c r="F14" s="104"/>
      <c r="G14" s="104"/>
      <c r="H14" s="104"/>
      <c r="I14" s="104"/>
    </row>
    <row r="15" spans="1:9" x14ac:dyDescent="0.25">
      <c r="A15" s="49" t="s">
        <v>230</v>
      </c>
      <c r="B15" s="49" t="s">
        <v>352</v>
      </c>
      <c r="C15" s="104"/>
      <c r="D15" s="104"/>
      <c r="E15" s="104"/>
      <c r="F15" s="104"/>
      <c r="G15" s="104"/>
      <c r="H15" s="104"/>
      <c r="I15" s="104"/>
    </row>
    <row r="16" spans="1:9" x14ac:dyDescent="0.25">
      <c r="A16" s="21" t="s">
        <v>353</v>
      </c>
      <c r="B16" s="5" t="s">
        <v>354</v>
      </c>
      <c r="C16" s="104"/>
      <c r="D16" s="104"/>
      <c r="E16" s="104"/>
      <c r="F16" s="104"/>
      <c r="G16" s="104"/>
      <c r="H16" s="104"/>
      <c r="I16" s="104"/>
    </row>
    <row r="17" spans="1:9" x14ac:dyDescent="0.25">
      <c r="A17" s="13" t="s">
        <v>557</v>
      </c>
      <c r="B17" s="5" t="s">
        <v>355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9" t="s">
        <v>231</v>
      </c>
      <c r="B18" s="49" t="s">
        <v>355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356</v>
      </c>
      <c r="B19" s="5" t="s">
        <v>357</v>
      </c>
      <c r="C19" s="26"/>
      <c r="D19" s="26"/>
      <c r="E19" s="26"/>
      <c r="F19" s="26"/>
      <c r="G19" s="26"/>
      <c r="H19" s="26"/>
      <c r="I19" s="26"/>
    </row>
    <row r="20" spans="1:9" s="91" customFormat="1" x14ac:dyDescent="0.25">
      <c r="A20" s="22" t="s">
        <v>528</v>
      </c>
      <c r="B20" s="7" t="s">
        <v>358</v>
      </c>
      <c r="C20" s="96"/>
      <c r="D20" s="96"/>
      <c r="E20" s="96"/>
      <c r="F20" s="96"/>
      <c r="G20" s="96"/>
      <c r="H20" s="96"/>
      <c r="I20" s="96"/>
    </row>
    <row r="21" spans="1:9" x14ac:dyDescent="0.25">
      <c r="A21" s="12" t="s">
        <v>373</v>
      </c>
      <c r="B21" s="5" t="s">
        <v>374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375</v>
      </c>
      <c r="B22" s="5" t="s">
        <v>376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377</v>
      </c>
      <c r="B23" s="5" t="s">
        <v>378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512</v>
      </c>
      <c r="B24" s="5" t="s">
        <v>379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9" t="s">
        <v>256</v>
      </c>
      <c r="B25" s="49" t="s">
        <v>379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9" t="s">
        <v>257</v>
      </c>
      <c r="B26" s="49" t="s">
        <v>379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0" t="s">
        <v>258</v>
      </c>
      <c r="B27" s="50" t="s">
        <v>379</v>
      </c>
      <c r="C27" s="26"/>
      <c r="D27" s="26"/>
      <c r="E27" s="26"/>
      <c r="F27" s="26"/>
      <c r="G27" s="26"/>
      <c r="H27" s="26"/>
      <c r="I27" s="26"/>
    </row>
    <row r="28" spans="1:9" s="91" customFormat="1" x14ac:dyDescent="0.25">
      <c r="A28" s="51" t="s">
        <v>531</v>
      </c>
      <c r="B28" s="36" t="s">
        <v>380</v>
      </c>
      <c r="C28" s="96"/>
      <c r="D28" s="96"/>
      <c r="E28" s="96"/>
      <c r="F28" s="96"/>
      <c r="G28" s="96"/>
      <c r="H28" s="96"/>
      <c r="I28" s="96"/>
    </row>
    <row r="29" spans="1:9" x14ac:dyDescent="0.25">
      <c r="A29" s="81"/>
      <c r="B29" s="82"/>
    </row>
    <row r="30" spans="1:9" ht="47.25" customHeight="1" x14ac:dyDescent="0.3">
      <c r="A30" s="2" t="s">
        <v>83</v>
      </c>
      <c r="B30" s="3" t="s">
        <v>84</v>
      </c>
      <c r="C30" s="87" t="s">
        <v>650</v>
      </c>
      <c r="D30" s="87" t="s">
        <v>38</v>
      </c>
      <c r="E30" s="87" t="s">
        <v>57</v>
      </c>
      <c r="F30" s="87" t="s">
        <v>672</v>
      </c>
      <c r="G30" s="26"/>
      <c r="H30" s="26"/>
    </row>
    <row r="31" spans="1:9" s="91" customFormat="1" ht="26.25" x14ac:dyDescent="0.25">
      <c r="A31" s="86" t="s">
        <v>37</v>
      </c>
      <c r="B31" s="36"/>
      <c r="C31" s="96"/>
      <c r="D31" s="96"/>
      <c r="E31" s="96"/>
      <c r="F31" s="96"/>
      <c r="G31" s="96"/>
      <c r="H31" s="96"/>
    </row>
    <row r="32" spans="1:9" ht="15.75" x14ac:dyDescent="0.3">
      <c r="A32" s="87" t="s">
        <v>59</v>
      </c>
      <c r="B32" s="36"/>
      <c r="C32" s="26"/>
      <c r="D32" s="26"/>
      <c r="E32" s="26"/>
      <c r="F32" s="26"/>
      <c r="G32" s="26"/>
      <c r="H32" s="26"/>
    </row>
    <row r="33" spans="1:8" ht="45" x14ac:dyDescent="0.3">
      <c r="A33" s="87" t="s">
        <v>34</v>
      </c>
      <c r="B33" s="36"/>
      <c r="C33" s="26"/>
      <c r="D33" s="26"/>
      <c r="E33" s="26"/>
      <c r="F33" s="26"/>
      <c r="G33" s="26"/>
      <c r="H33" s="26"/>
    </row>
    <row r="34" spans="1:8" ht="15.75" x14ac:dyDescent="0.3">
      <c r="A34" s="87" t="s">
        <v>35</v>
      </c>
      <c r="B34" s="36"/>
      <c r="C34" s="26"/>
      <c r="D34" s="26"/>
      <c r="E34" s="26"/>
      <c r="F34" s="26"/>
      <c r="G34" s="26"/>
      <c r="H34" s="26"/>
    </row>
    <row r="35" spans="1:8" ht="30.75" customHeight="1" x14ac:dyDescent="0.3">
      <c r="A35" s="87" t="s">
        <v>36</v>
      </c>
      <c r="B35" s="36"/>
      <c r="C35" s="26"/>
      <c r="D35" s="26"/>
      <c r="E35" s="26"/>
      <c r="F35" s="26"/>
      <c r="G35" s="26"/>
      <c r="H35" s="26"/>
    </row>
    <row r="36" spans="1:8" ht="15.75" x14ac:dyDescent="0.3">
      <c r="A36" s="87" t="s">
        <v>60</v>
      </c>
      <c r="B36" s="36"/>
      <c r="C36" s="26"/>
      <c r="D36" s="26"/>
      <c r="E36" s="26"/>
      <c r="F36" s="26"/>
      <c r="G36" s="26"/>
      <c r="H36" s="26"/>
    </row>
    <row r="37" spans="1:8" ht="21" customHeight="1" x14ac:dyDescent="0.3">
      <c r="A37" s="87" t="s">
        <v>58</v>
      </c>
      <c r="B37" s="36"/>
      <c r="C37" s="26"/>
      <c r="D37" s="26"/>
      <c r="E37" s="26"/>
      <c r="F37" s="26"/>
      <c r="G37" s="26"/>
      <c r="H37" s="26"/>
    </row>
    <row r="38" spans="1:8" s="91" customFormat="1" x14ac:dyDescent="0.25">
      <c r="A38" s="22" t="s">
        <v>25</v>
      </c>
      <c r="B38" s="36"/>
      <c r="C38" s="96"/>
      <c r="D38" s="96"/>
      <c r="E38" s="96"/>
      <c r="F38" s="96"/>
      <c r="G38" s="96"/>
      <c r="H38" s="96"/>
    </row>
    <row r="39" spans="1:8" x14ac:dyDescent="0.25">
      <c r="A39" s="81"/>
      <c r="B39" s="82"/>
    </row>
    <row r="40" spans="1:8" x14ac:dyDescent="0.25">
      <c r="A40" s="81"/>
      <c r="B40" s="82"/>
    </row>
    <row r="41" spans="1:8" x14ac:dyDescent="0.25">
      <c r="A41" s="272" t="s">
        <v>56</v>
      </c>
      <c r="B41" s="272"/>
      <c r="C41" s="272"/>
      <c r="D41" s="272"/>
      <c r="E41" s="272"/>
    </row>
    <row r="42" spans="1:8" x14ac:dyDescent="0.25">
      <c r="A42" s="272"/>
      <c r="B42" s="272"/>
      <c r="C42" s="272"/>
      <c r="D42" s="272"/>
      <c r="E42" s="272"/>
    </row>
    <row r="43" spans="1:8" ht="27.75" customHeight="1" x14ac:dyDescent="0.25">
      <c r="A43" s="272"/>
      <c r="B43" s="272"/>
      <c r="C43" s="272"/>
      <c r="D43" s="272"/>
      <c r="E43" s="272"/>
    </row>
    <row r="44" spans="1:8" x14ac:dyDescent="0.25">
      <c r="A44" s="81"/>
      <c r="B44" s="82"/>
    </row>
  </sheetData>
  <mergeCells count="5">
    <mergeCell ref="A41:E43"/>
    <mergeCell ref="E1:H1"/>
    <mergeCell ref="A3:H3"/>
    <mergeCell ref="A4:H4"/>
    <mergeCell ref="F6:I6"/>
  </mergeCells>
  <phoneticPr fontId="36" type="noConversion"/>
  <hyperlinks>
    <hyperlink ref="A20" r:id="rId1" location="foot4" display="http://njt.hu/cgi_bin/njt_doc.cgi?docid=142896.245143 - foot4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H17"/>
  <sheetViews>
    <sheetView view="pageBreakPreview" zoomScaleNormal="100" workbookViewId="0">
      <selection activeCell="F1" sqref="F1:H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256" t="s">
        <v>725</v>
      </c>
      <c r="G1" s="256"/>
      <c r="H1" s="256"/>
    </row>
    <row r="3" spans="1:8" ht="24" customHeight="1" x14ac:dyDescent="0.25">
      <c r="A3" s="261" t="s">
        <v>686</v>
      </c>
      <c r="B3" s="265"/>
      <c r="C3" s="265"/>
      <c r="D3" s="265"/>
      <c r="E3" s="265"/>
      <c r="F3" s="265"/>
      <c r="G3" s="265"/>
      <c r="H3" s="265"/>
    </row>
    <row r="4" spans="1:8" ht="23.25" customHeight="1" x14ac:dyDescent="0.25">
      <c r="A4" s="270" t="s">
        <v>679</v>
      </c>
      <c r="B4" s="262"/>
      <c r="C4" s="262"/>
      <c r="D4" s="262"/>
      <c r="E4" s="262"/>
      <c r="F4" s="262"/>
      <c r="G4" s="262"/>
      <c r="H4" s="262"/>
    </row>
    <row r="5" spans="1:8" ht="18" x14ac:dyDescent="0.25">
      <c r="A5" s="44"/>
    </row>
    <row r="7" spans="1:8" ht="30" x14ac:dyDescent="0.3">
      <c r="A7" s="2" t="s">
        <v>83</v>
      </c>
      <c r="B7" s="3" t="s">
        <v>84</v>
      </c>
      <c r="C7" s="87" t="s">
        <v>1</v>
      </c>
      <c r="D7" s="108" t="s">
        <v>670</v>
      </c>
      <c r="E7" s="87" t="s">
        <v>2</v>
      </c>
      <c r="F7" s="87" t="s">
        <v>2</v>
      </c>
      <c r="G7" s="87" t="s">
        <v>2</v>
      </c>
      <c r="H7" s="86" t="s">
        <v>3</v>
      </c>
    </row>
    <row r="8" spans="1:8" x14ac:dyDescent="0.25">
      <c r="A8" s="26"/>
      <c r="B8" s="26"/>
      <c r="C8" s="26"/>
      <c r="D8" s="26"/>
      <c r="E8" s="26"/>
      <c r="F8" s="26"/>
      <c r="G8" s="26"/>
      <c r="H8" s="26"/>
    </row>
    <row r="9" spans="1:8" x14ac:dyDescent="0.25">
      <c r="A9" s="26"/>
      <c r="B9" s="26"/>
      <c r="C9" s="26"/>
      <c r="D9" s="26"/>
      <c r="E9" s="26"/>
      <c r="F9" s="26"/>
      <c r="G9" s="26"/>
      <c r="H9" s="26"/>
    </row>
    <row r="10" spans="1:8" x14ac:dyDescent="0.25">
      <c r="A10" s="26"/>
      <c r="B10" s="26"/>
      <c r="C10" s="26"/>
      <c r="D10" s="26"/>
      <c r="E10" s="26"/>
      <c r="F10" s="26"/>
      <c r="G10" s="26"/>
      <c r="H10" s="26"/>
    </row>
    <row r="11" spans="1:8" x14ac:dyDescent="0.25">
      <c r="A11" s="26"/>
      <c r="B11" s="26"/>
      <c r="C11" s="116"/>
      <c r="D11" s="116"/>
      <c r="E11" s="116"/>
      <c r="F11" s="116"/>
      <c r="G11" s="116"/>
      <c r="H11" s="116"/>
    </row>
    <row r="12" spans="1:8" s="91" customFormat="1" x14ac:dyDescent="0.25">
      <c r="A12" s="15" t="s">
        <v>637</v>
      </c>
      <c r="B12" s="8" t="s">
        <v>661</v>
      </c>
      <c r="C12" s="131">
        <f>SUM('2. melléklet'!N74)</f>
        <v>2098978</v>
      </c>
      <c r="D12" s="128"/>
      <c r="E12" s="128"/>
      <c r="F12" s="128"/>
      <c r="G12" s="128"/>
      <c r="H12" s="128">
        <f>SUM(C12:G12)</f>
        <v>2098978</v>
      </c>
    </row>
    <row r="13" spans="1:8" x14ac:dyDescent="0.25">
      <c r="A13" s="15"/>
      <c r="B13" s="8"/>
      <c r="C13" s="26"/>
      <c r="D13" s="26"/>
      <c r="E13" s="26"/>
      <c r="F13" s="26"/>
      <c r="G13" s="26"/>
      <c r="H13" s="26"/>
    </row>
    <row r="14" spans="1:8" x14ac:dyDescent="0.25">
      <c r="A14" s="15"/>
      <c r="B14" s="8"/>
      <c r="C14" s="26"/>
      <c r="D14" s="26"/>
      <c r="E14" s="26"/>
      <c r="F14" s="26"/>
      <c r="G14" s="26"/>
      <c r="H14" s="26"/>
    </row>
    <row r="15" spans="1:8" x14ac:dyDescent="0.25">
      <c r="A15" s="15"/>
      <c r="B15" s="8"/>
      <c r="C15" s="26"/>
      <c r="D15" s="26"/>
      <c r="E15" s="26"/>
      <c r="F15" s="26"/>
      <c r="G15" s="26"/>
      <c r="H15" s="26"/>
    </row>
    <row r="16" spans="1:8" x14ac:dyDescent="0.25">
      <c r="A16" s="15"/>
      <c r="B16" s="8"/>
      <c r="C16" s="26"/>
      <c r="D16" s="26"/>
      <c r="E16" s="26"/>
      <c r="F16" s="26"/>
      <c r="G16" s="26"/>
      <c r="H16" s="26"/>
    </row>
    <row r="17" spans="1:8" s="91" customFormat="1" x14ac:dyDescent="0.25">
      <c r="A17" s="15" t="s">
        <v>659</v>
      </c>
      <c r="B17" s="8" t="s">
        <v>661</v>
      </c>
      <c r="C17" s="96"/>
      <c r="D17" s="96"/>
      <c r="E17" s="96"/>
      <c r="F17" s="96"/>
      <c r="G17" s="96"/>
      <c r="H17" s="96"/>
    </row>
  </sheetData>
  <mergeCells count="3">
    <mergeCell ref="A3:H3"/>
    <mergeCell ref="A4:H4"/>
    <mergeCell ref="F1:H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9"/>
  <sheetViews>
    <sheetView view="pageBreakPreview" zoomScale="85" zoomScaleNormal="100" workbookViewId="0">
      <selection activeCell="C2" sqref="C2:E2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9"/>
      <c r="B1" s="80"/>
      <c r="C1" s="80"/>
      <c r="D1" s="80"/>
      <c r="E1" s="80"/>
    </row>
    <row r="2" spans="1:5" x14ac:dyDescent="0.25">
      <c r="A2" s="99"/>
      <c r="B2" s="80"/>
      <c r="C2" s="274" t="s">
        <v>726</v>
      </c>
      <c r="D2" s="274"/>
      <c r="E2" s="274"/>
    </row>
    <row r="3" spans="1:5" x14ac:dyDescent="0.25">
      <c r="A3" s="99"/>
      <c r="B3" s="80"/>
      <c r="C3" s="80"/>
      <c r="D3" s="80"/>
      <c r="E3" s="80"/>
    </row>
    <row r="4" spans="1:5" ht="27" customHeight="1" x14ac:dyDescent="0.25">
      <c r="A4" s="261" t="s">
        <v>686</v>
      </c>
      <c r="B4" s="265"/>
      <c r="C4" s="265"/>
      <c r="D4" s="265"/>
      <c r="E4" s="265"/>
    </row>
    <row r="5" spans="1:5" ht="22.5" customHeight="1" x14ac:dyDescent="0.25">
      <c r="A5" s="270" t="s">
        <v>680</v>
      </c>
      <c r="B5" s="262"/>
      <c r="C5" s="262"/>
      <c r="D5" s="262"/>
      <c r="E5" s="262"/>
    </row>
    <row r="6" spans="1:5" ht="18" x14ac:dyDescent="0.25">
      <c r="A6" s="67"/>
    </row>
    <row r="7" spans="1:5" x14ac:dyDescent="0.25">
      <c r="A7" s="4" t="s">
        <v>1</v>
      </c>
    </row>
    <row r="8" spans="1:5" ht="31.5" customHeight="1" x14ac:dyDescent="0.25">
      <c r="A8" s="68" t="s">
        <v>83</v>
      </c>
      <c r="B8" s="69" t="s">
        <v>84</v>
      </c>
      <c r="C8" s="60" t="s">
        <v>21</v>
      </c>
      <c r="D8" s="60" t="s">
        <v>22</v>
      </c>
      <c r="E8" s="60" t="s">
        <v>23</v>
      </c>
    </row>
    <row r="9" spans="1:5" ht="15" customHeight="1" x14ac:dyDescent="0.25">
      <c r="A9" s="70"/>
      <c r="B9" s="39"/>
      <c r="C9" s="39"/>
      <c r="D9" s="39"/>
      <c r="E9" s="39"/>
    </row>
    <row r="10" spans="1:5" ht="15" customHeight="1" x14ac:dyDescent="0.25">
      <c r="A10" s="70"/>
      <c r="B10" s="39"/>
      <c r="C10" s="39"/>
      <c r="D10" s="39"/>
      <c r="E10" s="39"/>
    </row>
    <row r="11" spans="1:5" ht="15" customHeight="1" x14ac:dyDescent="0.25">
      <c r="A11" s="70"/>
      <c r="B11" s="39"/>
      <c r="C11" s="39"/>
      <c r="D11" s="39"/>
      <c r="E11" s="39"/>
    </row>
    <row r="12" spans="1:5" ht="15" customHeight="1" x14ac:dyDescent="0.25">
      <c r="A12" s="39"/>
      <c r="B12" s="39"/>
      <c r="C12" s="39"/>
      <c r="D12" s="39"/>
      <c r="E12" s="39"/>
    </row>
    <row r="13" spans="1:5" s="91" customFormat="1" ht="29.25" customHeight="1" x14ac:dyDescent="0.25">
      <c r="A13" s="88" t="s">
        <v>14</v>
      </c>
      <c r="B13" s="46" t="s">
        <v>320</v>
      </c>
      <c r="C13" s="94">
        <f>SUM(C9:C12)</f>
        <v>0</v>
      </c>
      <c r="D13" s="94">
        <f>SUM(D9:D12)</f>
        <v>0</v>
      </c>
      <c r="E13" s="94">
        <f>SUM(E9:E12)</f>
        <v>0</v>
      </c>
    </row>
    <row r="14" spans="1:5" ht="29.25" customHeight="1" x14ac:dyDescent="0.25">
      <c r="A14" s="71"/>
      <c r="B14" s="39"/>
      <c r="C14" s="39"/>
      <c r="D14" s="39"/>
      <c r="E14" s="39"/>
    </row>
    <row r="15" spans="1:5" ht="15" customHeight="1" x14ac:dyDescent="0.25">
      <c r="A15" s="71"/>
      <c r="B15" s="39"/>
      <c r="C15" s="39"/>
      <c r="D15" s="39"/>
      <c r="E15" s="39"/>
    </row>
    <row r="16" spans="1:5" ht="15" customHeight="1" x14ac:dyDescent="0.25">
      <c r="A16" s="72"/>
      <c r="B16" s="39"/>
      <c r="C16" s="39"/>
      <c r="D16" s="39"/>
      <c r="E16" s="39"/>
    </row>
    <row r="17" spans="1:5" ht="15" customHeight="1" x14ac:dyDescent="0.25">
      <c r="A17" s="72"/>
      <c r="B17" s="39"/>
      <c r="C17" s="39"/>
      <c r="D17" s="39"/>
      <c r="E17" s="39"/>
    </row>
    <row r="18" spans="1:5" s="91" customFormat="1" ht="30.75" customHeight="1" x14ac:dyDescent="0.25">
      <c r="A18" s="88" t="s">
        <v>15</v>
      </c>
      <c r="B18" s="36" t="s">
        <v>343</v>
      </c>
      <c r="C18" s="94"/>
      <c r="D18" s="94"/>
      <c r="E18" s="94"/>
    </row>
    <row r="19" spans="1:5" ht="15" customHeight="1" x14ac:dyDescent="0.25">
      <c r="A19" s="65" t="s">
        <v>537</v>
      </c>
      <c r="B19" s="65" t="s">
        <v>296</v>
      </c>
      <c r="C19" s="39"/>
      <c r="D19" s="39"/>
      <c r="E19" s="39"/>
    </row>
    <row r="20" spans="1:5" ht="15" customHeight="1" x14ac:dyDescent="0.25">
      <c r="A20" s="65" t="s">
        <v>538</v>
      </c>
      <c r="B20" s="65" t="s">
        <v>296</v>
      </c>
      <c r="C20" s="39"/>
      <c r="D20" s="39"/>
      <c r="E20" s="39"/>
    </row>
    <row r="21" spans="1:5" ht="15" customHeight="1" x14ac:dyDescent="0.25">
      <c r="A21" s="65" t="s">
        <v>539</v>
      </c>
      <c r="B21" s="65" t="s">
        <v>296</v>
      </c>
      <c r="C21" s="39"/>
      <c r="D21" s="39"/>
      <c r="E21" s="39"/>
    </row>
    <row r="22" spans="1:5" ht="15" customHeight="1" x14ac:dyDescent="0.25">
      <c r="A22" s="65" t="s">
        <v>540</v>
      </c>
      <c r="B22" s="65" t="s">
        <v>296</v>
      </c>
      <c r="C22" s="39"/>
      <c r="D22" s="39"/>
      <c r="E22" s="39"/>
    </row>
    <row r="23" spans="1:5" ht="15" customHeight="1" x14ac:dyDescent="0.25">
      <c r="A23" s="65" t="s">
        <v>491</v>
      </c>
      <c r="B23" s="73" t="s">
        <v>303</v>
      </c>
      <c r="C23" s="39"/>
      <c r="D23" s="39"/>
      <c r="E23" s="39"/>
    </row>
    <row r="24" spans="1:5" ht="15" customHeight="1" x14ac:dyDescent="0.25">
      <c r="A24" s="65" t="s">
        <v>489</v>
      </c>
      <c r="B24" s="73" t="s">
        <v>297</v>
      </c>
      <c r="C24" s="39"/>
      <c r="D24" s="39"/>
      <c r="E24" s="39"/>
    </row>
    <row r="25" spans="1:5" ht="15" customHeight="1" x14ac:dyDescent="0.25">
      <c r="A25" s="72"/>
      <c r="B25" s="39"/>
      <c r="C25" s="39"/>
      <c r="D25" s="39"/>
      <c r="E25" s="39"/>
    </row>
    <row r="26" spans="1:5" s="91" customFormat="1" ht="27.75" customHeight="1" x14ac:dyDescent="0.25">
      <c r="A26" s="88" t="s">
        <v>16</v>
      </c>
      <c r="B26" s="94" t="s">
        <v>19</v>
      </c>
      <c r="C26" s="94">
        <f>SUM(C18:C24)</f>
        <v>0</v>
      </c>
      <c r="D26" s="94">
        <f>SUM(D18:D24)</f>
        <v>0</v>
      </c>
      <c r="E26" s="94">
        <f>SUM(E18:E24)</f>
        <v>0</v>
      </c>
    </row>
    <row r="27" spans="1:5" ht="15" customHeight="1" x14ac:dyDescent="0.25">
      <c r="A27" s="71"/>
      <c r="B27" s="39" t="s">
        <v>316</v>
      </c>
      <c r="C27" s="39"/>
      <c r="D27" s="39"/>
      <c r="E27" s="39"/>
    </row>
    <row r="28" spans="1:5" ht="15" customHeight="1" x14ac:dyDescent="0.25">
      <c r="A28" s="71"/>
      <c r="B28" s="39" t="s">
        <v>335</v>
      </c>
      <c r="C28" s="39"/>
      <c r="D28" s="39"/>
      <c r="E28" s="39"/>
    </row>
    <row r="29" spans="1:5" ht="15" customHeight="1" x14ac:dyDescent="0.25">
      <c r="A29" s="72"/>
      <c r="B29" s="39"/>
      <c r="C29" s="39"/>
      <c r="D29" s="39"/>
      <c r="E29" s="39"/>
    </row>
    <row r="30" spans="1:5" ht="15" customHeight="1" x14ac:dyDescent="0.25">
      <c r="A30" s="72"/>
      <c r="B30" s="39"/>
      <c r="C30" s="39"/>
      <c r="D30" s="39"/>
      <c r="E30" s="39"/>
    </row>
    <row r="31" spans="1:5" s="91" customFormat="1" ht="31.5" customHeight="1" x14ac:dyDescent="0.25">
      <c r="A31" s="88" t="s">
        <v>17</v>
      </c>
      <c r="B31" s="94" t="s">
        <v>20</v>
      </c>
      <c r="C31" s="94">
        <f>SUM(C27:C28)</f>
        <v>0</v>
      </c>
      <c r="D31" s="94">
        <f>SUM(D27:D28)</f>
        <v>0</v>
      </c>
      <c r="E31" s="94">
        <f>SUM(E27:E28)</f>
        <v>0</v>
      </c>
    </row>
    <row r="32" spans="1:5" ht="15" customHeight="1" x14ac:dyDescent="0.25">
      <c r="A32" s="71"/>
      <c r="B32" s="39"/>
      <c r="C32" s="39"/>
      <c r="D32" s="39"/>
      <c r="E32" s="39"/>
    </row>
    <row r="33" spans="1:5" ht="15" customHeight="1" x14ac:dyDescent="0.25">
      <c r="A33" s="71"/>
      <c r="B33" s="39"/>
      <c r="C33" s="39"/>
      <c r="D33" s="39"/>
      <c r="E33" s="39"/>
    </row>
    <row r="34" spans="1:5" ht="15" customHeight="1" x14ac:dyDescent="0.25">
      <c r="A34" s="72"/>
      <c r="B34" s="39"/>
      <c r="C34" s="39"/>
      <c r="D34" s="39"/>
      <c r="E34" s="39"/>
    </row>
    <row r="35" spans="1:5" ht="15" customHeight="1" x14ac:dyDescent="0.25">
      <c r="A35" s="72"/>
      <c r="B35" s="39"/>
      <c r="C35" s="39"/>
      <c r="D35" s="39"/>
      <c r="E35" s="39"/>
    </row>
    <row r="36" spans="1:5" s="91" customFormat="1" ht="15" customHeight="1" x14ac:dyDescent="0.25">
      <c r="A36" s="88" t="s">
        <v>18</v>
      </c>
      <c r="B36" s="94"/>
      <c r="C36" s="94"/>
      <c r="D36" s="94"/>
      <c r="E36" s="94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D117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  <col min="4" max="4" width="17.140625" bestFit="1" customWidth="1"/>
  </cols>
  <sheetData>
    <row r="1" spans="1:4" x14ac:dyDescent="0.25">
      <c r="A1" s="266" t="s">
        <v>727</v>
      </c>
      <c r="B1" s="266"/>
      <c r="C1" s="266"/>
    </row>
    <row r="3" spans="1:4" ht="27" customHeight="1" x14ac:dyDescent="0.25">
      <c r="A3" s="261" t="s">
        <v>686</v>
      </c>
      <c r="B3" s="262"/>
      <c r="C3" s="262"/>
    </row>
    <row r="4" spans="1:4" ht="27" customHeight="1" x14ac:dyDescent="0.25">
      <c r="A4" s="270" t="s">
        <v>681</v>
      </c>
      <c r="B4" s="262"/>
      <c r="C4" s="262"/>
    </row>
    <row r="5" spans="1:4" ht="19.5" customHeight="1" x14ac:dyDescent="0.25">
      <c r="A5" s="58"/>
      <c r="B5" s="59"/>
      <c r="C5" s="59"/>
    </row>
    <row r="6" spans="1:4" x14ac:dyDescent="0.25">
      <c r="A6" s="4" t="s">
        <v>1</v>
      </c>
    </row>
    <row r="7" spans="1:4" ht="25.5" x14ac:dyDescent="0.25">
      <c r="A7" s="40" t="s">
        <v>638</v>
      </c>
      <c r="B7" s="3" t="s">
        <v>84</v>
      </c>
      <c r="C7" s="216" t="s">
        <v>26</v>
      </c>
      <c r="D7" s="243" t="s">
        <v>712</v>
      </c>
    </row>
    <row r="8" spans="1:4" x14ac:dyDescent="0.25">
      <c r="A8" s="13" t="s">
        <v>589</v>
      </c>
      <c r="B8" s="6" t="s">
        <v>174</v>
      </c>
      <c r="C8" s="244"/>
      <c r="D8" s="244"/>
    </row>
    <row r="9" spans="1:4" x14ac:dyDescent="0.25">
      <c r="A9" s="13" t="s">
        <v>590</v>
      </c>
      <c r="B9" s="6" t="s">
        <v>174</v>
      </c>
      <c r="C9" s="244"/>
      <c r="D9" s="244"/>
    </row>
    <row r="10" spans="1:4" x14ac:dyDescent="0.25">
      <c r="A10" s="13" t="s">
        <v>591</v>
      </c>
      <c r="B10" s="6" t="s">
        <v>174</v>
      </c>
      <c r="C10" s="244"/>
      <c r="D10" s="244"/>
    </row>
    <row r="11" spans="1:4" x14ac:dyDescent="0.25">
      <c r="A11" s="13" t="s">
        <v>592</v>
      </c>
      <c r="B11" s="6" t="s">
        <v>174</v>
      </c>
      <c r="C11" s="244"/>
      <c r="D11" s="244"/>
    </row>
    <row r="12" spans="1:4" x14ac:dyDescent="0.25">
      <c r="A12" s="13" t="s">
        <v>593</v>
      </c>
      <c r="B12" s="6" t="s">
        <v>174</v>
      </c>
      <c r="C12" s="244"/>
      <c r="D12" s="244"/>
    </row>
    <row r="13" spans="1:4" x14ac:dyDescent="0.25">
      <c r="A13" s="13" t="s">
        <v>594</v>
      </c>
      <c r="B13" s="6" t="s">
        <v>174</v>
      </c>
      <c r="C13" s="244"/>
      <c r="D13" s="244"/>
    </row>
    <row r="14" spans="1:4" x14ac:dyDescent="0.25">
      <c r="A14" s="13" t="s">
        <v>595</v>
      </c>
      <c r="B14" s="6" t="s">
        <v>174</v>
      </c>
      <c r="C14" s="244"/>
      <c r="D14" s="244"/>
    </row>
    <row r="15" spans="1:4" x14ac:dyDescent="0.25">
      <c r="A15" s="13" t="s">
        <v>596</v>
      </c>
      <c r="B15" s="6" t="s">
        <v>174</v>
      </c>
      <c r="C15" s="244"/>
      <c r="D15" s="244"/>
    </row>
    <row r="16" spans="1:4" x14ac:dyDescent="0.25">
      <c r="A16" s="13" t="s">
        <v>597</v>
      </c>
      <c r="B16" s="6" t="s">
        <v>174</v>
      </c>
      <c r="C16" s="244"/>
      <c r="D16" s="244"/>
    </row>
    <row r="17" spans="1:4" x14ac:dyDescent="0.25">
      <c r="A17" s="13" t="s">
        <v>598</v>
      </c>
      <c r="B17" s="6" t="s">
        <v>174</v>
      </c>
      <c r="C17" s="244"/>
      <c r="D17" s="244"/>
    </row>
    <row r="18" spans="1:4" s="91" customFormat="1" ht="25.5" x14ac:dyDescent="0.25">
      <c r="A18" s="11" t="s">
        <v>420</v>
      </c>
      <c r="B18" s="8" t="s">
        <v>174</v>
      </c>
      <c r="C18" s="245"/>
      <c r="D18" s="245"/>
    </row>
    <row r="19" spans="1:4" x14ac:dyDescent="0.25">
      <c r="A19" s="13" t="s">
        <v>589</v>
      </c>
      <c r="B19" s="6" t="s">
        <v>175</v>
      </c>
      <c r="C19" s="244"/>
      <c r="D19" s="244"/>
    </row>
    <row r="20" spans="1:4" x14ac:dyDescent="0.25">
      <c r="A20" s="13" t="s">
        <v>590</v>
      </c>
      <c r="B20" s="6" t="s">
        <v>175</v>
      </c>
      <c r="C20" s="244"/>
      <c r="D20" s="244"/>
    </row>
    <row r="21" spans="1:4" x14ac:dyDescent="0.25">
      <c r="A21" s="13" t="s">
        <v>591</v>
      </c>
      <c r="B21" s="6" t="s">
        <v>175</v>
      </c>
      <c r="C21" s="244"/>
      <c r="D21" s="244"/>
    </row>
    <row r="22" spans="1:4" x14ac:dyDescent="0.25">
      <c r="A22" s="13" t="s">
        <v>592</v>
      </c>
      <c r="B22" s="6" t="s">
        <v>175</v>
      </c>
      <c r="C22" s="244"/>
      <c r="D22" s="244"/>
    </row>
    <row r="23" spans="1:4" x14ac:dyDescent="0.25">
      <c r="A23" s="13" t="s">
        <v>593</v>
      </c>
      <c r="B23" s="6" t="s">
        <v>175</v>
      </c>
      <c r="C23" s="244"/>
      <c r="D23" s="244"/>
    </row>
    <row r="24" spans="1:4" x14ac:dyDescent="0.25">
      <c r="A24" s="13" t="s">
        <v>594</v>
      </c>
      <c r="B24" s="6" t="s">
        <v>175</v>
      </c>
      <c r="C24" s="244"/>
      <c r="D24" s="244"/>
    </row>
    <row r="25" spans="1:4" x14ac:dyDescent="0.25">
      <c r="A25" s="13" t="s">
        <v>595</v>
      </c>
      <c r="B25" s="6" t="s">
        <v>175</v>
      </c>
      <c r="C25" s="244"/>
      <c r="D25" s="244"/>
    </row>
    <row r="26" spans="1:4" x14ac:dyDescent="0.25">
      <c r="A26" s="13" t="s">
        <v>596</v>
      </c>
      <c r="B26" s="6" t="s">
        <v>175</v>
      </c>
      <c r="C26" s="244"/>
      <c r="D26" s="244"/>
    </row>
    <row r="27" spans="1:4" x14ac:dyDescent="0.25">
      <c r="A27" s="13" t="s">
        <v>597</v>
      </c>
      <c r="B27" s="6" t="s">
        <v>175</v>
      </c>
      <c r="C27" s="244"/>
      <c r="D27" s="244"/>
    </row>
    <row r="28" spans="1:4" x14ac:dyDescent="0.25">
      <c r="A28" s="13" t="s">
        <v>598</v>
      </c>
      <c r="B28" s="6" t="s">
        <v>175</v>
      </c>
      <c r="C28" s="244"/>
      <c r="D28" s="244"/>
    </row>
    <row r="29" spans="1:4" s="91" customFormat="1" ht="25.5" x14ac:dyDescent="0.25">
      <c r="A29" s="11" t="s">
        <v>421</v>
      </c>
      <c r="B29" s="8" t="s">
        <v>175</v>
      </c>
      <c r="C29" s="245"/>
      <c r="D29" s="245"/>
    </row>
    <row r="30" spans="1:4" x14ac:dyDescent="0.25">
      <c r="A30" s="13" t="s">
        <v>589</v>
      </c>
      <c r="B30" s="6" t="s">
        <v>176</v>
      </c>
      <c r="C30" s="244"/>
      <c r="D30" s="244"/>
    </row>
    <row r="31" spans="1:4" x14ac:dyDescent="0.25">
      <c r="A31" s="13" t="s">
        <v>590</v>
      </c>
      <c r="B31" s="6" t="s">
        <v>176</v>
      </c>
      <c r="C31" s="244"/>
      <c r="D31" s="244"/>
    </row>
    <row r="32" spans="1:4" x14ac:dyDescent="0.25">
      <c r="A32" s="13" t="s">
        <v>591</v>
      </c>
      <c r="B32" s="6" t="s">
        <v>176</v>
      </c>
      <c r="C32" s="244"/>
      <c r="D32" s="244"/>
    </row>
    <row r="33" spans="1:4" x14ac:dyDescent="0.25">
      <c r="A33" s="13" t="s">
        <v>592</v>
      </c>
      <c r="B33" s="6" t="s">
        <v>176</v>
      </c>
      <c r="C33" s="244"/>
      <c r="D33" s="244"/>
    </row>
    <row r="34" spans="1:4" x14ac:dyDescent="0.25">
      <c r="A34" s="13" t="s">
        <v>593</v>
      </c>
      <c r="B34" s="6" t="s">
        <v>176</v>
      </c>
      <c r="C34" s="244"/>
      <c r="D34" s="244"/>
    </row>
    <row r="35" spans="1:4" x14ac:dyDescent="0.25">
      <c r="A35" s="13" t="s">
        <v>594</v>
      </c>
      <c r="B35" s="6" t="s">
        <v>176</v>
      </c>
      <c r="C35" s="244"/>
      <c r="D35" s="244"/>
    </row>
    <row r="36" spans="1:4" x14ac:dyDescent="0.25">
      <c r="A36" s="13" t="s">
        <v>595</v>
      </c>
      <c r="B36" s="6" t="s">
        <v>176</v>
      </c>
      <c r="C36" s="244"/>
      <c r="D36" s="244"/>
    </row>
    <row r="37" spans="1:4" x14ac:dyDescent="0.25">
      <c r="A37" s="13" t="s">
        <v>596</v>
      </c>
      <c r="B37" s="6" t="s">
        <v>176</v>
      </c>
      <c r="C37" s="244">
        <v>1900063</v>
      </c>
      <c r="D37" s="244">
        <v>1900063</v>
      </c>
    </row>
    <row r="38" spans="1:4" x14ac:dyDescent="0.25">
      <c r="A38" s="13" t="s">
        <v>597</v>
      </c>
      <c r="B38" s="6" t="s">
        <v>176</v>
      </c>
      <c r="C38" s="244"/>
      <c r="D38" s="244"/>
    </row>
    <row r="39" spans="1:4" x14ac:dyDescent="0.25">
      <c r="A39" s="13" t="s">
        <v>598</v>
      </c>
      <c r="B39" s="6" t="s">
        <v>176</v>
      </c>
      <c r="C39" s="244"/>
      <c r="D39" s="244"/>
    </row>
    <row r="40" spans="1:4" s="91" customFormat="1" x14ac:dyDescent="0.25">
      <c r="A40" s="11" t="s">
        <v>422</v>
      </c>
      <c r="B40" s="8" t="s">
        <v>176</v>
      </c>
      <c r="C40" s="245">
        <f>SUM(C30:C39)</f>
        <v>1900063</v>
      </c>
      <c r="D40" s="245">
        <f>SUM(D30:D39)</f>
        <v>1900063</v>
      </c>
    </row>
    <row r="41" spans="1:4" x14ac:dyDescent="0.25">
      <c r="A41" s="13" t="s">
        <v>599</v>
      </c>
      <c r="B41" s="5" t="s">
        <v>178</v>
      </c>
      <c r="C41" s="244"/>
      <c r="D41" s="244"/>
    </row>
    <row r="42" spans="1:4" x14ac:dyDescent="0.25">
      <c r="A42" s="13" t="s">
        <v>600</v>
      </c>
      <c r="B42" s="5" t="s">
        <v>178</v>
      </c>
      <c r="C42" s="244"/>
      <c r="D42" s="244"/>
    </row>
    <row r="43" spans="1:4" x14ac:dyDescent="0.25">
      <c r="A43" s="13" t="s">
        <v>601</v>
      </c>
      <c r="B43" s="5" t="s">
        <v>178</v>
      </c>
      <c r="C43" s="244"/>
      <c r="D43" s="244"/>
    </row>
    <row r="44" spans="1:4" x14ac:dyDescent="0.25">
      <c r="A44" s="5" t="s">
        <v>602</v>
      </c>
      <c r="B44" s="5" t="s">
        <v>178</v>
      </c>
      <c r="C44" s="244"/>
      <c r="D44" s="244"/>
    </row>
    <row r="45" spans="1:4" x14ac:dyDescent="0.25">
      <c r="A45" s="5" t="s">
        <v>603</v>
      </c>
      <c r="B45" s="5" t="s">
        <v>178</v>
      </c>
      <c r="C45" s="244"/>
      <c r="D45" s="244"/>
    </row>
    <row r="46" spans="1:4" x14ac:dyDescent="0.25">
      <c r="A46" s="5" t="s">
        <v>604</v>
      </c>
      <c r="B46" s="5" t="s">
        <v>178</v>
      </c>
      <c r="C46" s="244"/>
      <c r="D46" s="244"/>
    </row>
    <row r="47" spans="1:4" x14ac:dyDescent="0.25">
      <c r="A47" s="13" t="s">
        <v>605</v>
      </c>
      <c r="B47" s="5" t="s">
        <v>178</v>
      </c>
      <c r="C47" s="244"/>
      <c r="D47" s="244"/>
    </row>
    <row r="48" spans="1:4" x14ac:dyDescent="0.25">
      <c r="A48" s="13" t="s">
        <v>606</v>
      </c>
      <c r="B48" s="5" t="s">
        <v>178</v>
      </c>
      <c r="C48" s="244"/>
      <c r="D48" s="244"/>
    </row>
    <row r="49" spans="1:4" x14ac:dyDescent="0.25">
      <c r="A49" s="13" t="s">
        <v>607</v>
      </c>
      <c r="B49" s="5" t="s">
        <v>178</v>
      </c>
      <c r="C49" s="244"/>
      <c r="D49" s="244"/>
    </row>
    <row r="50" spans="1:4" x14ac:dyDescent="0.25">
      <c r="A50" s="13" t="s">
        <v>608</v>
      </c>
      <c r="B50" s="5" t="s">
        <v>178</v>
      </c>
      <c r="C50" s="244"/>
      <c r="D50" s="244"/>
    </row>
    <row r="51" spans="1:4" s="91" customFormat="1" ht="25.5" x14ac:dyDescent="0.25">
      <c r="A51" s="11" t="s">
        <v>423</v>
      </c>
      <c r="B51" s="8" t="s">
        <v>178</v>
      </c>
      <c r="C51" s="245"/>
      <c r="D51" s="245"/>
    </row>
    <row r="52" spans="1:4" x14ac:dyDescent="0.25">
      <c r="A52" s="13" t="s">
        <v>599</v>
      </c>
      <c r="B52" s="5" t="s">
        <v>184</v>
      </c>
      <c r="C52" s="244"/>
      <c r="D52" s="244"/>
    </row>
    <row r="53" spans="1:4" x14ac:dyDescent="0.25">
      <c r="A53" s="13" t="s">
        <v>600</v>
      </c>
      <c r="B53" s="5" t="s">
        <v>184</v>
      </c>
      <c r="C53" s="244">
        <v>550000</v>
      </c>
      <c r="D53" s="244">
        <v>660000</v>
      </c>
    </row>
    <row r="54" spans="1:4" x14ac:dyDescent="0.25">
      <c r="A54" s="13" t="s">
        <v>601</v>
      </c>
      <c r="B54" s="5" t="s">
        <v>184</v>
      </c>
      <c r="C54" s="244">
        <v>480000</v>
      </c>
      <c r="D54" s="244">
        <v>640000</v>
      </c>
    </row>
    <row r="55" spans="1:4" x14ac:dyDescent="0.25">
      <c r="A55" s="5" t="s">
        <v>602</v>
      </c>
      <c r="B55" s="5" t="s">
        <v>184</v>
      </c>
      <c r="C55" s="244"/>
      <c r="D55" s="244"/>
    </row>
    <row r="56" spans="1:4" x14ac:dyDescent="0.25">
      <c r="A56" s="5" t="s">
        <v>603</v>
      </c>
      <c r="B56" s="5" t="s">
        <v>184</v>
      </c>
      <c r="C56" s="244"/>
      <c r="D56" s="244"/>
    </row>
    <row r="57" spans="1:4" x14ac:dyDescent="0.25">
      <c r="A57" s="5" t="s">
        <v>604</v>
      </c>
      <c r="B57" s="5" t="s">
        <v>184</v>
      </c>
      <c r="C57" s="244"/>
      <c r="D57" s="244"/>
    </row>
    <row r="58" spans="1:4" x14ac:dyDescent="0.25">
      <c r="A58" s="13" t="s">
        <v>605</v>
      </c>
      <c r="B58" s="5" t="s">
        <v>184</v>
      </c>
      <c r="C58" s="244"/>
      <c r="D58" s="244"/>
    </row>
    <row r="59" spans="1:4" x14ac:dyDescent="0.25">
      <c r="A59" s="13" t="s">
        <v>609</v>
      </c>
      <c r="B59" s="5" t="s">
        <v>184</v>
      </c>
      <c r="C59" s="244"/>
      <c r="D59" s="244"/>
    </row>
    <row r="60" spans="1:4" x14ac:dyDescent="0.25">
      <c r="A60" s="13" t="s">
        <v>607</v>
      </c>
      <c r="B60" s="5" t="s">
        <v>184</v>
      </c>
      <c r="C60" s="244"/>
      <c r="D60" s="244"/>
    </row>
    <row r="61" spans="1:4" x14ac:dyDescent="0.25">
      <c r="A61" s="13" t="s">
        <v>608</v>
      </c>
      <c r="B61" s="5" t="s">
        <v>184</v>
      </c>
      <c r="C61" s="244"/>
      <c r="D61" s="244"/>
    </row>
    <row r="62" spans="1:4" s="91" customFormat="1" x14ac:dyDescent="0.25">
      <c r="A62" s="15" t="s">
        <v>424</v>
      </c>
      <c r="B62" s="8" t="s">
        <v>184</v>
      </c>
      <c r="C62" s="245">
        <f>SUM(C52:C61)</f>
        <v>1030000</v>
      </c>
      <c r="D62" s="246">
        <v>1300000</v>
      </c>
    </row>
    <row r="63" spans="1:4" x14ac:dyDescent="0.25">
      <c r="A63" s="13" t="s">
        <v>589</v>
      </c>
      <c r="B63" s="6" t="s">
        <v>211</v>
      </c>
      <c r="C63" s="244"/>
      <c r="D63" s="244"/>
    </row>
    <row r="64" spans="1:4" x14ac:dyDescent="0.25">
      <c r="A64" s="13" t="s">
        <v>590</v>
      </c>
      <c r="B64" s="6" t="s">
        <v>211</v>
      </c>
      <c r="C64" s="244"/>
      <c r="D64" s="244"/>
    </row>
    <row r="65" spans="1:4" x14ac:dyDescent="0.25">
      <c r="A65" s="13" t="s">
        <v>591</v>
      </c>
      <c r="B65" s="6" t="s">
        <v>211</v>
      </c>
      <c r="C65" s="244"/>
      <c r="D65" s="244"/>
    </row>
    <row r="66" spans="1:4" x14ac:dyDescent="0.25">
      <c r="A66" s="13" t="s">
        <v>592</v>
      </c>
      <c r="B66" s="6" t="s">
        <v>211</v>
      </c>
      <c r="C66" s="244"/>
      <c r="D66" s="244"/>
    </row>
    <row r="67" spans="1:4" x14ac:dyDescent="0.25">
      <c r="A67" s="13" t="s">
        <v>593</v>
      </c>
      <c r="B67" s="6" t="s">
        <v>211</v>
      </c>
      <c r="C67" s="244"/>
      <c r="D67" s="244"/>
    </row>
    <row r="68" spans="1:4" x14ac:dyDescent="0.25">
      <c r="A68" s="13" t="s">
        <v>594</v>
      </c>
      <c r="B68" s="6" t="s">
        <v>211</v>
      </c>
      <c r="C68" s="244"/>
      <c r="D68" s="244"/>
    </row>
    <row r="69" spans="1:4" x14ac:dyDescent="0.25">
      <c r="A69" s="13" t="s">
        <v>595</v>
      </c>
      <c r="B69" s="6" t="s">
        <v>211</v>
      </c>
      <c r="C69" s="244"/>
      <c r="D69" s="244"/>
    </row>
    <row r="70" spans="1:4" x14ac:dyDescent="0.25">
      <c r="A70" s="13" t="s">
        <v>596</v>
      </c>
      <c r="B70" s="6" t="s">
        <v>211</v>
      </c>
      <c r="C70" s="244"/>
      <c r="D70" s="244"/>
    </row>
    <row r="71" spans="1:4" x14ac:dyDescent="0.25">
      <c r="A71" s="13" t="s">
        <v>597</v>
      </c>
      <c r="B71" s="6" t="s">
        <v>211</v>
      </c>
      <c r="C71" s="244"/>
      <c r="D71" s="244"/>
    </row>
    <row r="72" spans="1:4" x14ac:dyDescent="0.25">
      <c r="A72" s="13" t="s">
        <v>598</v>
      </c>
      <c r="B72" s="6" t="s">
        <v>211</v>
      </c>
      <c r="C72" s="244"/>
      <c r="D72" s="244"/>
    </row>
    <row r="73" spans="1:4" s="91" customFormat="1" ht="25.5" x14ac:dyDescent="0.25">
      <c r="A73" s="11" t="s">
        <v>433</v>
      </c>
      <c r="B73" s="8" t="s">
        <v>211</v>
      </c>
      <c r="C73" s="245"/>
      <c r="D73" s="245"/>
    </row>
    <row r="74" spans="1:4" x14ac:dyDescent="0.25">
      <c r="A74" s="13" t="s">
        <v>589</v>
      </c>
      <c r="B74" s="6" t="s">
        <v>212</v>
      </c>
      <c r="C74" s="244"/>
      <c r="D74" s="244"/>
    </row>
    <row r="75" spans="1:4" x14ac:dyDescent="0.25">
      <c r="A75" s="13" t="s">
        <v>590</v>
      </c>
      <c r="B75" s="6" t="s">
        <v>212</v>
      </c>
      <c r="C75" s="244"/>
      <c r="D75" s="244"/>
    </row>
    <row r="76" spans="1:4" x14ac:dyDescent="0.25">
      <c r="A76" s="13" t="s">
        <v>591</v>
      </c>
      <c r="B76" s="6" t="s">
        <v>212</v>
      </c>
      <c r="C76" s="244"/>
      <c r="D76" s="244"/>
    </row>
    <row r="77" spans="1:4" x14ac:dyDescent="0.25">
      <c r="A77" s="13" t="s">
        <v>592</v>
      </c>
      <c r="B77" s="6" t="s">
        <v>212</v>
      </c>
      <c r="C77" s="244"/>
      <c r="D77" s="244"/>
    </row>
    <row r="78" spans="1:4" x14ac:dyDescent="0.25">
      <c r="A78" s="13" t="s">
        <v>593</v>
      </c>
      <c r="B78" s="6" t="s">
        <v>212</v>
      </c>
      <c r="C78" s="244"/>
      <c r="D78" s="244"/>
    </row>
    <row r="79" spans="1:4" x14ac:dyDescent="0.25">
      <c r="A79" s="13" t="s">
        <v>594</v>
      </c>
      <c r="B79" s="6" t="s">
        <v>212</v>
      </c>
      <c r="C79" s="244"/>
      <c r="D79" s="244"/>
    </row>
    <row r="80" spans="1:4" x14ac:dyDescent="0.25">
      <c r="A80" s="13" t="s">
        <v>595</v>
      </c>
      <c r="B80" s="6" t="s">
        <v>212</v>
      </c>
      <c r="C80" s="244"/>
      <c r="D80" s="244"/>
    </row>
    <row r="81" spans="1:4" x14ac:dyDescent="0.25">
      <c r="A81" s="13" t="s">
        <v>596</v>
      </c>
      <c r="B81" s="6" t="s">
        <v>212</v>
      </c>
      <c r="C81" s="244"/>
      <c r="D81" s="244"/>
    </row>
    <row r="82" spans="1:4" x14ac:dyDescent="0.25">
      <c r="A82" s="13" t="s">
        <v>597</v>
      </c>
      <c r="B82" s="6" t="s">
        <v>212</v>
      </c>
      <c r="C82" s="244"/>
      <c r="D82" s="244"/>
    </row>
    <row r="83" spans="1:4" x14ac:dyDescent="0.25">
      <c r="A83" s="13" t="s">
        <v>598</v>
      </c>
      <c r="B83" s="6" t="s">
        <v>212</v>
      </c>
      <c r="C83" s="244"/>
      <c r="D83" s="244"/>
    </row>
    <row r="84" spans="1:4" s="91" customFormat="1" ht="25.5" x14ac:dyDescent="0.25">
      <c r="A84" s="11" t="s">
        <v>432</v>
      </c>
      <c r="B84" s="8" t="s">
        <v>212</v>
      </c>
      <c r="C84" s="245"/>
      <c r="D84" s="245"/>
    </row>
    <row r="85" spans="1:4" x14ac:dyDescent="0.25">
      <c r="A85" s="13" t="s">
        <v>589</v>
      </c>
      <c r="B85" s="6" t="s">
        <v>213</v>
      </c>
      <c r="C85" s="244"/>
      <c r="D85" s="244"/>
    </row>
    <row r="86" spans="1:4" x14ac:dyDescent="0.25">
      <c r="A86" s="13" t="s">
        <v>590</v>
      </c>
      <c r="B86" s="6" t="s">
        <v>213</v>
      </c>
      <c r="C86" s="244"/>
      <c r="D86" s="244"/>
    </row>
    <row r="87" spans="1:4" x14ac:dyDescent="0.25">
      <c r="A87" s="13" t="s">
        <v>591</v>
      </c>
      <c r="B87" s="6" t="s">
        <v>213</v>
      </c>
      <c r="C87" s="244"/>
      <c r="D87" s="244"/>
    </row>
    <row r="88" spans="1:4" x14ac:dyDescent="0.25">
      <c r="A88" s="13" t="s">
        <v>592</v>
      </c>
      <c r="B88" s="6" t="s">
        <v>213</v>
      </c>
      <c r="C88" s="244"/>
      <c r="D88" s="244"/>
    </row>
    <row r="89" spans="1:4" x14ac:dyDescent="0.25">
      <c r="A89" s="13" t="s">
        <v>593</v>
      </c>
      <c r="B89" s="6" t="s">
        <v>213</v>
      </c>
      <c r="C89" s="244"/>
      <c r="D89" s="244"/>
    </row>
    <row r="90" spans="1:4" x14ac:dyDescent="0.25">
      <c r="A90" s="13" t="s">
        <v>594</v>
      </c>
      <c r="B90" s="6" t="s">
        <v>213</v>
      </c>
      <c r="C90" s="244"/>
      <c r="D90" s="244"/>
    </row>
    <row r="91" spans="1:4" x14ac:dyDescent="0.25">
      <c r="A91" s="13" t="s">
        <v>595</v>
      </c>
      <c r="B91" s="6" t="s">
        <v>213</v>
      </c>
      <c r="C91" s="244"/>
      <c r="D91" s="244"/>
    </row>
    <row r="92" spans="1:4" x14ac:dyDescent="0.25">
      <c r="A92" s="13" t="s">
        <v>596</v>
      </c>
      <c r="B92" s="6" t="s">
        <v>213</v>
      </c>
      <c r="C92" s="244"/>
      <c r="D92" s="244"/>
    </row>
    <row r="93" spans="1:4" x14ac:dyDescent="0.25">
      <c r="A93" s="13" t="s">
        <v>597</v>
      </c>
      <c r="B93" s="6" t="s">
        <v>213</v>
      </c>
      <c r="C93" s="244"/>
      <c r="D93" s="244"/>
    </row>
    <row r="94" spans="1:4" x14ac:dyDescent="0.25">
      <c r="A94" s="13" t="s">
        <v>598</v>
      </c>
      <c r="B94" s="6" t="s">
        <v>213</v>
      </c>
      <c r="C94" s="244"/>
      <c r="D94" s="244"/>
    </row>
    <row r="95" spans="1:4" s="91" customFormat="1" x14ac:dyDescent="0.25">
      <c r="A95" s="11" t="s">
        <v>431</v>
      </c>
      <c r="B95" s="8" t="s">
        <v>213</v>
      </c>
      <c r="C95" s="245"/>
      <c r="D95" s="245"/>
    </row>
    <row r="96" spans="1:4" x14ac:dyDescent="0.25">
      <c r="A96" s="13" t="s">
        <v>599</v>
      </c>
      <c r="B96" s="5" t="s">
        <v>215</v>
      </c>
      <c r="C96" s="244"/>
      <c r="D96" s="244"/>
    </row>
    <row r="97" spans="1:4" x14ac:dyDescent="0.25">
      <c r="A97" s="13" t="s">
        <v>600</v>
      </c>
      <c r="B97" s="6" t="s">
        <v>215</v>
      </c>
      <c r="C97" s="244"/>
      <c r="D97" s="244"/>
    </row>
    <row r="98" spans="1:4" x14ac:dyDescent="0.25">
      <c r="A98" s="13" t="s">
        <v>601</v>
      </c>
      <c r="B98" s="5" t="s">
        <v>215</v>
      </c>
      <c r="C98" s="244"/>
      <c r="D98" s="244"/>
    </row>
    <row r="99" spans="1:4" x14ac:dyDescent="0.25">
      <c r="A99" s="5" t="s">
        <v>602</v>
      </c>
      <c r="B99" s="6" t="s">
        <v>215</v>
      </c>
      <c r="C99" s="244"/>
      <c r="D99" s="244"/>
    </row>
    <row r="100" spans="1:4" x14ac:dyDescent="0.25">
      <c r="A100" s="5" t="s">
        <v>603</v>
      </c>
      <c r="B100" s="5" t="s">
        <v>215</v>
      </c>
      <c r="C100" s="244"/>
      <c r="D100" s="244"/>
    </row>
    <row r="101" spans="1:4" x14ac:dyDescent="0.25">
      <c r="A101" s="5" t="s">
        <v>604</v>
      </c>
      <c r="B101" s="6" t="s">
        <v>215</v>
      </c>
      <c r="C101" s="244"/>
      <c r="D101" s="244"/>
    </row>
    <row r="102" spans="1:4" x14ac:dyDescent="0.25">
      <c r="A102" s="13" t="s">
        <v>605</v>
      </c>
      <c r="B102" s="5" t="s">
        <v>215</v>
      </c>
      <c r="C102" s="244"/>
      <c r="D102" s="244"/>
    </row>
    <row r="103" spans="1:4" x14ac:dyDescent="0.25">
      <c r="A103" s="13" t="s">
        <v>609</v>
      </c>
      <c r="B103" s="6" t="s">
        <v>215</v>
      </c>
      <c r="C103" s="244"/>
      <c r="D103" s="244"/>
    </row>
    <row r="104" spans="1:4" x14ac:dyDescent="0.25">
      <c r="A104" s="13" t="s">
        <v>607</v>
      </c>
      <c r="B104" s="5" t="s">
        <v>215</v>
      </c>
      <c r="C104" s="244"/>
      <c r="D104" s="244"/>
    </row>
    <row r="105" spans="1:4" x14ac:dyDescent="0.25">
      <c r="A105" s="13" t="s">
        <v>608</v>
      </c>
      <c r="B105" s="6" t="s">
        <v>215</v>
      </c>
      <c r="C105" s="244"/>
      <c r="D105" s="244"/>
    </row>
    <row r="106" spans="1:4" s="91" customFormat="1" ht="25.5" x14ac:dyDescent="0.25">
      <c r="A106" s="11" t="s">
        <v>430</v>
      </c>
      <c r="B106" s="8" t="s">
        <v>215</v>
      </c>
      <c r="C106" s="245"/>
      <c r="D106" s="245"/>
    </row>
    <row r="107" spans="1:4" x14ac:dyDescent="0.25">
      <c r="A107" s="13" t="s">
        <v>599</v>
      </c>
      <c r="B107" s="5" t="s">
        <v>665</v>
      </c>
      <c r="C107" s="244"/>
      <c r="D107" s="244"/>
    </row>
    <row r="108" spans="1:4" x14ac:dyDescent="0.25">
      <c r="A108" s="13" t="s">
        <v>600</v>
      </c>
      <c r="B108" s="5" t="s">
        <v>665</v>
      </c>
      <c r="C108" s="244"/>
      <c r="D108" s="244"/>
    </row>
    <row r="109" spans="1:4" x14ac:dyDescent="0.25">
      <c r="A109" s="13" t="s">
        <v>601</v>
      </c>
      <c r="B109" s="5" t="s">
        <v>665</v>
      </c>
      <c r="C109" s="244"/>
      <c r="D109" s="244"/>
    </row>
    <row r="110" spans="1:4" x14ac:dyDescent="0.25">
      <c r="A110" s="5" t="s">
        <v>602</v>
      </c>
      <c r="B110" s="5" t="s">
        <v>665</v>
      </c>
      <c r="C110" s="244"/>
      <c r="D110" s="244"/>
    </row>
    <row r="111" spans="1:4" x14ac:dyDescent="0.25">
      <c r="A111" s="5" t="s">
        <v>603</v>
      </c>
      <c r="B111" s="5" t="s">
        <v>665</v>
      </c>
      <c r="C111" s="244"/>
      <c r="D111" s="244"/>
    </row>
    <row r="112" spans="1:4" x14ac:dyDescent="0.25">
      <c r="A112" s="5" t="s">
        <v>604</v>
      </c>
      <c r="B112" s="5" t="s">
        <v>665</v>
      </c>
      <c r="C112" s="244"/>
      <c r="D112" s="244"/>
    </row>
    <row r="113" spans="1:4" x14ac:dyDescent="0.25">
      <c r="A113" s="13" t="s">
        <v>605</v>
      </c>
      <c r="B113" s="5" t="s">
        <v>665</v>
      </c>
      <c r="C113" s="244"/>
      <c r="D113" s="244"/>
    </row>
    <row r="114" spans="1:4" x14ac:dyDescent="0.25">
      <c r="A114" s="13" t="s">
        <v>609</v>
      </c>
      <c r="B114" s="5" t="s">
        <v>665</v>
      </c>
      <c r="C114" s="244"/>
      <c r="D114" s="244"/>
    </row>
    <row r="115" spans="1:4" x14ac:dyDescent="0.25">
      <c r="A115" s="13" t="s">
        <v>607</v>
      </c>
      <c r="B115" s="5" t="s">
        <v>665</v>
      </c>
      <c r="C115" s="244"/>
      <c r="D115" s="244"/>
    </row>
    <row r="116" spans="1:4" x14ac:dyDescent="0.25">
      <c r="A116" s="13" t="s">
        <v>608</v>
      </c>
      <c r="B116" s="5" t="s">
        <v>665</v>
      </c>
      <c r="C116" s="244"/>
      <c r="D116" s="244"/>
    </row>
    <row r="117" spans="1:4" s="91" customFormat="1" x14ac:dyDescent="0.25">
      <c r="A117" s="15" t="s">
        <v>469</v>
      </c>
      <c r="B117" s="7" t="s">
        <v>665</v>
      </c>
      <c r="C117" s="245"/>
      <c r="D117" s="245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D117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  <col min="4" max="4" width="17.140625" bestFit="1" customWidth="1"/>
  </cols>
  <sheetData>
    <row r="1" spans="1:4" x14ac:dyDescent="0.25">
      <c r="A1" s="266" t="s">
        <v>728</v>
      </c>
      <c r="B1" s="266"/>
      <c r="C1" s="266"/>
    </row>
    <row r="3" spans="1:4" ht="27" customHeight="1" x14ac:dyDescent="0.25">
      <c r="A3" s="261" t="s">
        <v>686</v>
      </c>
      <c r="B3" s="262"/>
      <c r="C3" s="262"/>
    </row>
    <row r="4" spans="1:4" ht="25.5" customHeight="1" x14ac:dyDescent="0.25">
      <c r="A4" s="270" t="s">
        <v>682</v>
      </c>
      <c r="B4" s="262"/>
      <c r="C4" s="262"/>
    </row>
    <row r="5" spans="1:4" ht="15.75" customHeight="1" x14ac:dyDescent="0.25">
      <c r="A5" s="58"/>
      <c r="B5" s="59"/>
      <c r="C5" s="59"/>
    </row>
    <row r="6" spans="1:4" ht="21" customHeight="1" x14ac:dyDescent="0.25">
      <c r="A6" s="4" t="s">
        <v>1</v>
      </c>
    </row>
    <row r="7" spans="1:4" ht="25.5" x14ac:dyDescent="0.25">
      <c r="A7" s="40" t="s">
        <v>638</v>
      </c>
      <c r="B7" s="3" t="s">
        <v>84</v>
      </c>
      <c r="C7" s="216" t="s">
        <v>26</v>
      </c>
      <c r="D7" s="243" t="s">
        <v>712</v>
      </c>
    </row>
    <row r="8" spans="1:4" x14ac:dyDescent="0.25">
      <c r="A8" s="13" t="s">
        <v>610</v>
      </c>
      <c r="B8" s="6" t="s">
        <v>279</v>
      </c>
      <c r="C8" s="217"/>
      <c r="D8" s="217"/>
    </row>
    <row r="9" spans="1:4" x14ac:dyDescent="0.25">
      <c r="A9" s="13" t="s">
        <v>619</v>
      </c>
      <c r="B9" s="6" t="s">
        <v>279</v>
      </c>
      <c r="C9" s="217"/>
      <c r="D9" s="217"/>
    </row>
    <row r="10" spans="1:4" ht="30" x14ac:dyDescent="0.25">
      <c r="A10" s="13" t="s">
        <v>620</v>
      </c>
      <c r="B10" s="6" t="s">
        <v>279</v>
      </c>
      <c r="C10" s="217"/>
      <c r="D10" s="217"/>
    </row>
    <row r="11" spans="1:4" x14ac:dyDescent="0.25">
      <c r="A11" s="13" t="s">
        <v>618</v>
      </c>
      <c r="B11" s="6" t="s">
        <v>279</v>
      </c>
      <c r="C11" s="217"/>
      <c r="D11" s="217"/>
    </row>
    <row r="12" spans="1:4" x14ac:dyDescent="0.25">
      <c r="A12" s="13" t="s">
        <v>617</v>
      </c>
      <c r="B12" s="6" t="s">
        <v>279</v>
      </c>
      <c r="C12" s="217"/>
      <c r="D12" s="217"/>
    </row>
    <row r="13" spans="1:4" x14ac:dyDescent="0.25">
      <c r="A13" s="13" t="s">
        <v>616</v>
      </c>
      <c r="B13" s="6" t="s">
        <v>279</v>
      </c>
      <c r="C13" s="217"/>
      <c r="D13" s="217"/>
    </row>
    <row r="14" spans="1:4" x14ac:dyDescent="0.25">
      <c r="A14" s="13" t="s">
        <v>611</v>
      </c>
      <c r="B14" s="6" t="s">
        <v>279</v>
      </c>
      <c r="C14" s="217"/>
      <c r="D14" s="217"/>
    </row>
    <row r="15" spans="1:4" x14ac:dyDescent="0.25">
      <c r="A15" s="13" t="s">
        <v>612</v>
      </c>
      <c r="B15" s="6" t="s">
        <v>279</v>
      </c>
      <c r="C15" s="217"/>
      <c r="D15" s="217"/>
    </row>
    <row r="16" spans="1:4" x14ac:dyDescent="0.25">
      <c r="A16" s="13" t="s">
        <v>613</v>
      </c>
      <c r="B16" s="6" t="s">
        <v>279</v>
      </c>
      <c r="C16" s="217"/>
      <c r="D16" s="217"/>
    </row>
    <row r="17" spans="1:4" x14ac:dyDescent="0.25">
      <c r="A17" s="13" t="s">
        <v>614</v>
      </c>
      <c r="B17" s="6" t="s">
        <v>279</v>
      </c>
      <c r="C17" s="217"/>
      <c r="D17" s="217"/>
    </row>
    <row r="18" spans="1:4" s="91" customFormat="1" ht="25.5" x14ac:dyDescent="0.25">
      <c r="A18" s="7" t="s">
        <v>478</v>
      </c>
      <c r="B18" s="8" t="s">
        <v>279</v>
      </c>
      <c r="C18" s="218"/>
      <c r="D18" s="218"/>
    </row>
    <row r="19" spans="1:4" x14ac:dyDescent="0.25">
      <c r="A19" s="13" t="s">
        <v>610</v>
      </c>
      <c r="B19" s="6" t="s">
        <v>280</v>
      </c>
      <c r="C19" s="217"/>
      <c r="D19" s="217"/>
    </row>
    <row r="20" spans="1:4" x14ac:dyDescent="0.25">
      <c r="A20" s="13" t="s">
        <v>619</v>
      </c>
      <c r="B20" s="6" t="s">
        <v>280</v>
      </c>
      <c r="C20" s="217"/>
      <c r="D20" s="217"/>
    </row>
    <row r="21" spans="1:4" ht="30" x14ac:dyDescent="0.25">
      <c r="A21" s="13" t="s">
        <v>620</v>
      </c>
      <c r="B21" s="6" t="s">
        <v>280</v>
      </c>
      <c r="C21" s="217"/>
      <c r="D21" s="217"/>
    </row>
    <row r="22" spans="1:4" x14ac:dyDescent="0.25">
      <c r="A22" s="13" t="s">
        <v>618</v>
      </c>
      <c r="B22" s="6" t="s">
        <v>280</v>
      </c>
      <c r="C22" s="217"/>
      <c r="D22" s="217"/>
    </row>
    <row r="23" spans="1:4" x14ac:dyDescent="0.25">
      <c r="A23" s="13" t="s">
        <v>617</v>
      </c>
      <c r="B23" s="6" t="s">
        <v>280</v>
      </c>
      <c r="C23" s="217"/>
      <c r="D23" s="217"/>
    </row>
    <row r="24" spans="1:4" x14ac:dyDescent="0.25">
      <c r="A24" s="13" t="s">
        <v>616</v>
      </c>
      <c r="B24" s="6" t="s">
        <v>280</v>
      </c>
      <c r="C24" s="217"/>
      <c r="D24" s="217"/>
    </row>
    <row r="25" spans="1:4" x14ac:dyDescent="0.25">
      <c r="A25" s="13" t="s">
        <v>611</v>
      </c>
      <c r="B25" s="6" t="s">
        <v>280</v>
      </c>
      <c r="C25" s="217"/>
      <c r="D25" s="217"/>
    </row>
    <row r="26" spans="1:4" x14ac:dyDescent="0.25">
      <c r="A26" s="13" t="s">
        <v>612</v>
      </c>
      <c r="B26" s="6" t="s">
        <v>280</v>
      </c>
      <c r="C26" s="217"/>
      <c r="D26" s="217"/>
    </row>
    <row r="27" spans="1:4" x14ac:dyDescent="0.25">
      <c r="A27" s="13" t="s">
        <v>613</v>
      </c>
      <c r="B27" s="6" t="s">
        <v>280</v>
      </c>
      <c r="C27" s="217"/>
      <c r="D27" s="217"/>
    </row>
    <row r="28" spans="1:4" x14ac:dyDescent="0.25">
      <c r="A28" s="13" t="s">
        <v>614</v>
      </c>
      <c r="B28" s="6" t="s">
        <v>280</v>
      </c>
      <c r="C28" s="217"/>
      <c r="D28" s="217"/>
    </row>
    <row r="29" spans="1:4" s="91" customFormat="1" ht="25.5" x14ac:dyDescent="0.25">
      <c r="A29" s="7" t="s">
        <v>535</v>
      </c>
      <c r="B29" s="8" t="s">
        <v>280</v>
      </c>
      <c r="C29" s="218"/>
      <c r="D29" s="218"/>
    </row>
    <row r="30" spans="1:4" x14ac:dyDescent="0.25">
      <c r="A30" s="13" t="s">
        <v>610</v>
      </c>
      <c r="B30" s="6" t="s">
        <v>281</v>
      </c>
      <c r="C30" s="217">
        <v>0</v>
      </c>
      <c r="D30" s="217">
        <v>0</v>
      </c>
    </row>
    <row r="31" spans="1:4" x14ac:dyDescent="0.25">
      <c r="A31" s="13" t="s">
        <v>619</v>
      </c>
      <c r="B31" s="6" t="s">
        <v>281</v>
      </c>
      <c r="C31" s="217"/>
      <c r="D31" s="217"/>
    </row>
    <row r="32" spans="1:4" ht="30" x14ac:dyDescent="0.25">
      <c r="A32" s="13" t="s">
        <v>620</v>
      </c>
      <c r="B32" s="6" t="s">
        <v>281</v>
      </c>
      <c r="C32" s="219"/>
      <c r="D32" s="219"/>
    </row>
    <row r="33" spans="1:4" x14ac:dyDescent="0.25">
      <c r="A33" s="13" t="s">
        <v>618</v>
      </c>
      <c r="B33" s="6" t="s">
        <v>281</v>
      </c>
      <c r="C33" s="217"/>
      <c r="D33" s="247">
        <v>31000</v>
      </c>
    </row>
    <row r="34" spans="1:4" x14ac:dyDescent="0.25">
      <c r="A34" s="13" t="s">
        <v>617</v>
      </c>
      <c r="B34" s="6" t="s">
        <v>281</v>
      </c>
      <c r="C34" s="217"/>
      <c r="D34" s="217"/>
    </row>
    <row r="35" spans="1:4" x14ac:dyDescent="0.25">
      <c r="A35" s="13" t="s">
        <v>616</v>
      </c>
      <c r="B35" s="6" t="s">
        <v>281</v>
      </c>
      <c r="C35" s="217"/>
      <c r="D35" s="217"/>
    </row>
    <row r="36" spans="1:4" x14ac:dyDescent="0.25">
      <c r="A36" s="13" t="s">
        <v>611</v>
      </c>
      <c r="B36" s="6" t="s">
        <v>281</v>
      </c>
      <c r="C36" s="220"/>
      <c r="D36" s="220"/>
    </row>
    <row r="37" spans="1:4" x14ac:dyDescent="0.25">
      <c r="A37" s="13" t="s">
        <v>612</v>
      </c>
      <c r="B37" s="6" t="s">
        <v>281</v>
      </c>
      <c r="C37" s="220"/>
      <c r="D37" s="220"/>
    </row>
    <row r="38" spans="1:4" x14ac:dyDescent="0.25">
      <c r="A38" s="13" t="s">
        <v>613</v>
      </c>
      <c r="B38" s="6" t="s">
        <v>281</v>
      </c>
      <c r="C38" s="220"/>
      <c r="D38" s="220"/>
    </row>
    <row r="39" spans="1:4" x14ac:dyDescent="0.25">
      <c r="A39" s="13" t="s">
        <v>614</v>
      </c>
      <c r="B39" s="6" t="s">
        <v>281</v>
      </c>
      <c r="C39" s="220"/>
      <c r="D39" s="220"/>
    </row>
    <row r="40" spans="1:4" s="91" customFormat="1" x14ac:dyDescent="0.25">
      <c r="A40" s="7" t="s">
        <v>534</v>
      </c>
      <c r="B40" s="8" t="s">
        <v>281</v>
      </c>
      <c r="C40" s="221">
        <v>0</v>
      </c>
      <c r="D40" s="248">
        <f>SUM(D30:D39)</f>
        <v>31000</v>
      </c>
    </row>
    <row r="41" spans="1:4" x14ac:dyDescent="0.25">
      <c r="A41" s="13" t="s">
        <v>610</v>
      </c>
      <c r="B41" s="6" t="s">
        <v>287</v>
      </c>
      <c r="C41" s="217"/>
      <c r="D41" s="217"/>
    </row>
    <row r="42" spans="1:4" x14ac:dyDescent="0.25">
      <c r="A42" s="13" t="s">
        <v>619</v>
      </c>
      <c r="B42" s="6" t="s">
        <v>287</v>
      </c>
      <c r="C42" s="217"/>
      <c r="D42" s="217"/>
    </row>
    <row r="43" spans="1:4" ht="30" x14ac:dyDescent="0.25">
      <c r="A43" s="13" t="s">
        <v>620</v>
      </c>
      <c r="B43" s="6" t="s">
        <v>287</v>
      </c>
      <c r="C43" s="217"/>
      <c r="D43" s="217"/>
    </row>
    <row r="44" spans="1:4" x14ac:dyDescent="0.25">
      <c r="A44" s="13" t="s">
        <v>618</v>
      </c>
      <c r="B44" s="6" t="s">
        <v>287</v>
      </c>
      <c r="C44" s="217"/>
      <c r="D44" s="217"/>
    </row>
    <row r="45" spans="1:4" x14ac:dyDescent="0.25">
      <c r="A45" s="13" t="s">
        <v>617</v>
      </c>
      <c r="B45" s="6" t="s">
        <v>287</v>
      </c>
      <c r="C45" s="217"/>
      <c r="D45" s="217"/>
    </row>
    <row r="46" spans="1:4" x14ac:dyDescent="0.25">
      <c r="A46" s="13" t="s">
        <v>616</v>
      </c>
      <c r="B46" s="6" t="s">
        <v>287</v>
      </c>
      <c r="C46" s="217"/>
      <c r="D46" s="217"/>
    </row>
    <row r="47" spans="1:4" x14ac:dyDescent="0.25">
      <c r="A47" s="13" t="s">
        <v>611</v>
      </c>
      <c r="B47" s="6" t="s">
        <v>287</v>
      </c>
      <c r="C47" s="217"/>
      <c r="D47" s="217"/>
    </row>
    <row r="48" spans="1:4" x14ac:dyDescent="0.25">
      <c r="A48" s="13" t="s">
        <v>612</v>
      </c>
      <c r="B48" s="6" t="s">
        <v>287</v>
      </c>
      <c r="C48" s="217"/>
      <c r="D48" s="217"/>
    </row>
    <row r="49" spans="1:4" x14ac:dyDescent="0.25">
      <c r="A49" s="13" t="s">
        <v>613</v>
      </c>
      <c r="B49" s="6" t="s">
        <v>287</v>
      </c>
      <c r="C49" s="217"/>
      <c r="D49" s="217"/>
    </row>
    <row r="50" spans="1:4" x14ac:dyDescent="0.25">
      <c r="A50" s="13" t="s">
        <v>614</v>
      </c>
      <c r="B50" s="6" t="s">
        <v>287</v>
      </c>
      <c r="C50" s="217"/>
      <c r="D50" s="217"/>
    </row>
    <row r="51" spans="1:4" s="91" customFormat="1" ht="25.5" x14ac:dyDescent="0.25">
      <c r="A51" s="7" t="s">
        <v>533</v>
      </c>
      <c r="B51" s="8" t="s">
        <v>287</v>
      </c>
      <c r="C51" s="218"/>
      <c r="D51" s="218"/>
    </row>
    <row r="52" spans="1:4" x14ac:dyDescent="0.25">
      <c r="A52" s="13" t="s">
        <v>615</v>
      </c>
      <c r="B52" s="6" t="s">
        <v>288</v>
      </c>
      <c r="C52" s="217"/>
      <c r="D52" s="217"/>
    </row>
    <row r="53" spans="1:4" x14ac:dyDescent="0.25">
      <c r="A53" s="13" t="s">
        <v>619</v>
      </c>
      <c r="B53" s="6" t="s">
        <v>288</v>
      </c>
      <c r="C53" s="217"/>
      <c r="D53" s="217"/>
    </row>
    <row r="54" spans="1:4" ht="30" x14ac:dyDescent="0.25">
      <c r="A54" s="13" t="s">
        <v>620</v>
      </c>
      <c r="B54" s="6" t="s">
        <v>288</v>
      </c>
      <c r="C54" s="217"/>
      <c r="D54" s="217"/>
    </row>
    <row r="55" spans="1:4" x14ac:dyDescent="0.25">
      <c r="A55" s="13" t="s">
        <v>618</v>
      </c>
      <c r="B55" s="6" t="s">
        <v>288</v>
      </c>
      <c r="C55" s="217"/>
      <c r="D55" s="217"/>
    </row>
    <row r="56" spans="1:4" x14ac:dyDescent="0.25">
      <c r="A56" s="13" t="s">
        <v>617</v>
      </c>
      <c r="B56" s="6" t="s">
        <v>288</v>
      </c>
      <c r="C56" s="217"/>
      <c r="D56" s="217"/>
    </row>
    <row r="57" spans="1:4" x14ac:dyDescent="0.25">
      <c r="A57" s="13" t="s">
        <v>616</v>
      </c>
      <c r="B57" s="6" t="s">
        <v>288</v>
      </c>
      <c r="C57" s="217"/>
      <c r="D57" s="217"/>
    </row>
    <row r="58" spans="1:4" x14ac:dyDescent="0.25">
      <c r="A58" s="13" t="s">
        <v>611</v>
      </c>
      <c r="B58" s="6" t="s">
        <v>288</v>
      </c>
      <c r="C58" s="217"/>
      <c r="D58" s="217"/>
    </row>
    <row r="59" spans="1:4" x14ac:dyDescent="0.25">
      <c r="A59" s="13" t="s">
        <v>612</v>
      </c>
      <c r="B59" s="6" t="s">
        <v>288</v>
      </c>
      <c r="C59" s="217"/>
      <c r="D59" s="217"/>
    </row>
    <row r="60" spans="1:4" x14ac:dyDescent="0.25">
      <c r="A60" s="13" t="s">
        <v>613</v>
      </c>
      <c r="B60" s="6" t="s">
        <v>288</v>
      </c>
      <c r="C60" s="217"/>
      <c r="D60" s="217"/>
    </row>
    <row r="61" spans="1:4" x14ac:dyDescent="0.25">
      <c r="A61" s="13" t="s">
        <v>614</v>
      </c>
      <c r="B61" s="6" t="s">
        <v>288</v>
      </c>
      <c r="C61" s="217"/>
      <c r="D61" s="217"/>
    </row>
    <row r="62" spans="1:4" s="91" customFormat="1" ht="25.5" x14ac:dyDescent="0.25">
      <c r="A62" s="7" t="s">
        <v>536</v>
      </c>
      <c r="B62" s="8" t="s">
        <v>288</v>
      </c>
      <c r="C62" s="218"/>
      <c r="D62" s="218"/>
    </row>
    <row r="63" spans="1:4" x14ac:dyDescent="0.25">
      <c r="A63" s="13" t="s">
        <v>610</v>
      </c>
      <c r="B63" s="6" t="s">
        <v>289</v>
      </c>
      <c r="C63" s="217"/>
      <c r="D63" s="217"/>
    </row>
    <row r="64" spans="1:4" x14ac:dyDescent="0.25">
      <c r="A64" s="13" t="s">
        <v>619</v>
      </c>
      <c r="B64" s="6" t="s">
        <v>289</v>
      </c>
      <c r="C64" s="217"/>
      <c r="D64" s="217"/>
    </row>
    <row r="65" spans="1:4" ht="30" x14ac:dyDescent="0.25">
      <c r="A65" s="13" t="s">
        <v>620</v>
      </c>
      <c r="B65" s="6" t="s">
        <v>289</v>
      </c>
      <c r="C65" s="222"/>
      <c r="D65" s="222"/>
    </row>
    <row r="66" spans="1:4" x14ac:dyDescent="0.25">
      <c r="A66" s="13" t="s">
        <v>618</v>
      </c>
      <c r="B66" s="6" t="s">
        <v>289</v>
      </c>
      <c r="C66" s="222"/>
      <c r="D66" s="222"/>
    </row>
    <row r="67" spans="1:4" x14ac:dyDescent="0.25">
      <c r="A67" s="13" t="s">
        <v>617</v>
      </c>
      <c r="B67" s="6" t="s">
        <v>289</v>
      </c>
      <c r="C67" s="222"/>
      <c r="D67" s="222"/>
    </row>
    <row r="68" spans="1:4" x14ac:dyDescent="0.25">
      <c r="A68" s="13" t="s">
        <v>616</v>
      </c>
      <c r="B68" s="6" t="s">
        <v>289</v>
      </c>
      <c r="C68" s="222"/>
      <c r="D68" s="222"/>
    </row>
    <row r="69" spans="1:4" x14ac:dyDescent="0.25">
      <c r="A69" s="13" t="s">
        <v>611</v>
      </c>
      <c r="B69" s="6" t="s">
        <v>289</v>
      </c>
      <c r="C69" s="222"/>
      <c r="D69" s="222"/>
    </row>
    <row r="70" spans="1:4" x14ac:dyDescent="0.25">
      <c r="A70" s="13" t="s">
        <v>612</v>
      </c>
      <c r="B70" s="6" t="s">
        <v>289</v>
      </c>
      <c r="C70" s="222"/>
      <c r="D70" s="222"/>
    </row>
    <row r="71" spans="1:4" x14ac:dyDescent="0.25">
      <c r="A71" s="13" t="s">
        <v>613</v>
      </c>
      <c r="B71" s="6" t="s">
        <v>289</v>
      </c>
      <c r="C71" s="222"/>
      <c r="D71" s="222"/>
    </row>
    <row r="72" spans="1:4" x14ac:dyDescent="0.25">
      <c r="A72" s="13" t="s">
        <v>614</v>
      </c>
      <c r="B72" s="6" t="s">
        <v>289</v>
      </c>
      <c r="C72" s="222"/>
      <c r="D72" s="222"/>
    </row>
    <row r="73" spans="1:4" s="91" customFormat="1" x14ac:dyDescent="0.25">
      <c r="A73" s="7" t="s">
        <v>483</v>
      </c>
      <c r="B73" s="8" t="s">
        <v>289</v>
      </c>
      <c r="C73" s="221"/>
      <c r="D73" s="221"/>
    </row>
    <row r="74" spans="1:4" x14ac:dyDescent="0.25">
      <c r="A74" s="13" t="s">
        <v>621</v>
      </c>
      <c r="B74" s="5" t="s">
        <v>338</v>
      </c>
      <c r="C74" s="217"/>
      <c r="D74" s="217"/>
    </row>
    <row r="75" spans="1:4" x14ac:dyDescent="0.25">
      <c r="A75" s="13" t="s">
        <v>622</v>
      </c>
      <c r="B75" s="5" t="s">
        <v>338</v>
      </c>
      <c r="C75" s="217"/>
      <c r="D75" s="217"/>
    </row>
    <row r="76" spans="1:4" x14ac:dyDescent="0.25">
      <c r="A76" s="13" t="s">
        <v>630</v>
      </c>
      <c r="B76" s="5" t="s">
        <v>338</v>
      </c>
      <c r="C76" s="217"/>
      <c r="D76" s="217"/>
    </row>
    <row r="77" spans="1:4" x14ac:dyDescent="0.25">
      <c r="A77" s="5" t="s">
        <v>629</v>
      </c>
      <c r="B77" s="5" t="s">
        <v>338</v>
      </c>
      <c r="C77" s="217"/>
      <c r="D77" s="217"/>
    </row>
    <row r="78" spans="1:4" x14ac:dyDescent="0.25">
      <c r="A78" s="5" t="s">
        <v>628</v>
      </c>
      <c r="B78" s="5" t="s">
        <v>338</v>
      </c>
      <c r="C78" s="217"/>
      <c r="D78" s="217"/>
    </row>
    <row r="79" spans="1:4" x14ac:dyDescent="0.25">
      <c r="A79" s="5" t="s">
        <v>627</v>
      </c>
      <c r="B79" s="5" t="s">
        <v>338</v>
      </c>
      <c r="C79" s="217"/>
      <c r="D79" s="217"/>
    </row>
    <row r="80" spans="1:4" x14ac:dyDescent="0.25">
      <c r="A80" s="13" t="s">
        <v>626</v>
      </c>
      <c r="B80" s="5" t="s">
        <v>338</v>
      </c>
      <c r="C80" s="217"/>
      <c r="D80" s="217"/>
    </row>
    <row r="81" spans="1:4" x14ac:dyDescent="0.25">
      <c r="A81" s="13" t="s">
        <v>631</v>
      </c>
      <c r="B81" s="5" t="s">
        <v>338</v>
      </c>
      <c r="C81" s="217"/>
      <c r="D81" s="217"/>
    </row>
    <row r="82" spans="1:4" x14ac:dyDescent="0.25">
      <c r="A82" s="13" t="s">
        <v>623</v>
      </c>
      <c r="B82" s="5" t="s">
        <v>338</v>
      </c>
      <c r="C82" s="217"/>
      <c r="D82" s="217"/>
    </row>
    <row r="83" spans="1:4" x14ac:dyDescent="0.25">
      <c r="A83" s="13" t="s">
        <v>624</v>
      </c>
      <c r="B83" s="5" t="s">
        <v>338</v>
      </c>
      <c r="C83" s="217"/>
      <c r="D83" s="217"/>
    </row>
    <row r="84" spans="1:4" s="91" customFormat="1" ht="25.5" x14ac:dyDescent="0.25">
      <c r="A84" s="7" t="s">
        <v>551</v>
      </c>
      <c r="B84" s="8" t="s">
        <v>338</v>
      </c>
      <c r="C84" s="218"/>
      <c r="D84" s="218"/>
    </row>
    <row r="85" spans="1:4" x14ac:dyDescent="0.25">
      <c r="A85" s="13" t="s">
        <v>621</v>
      </c>
      <c r="B85" s="5" t="s">
        <v>339</v>
      </c>
      <c r="C85" s="217"/>
      <c r="D85" s="217"/>
    </row>
    <row r="86" spans="1:4" x14ac:dyDescent="0.25">
      <c r="A86" s="13" t="s">
        <v>622</v>
      </c>
      <c r="B86" s="5" t="s">
        <v>339</v>
      </c>
      <c r="C86" s="217"/>
      <c r="D86" s="217"/>
    </row>
    <row r="87" spans="1:4" x14ac:dyDescent="0.25">
      <c r="A87" s="13" t="s">
        <v>630</v>
      </c>
      <c r="B87" s="5" t="s">
        <v>339</v>
      </c>
      <c r="C87" s="217"/>
      <c r="D87" s="217"/>
    </row>
    <row r="88" spans="1:4" x14ac:dyDescent="0.25">
      <c r="A88" s="5" t="s">
        <v>629</v>
      </c>
      <c r="B88" s="5" t="s">
        <v>339</v>
      </c>
      <c r="C88" s="217"/>
      <c r="D88" s="217"/>
    </row>
    <row r="89" spans="1:4" x14ac:dyDescent="0.25">
      <c r="A89" s="5" t="s">
        <v>628</v>
      </c>
      <c r="B89" s="5" t="s">
        <v>339</v>
      </c>
      <c r="C89" s="217"/>
      <c r="D89" s="217"/>
    </row>
    <row r="90" spans="1:4" x14ac:dyDescent="0.25">
      <c r="A90" s="5" t="s">
        <v>657</v>
      </c>
      <c r="B90" s="5" t="s">
        <v>339</v>
      </c>
      <c r="C90" s="222"/>
      <c r="D90" s="222"/>
    </row>
    <row r="91" spans="1:4" x14ac:dyDescent="0.25">
      <c r="A91" s="13" t="s">
        <v>626</v>
      </c>
      <c r="B91" s="5" t="s">
        <v>339</v>
      </c>
      <c r="C91" s="222"/>
      <c r="D91" s="222"/>
    </row>
    <row r="92" spans="1:4" x14ac:dyDescent="0.25">
      <c r="A92" s="13" t="s">
        <v>625</v>
      </c>
      <c r="B92" s="5" t="s">
        <v>339</v>
      </c>
      <c r="C92" s="222"/>
      <c r="D92" s="222"/>
    </row>
    <row r="93" spans="1:4" x14ac:dyDescent="0.25">
      <c r="A93" s="13" t="s">
        <v>623</v>
      </c>
      <c r="B93" s="5" t="s">
        <v>339</v>
      </c>
      <c r="C93" s="222"/>
      <c r="D93" s="222"/>
    </row>
    <row r="94" spans="1:4" x14ac:dyDescent="0.25">
      <c r="A94" s="13" t="s">
        <v>624</v>
      </c>
      <c r="B94" s="5" t="s">
        <v>339</v>
      </c>
      <c r="C94" s="222"/>
      <c r="D94" s="222"/>
    </row>
    <row r="95" spans="1:4" s="91" customFormat="1" x14ac:dyDescent="0.25">
      <c r="A95" s="15" t="s">
        <v>552</v>
      </c>
      <c r="B95" s="8" t="s">
        <v>339</v>
      </c>
      <c r="C95" s="221"/>
      <c r="D95" s="221"/>
    </row>
    <row r="96" spans="1:4" x14ac:dyDescent="0.25">
      <c r="A96" s="13" t="s">
        <v>621</v>
      </c>
      <c r="B96" s="5" t="s">
        <v>343</v>
      </c>
      <c r="C96" s="222"/>
      <c r="D96" s="222"/>
    </row>
    <row r="97" spans="1:4" x14ac:dyDescent="0.25">
      <c r="A97" s="13" t="s">
        <v>622</v>
      </c>
      <c r="B97" s="5" t="s">
        <v>343</v>
      </c>
      <c r="C97" s="222"/>
      <c r="D97" s="222"/>
    </row>
    <row r="98" spans="1:4" x14ac:dyDescent="0.25">
      <c r="A98" s="13" t="s">
        <v>630</v>
      </c>
      <c r="B98" s="5" t="s">
        <v>343</v>
      </c>
      <c r="C98" s="217"/>
      <c r="D98" s="217"/>
    </row>
    <row r="99" spans="1:4" x14ac:dyDescent="0.25">
      <c r="A99" s="5" t="s">
        <v>629</v>
      </c>
      <c r="B99" s="5" t="s">
        <v>343</v>
      </c>
      <c r="C99" s="217"/>
      <c r="D99" s="217"/>
    </row>
    <row r="100" spans="1:4" x14ac:dyDescent="0.25">
      <c r="A100" s="5" t="s">
        <v>628</v>
      </c>
      <c r="B100" s="5" t="s">
        <v>343</v>
      </c>
      <c r="C100" s="217"/>
      <c r="D100" s="217"/>
    </row>
    <row r="101" spans="1:4" x14ac:dyDescent="0.25">
      <c r="A101" s="5" t="s">
        <v>627</v>
      </c>
      <c r="B101" s="5" t="s">
        <v>343</v>
      </c>
      <c r="C101" s="217"/>
      <c r="D101" s="217"/>
    </row>
    <row r="102" spans="1:4" x14ac:dyDescent="0.25">
      <c r="A102" s="13" t="s">
        <v>626</v>
      </c>
      <c r="B102" s="5" t="s">
        <v>343</v>
      </c>
      <c r="C102" s="217"/>
      <c r="D102" s="217"/>
    </row>
    <row r="103" spans="1:4" x14ac:dyDescent="0.25">
      <c r="A103" s="13" t="s">
        <v>631</v>
      </c>
      <c r="B103" s="5" t="s">
        <v>343</v>
      </c>
      <c r="C103" s="217"/>
      <c r="D103" s="217"/>
    </row>
    <row r="104" spans="1:4" x14ac:dyDescent="0.25">
      <c r="A104" s="13" t="s">
        <v>623</v>
      </c>
      <c r="B104" s="5" t="s">
        <v>343</v>
      </c>
      <c r="C104" s="217"/>
      <c r="D104" s="217"/>
    </row>
    <row r="105" spans="1:4" x14ac:dyDescent="0.25">
      <c r="A105" s="13" t="s">
        <v>624</v>
      </c>
      <c r="B105" s="5" t="s">
        <v>343</v>
      </c>
      <c r="C105" s="217"/>
      <c r="D105" s="217"/>
    </row>
    <row r="106" spans="1:4" s="91" customFormat="1" ht="25.5" x14ac:dyDescent="0.25">
      <c r="A106" s="7" t="s">
        <v>553</v>
      </c>
      <c r="B106" s="8" t="s">
        <v>343</v>
      </c>
      <c r="C106" s="218"/>
      <c r="D106" s="218"/>
    </row>
    <row r="107" spans="1:4" x14ac:dyDescent="0.25">
      <c r="A107" s="13" t="s">
        <v>621</v>
      </c>
      <c r="B107" s="5" t="s">
        <v>344</v>
      </c>
      <c r="C107" s="217"/>
      <c r="D107" s="217"/>
    </row>
    <row r="108" spans="1:4" x14ac:dyDescent="0.25">
      <c r="A108" s="13" t="s">
        <v>622</v>
      </c>
      <c r="B108" s="5" t="s">
        <v>344</v>
      </c>
      <c r="C108" s="217"/>
      <c r="D108" s="217"/>
    </row>
    <row r="109" spans="1:4" x14ac:dyDescent="0.25">
      <c r="A109" s="13" t="s">
        <v>630</v>
      </c>
      <c r="B109" s="5" t="s">
        <v>344</v>
      </c>
      <c r="C109" s="217"/>
      <c r="D109" s="217"/>
    </row>
    <row r="110" spans="1:4" x14ac:dyDescent="0.25">
      <c r="A110" s="5" t="s">
        <v>629</v>
      </c>
      <c r="B110" s="5" t="s">
        <v>344</v>
      </c>
      <c r="C110" s="217"/>
      <c r="D110" s="217"/>
    </row>
    <row r="111" spans="1:4" x14ac:dyDescent="0.25">
      <c r="A111" s="5" t="s">
        <v>628</v>
      </c>
      <c r="B111" s="5" t="s">
        <v>344</v>
      </c>
      <c r="C111" s="217"/>
      <c r="D111" s="217"/>
    </row>
    <row r="112" spans="1:4" x14ac:dyDescent="0.25">
      <c r="A112" s="5" t="s">
        <v>627</v>
      </c>
      <c r="B112" s="5" t="s">
        <v>344</v>
      </c>
      <c r="C112" s="217"/>
      <c r="D112" s="217"/>
    </row>
    <row r="113" spans="1:4" x14ac:dyDescent="0.25">
      <c r="A113" s="13" t="s">
        <v>626</v>
      </c>
      <c r="B113" s="5" t="s">
        <v>344</v>
      </c>
      <c r="C113" s="217"/>
      <c r="D113" s="217"/>
    </row>
    <row r="114" spans="1:4" x14ac:dyDescent="0.25">
      <c r="A114" s="13" t="s">
        <v>625</v>
      </c>
      <c r="B114" s="5" t="s">
        <v>344</v>
      </c>
      <c r="C114" s="217"/>
      <c r="D114" s="217"/>
    </row>
    <row r="115" spans="1:4" x14ac:dyDescent="0.25">
      <c r="A115" s="13" t="s">
        <v>623</v>
      </c>
      <c r="B115" s="5" t="s">
        <v>344</v>
      </c>
      <c r="C115" s="217"/>
      <c r="D115" s="217"/>
    </row>
    <row r="116" spans="1:4" x14ac:dyDescent="0.25">
      <c r="A116" s="13" t="s">
        <v>624</v>
      </c>
      <c r="B116" s="5" t="s">
        <v>344</v>
      </c>
      <c r="C116" s="217"/>
      <c r="D116" s="217"/>
    </row>
    <row r="117" spans="1:4" s="91" customFormat="1" x14ac:dyDescent="0.25">
      <c r="A117" s="15" t="s">
        <v>554</v>
      </c>
      <c r="B117" s="8" t="s">
        <v>344</v>
      </c>
      <c r="C117" s="218"/>
      <c r="D117" s="218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D40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100" customWidth="1"/>
    <col min="3" max="3" width="17" customWidth="1"/>
    <col min="4" max="4" width="17.140625" bestFit="1" customWidth="1"/>
  </cols>
  <sheetData>
    <row r="1" spans="1:4" x14ac:dyDescent="0.25">
      <c r="A1" s="266" t="s">
        <v>729</v>
      </c>
      <c r="B1" s="266"/>
      <c r="C1" s="266"/>
    </row>
    <row r="3" spans="1:4" ht="28.5" customHeight="1" x14ac:dyDescent="0.25">
      <c r="A3" s="261" t="s">
        <v>686</v>
      </c>
      <c r="B3" s="265"/>
      <c r="C3" s="265"/>
    </row>
    <row r="4" spans="1:4" ht="26.25" customHeight="1" x14ac:dyDescent="0.25">
      <c r="A4" s="270" t="s">
        <v>683</v>
      </c>
      <c r="B4" s="270"/>
      <c r="C4" s="270"/>
    </row>
    <row r="5" spans="1:4" ht="18.75" customHeight="1" x14ac:dyDescent="0.3">
      <c r="A5" s="75"/>
      <c r="B5" s="79"/>
      <c r="C5" s="79"/>
    </row>
    <row r="6" spans="1:4" ht="23.25" customHeight="1" x14ac:dyDescent="0.25">
      <c r="A6" s="4" t="s">
        <v>1</v>
      </c>
    </row>
    <row r="7" spans="1:4" ht="25.5" x14ac:dyDescent="0.25">
      <c r="A7" s="40" t="s">
        <v>638</v>
      </c>
      <c r="B7" s="3" t="s">
        <v>84</v>
      </c>
      <c r="C7" s="74" t="s">
        <v>26</v>
      </c>
      <c r="D7" s="227"/>
    </row>
    <row r="8" spans="1:4" x14ac:dyDescent="0.25">
      <c r="A8" s="12" t="s">
        <v>392</v>
      </c>
      <c r="B8" s="6" t="s">
        <v>163</v>
      </c>
      <c r="C8" s="249"/>
      <c r="D8" s="25"/>
    </row>
    <row r="9" spans="1:4" x14ac:dyDescent="0.25">
      <c r="A9" s="12" t="s">
        <v>393</v>
      </c>
      <c r="B9" s="6" t="s">
        <v>163</v>
      </c>
      <c r="C9" s="249"/>
      <c r="D9" s="25"/>
    </row>
    <row r="10" spans="1:4" x14ac:dyDescent="0.25">
      <c r="A10" s="12" t="s">
        <v>394</v>
      </c>
      <c r="B10" s="6" t="s">
        <v>163</v>
      </c>
      <c r="C10" s="249"/>
      <c r="D10" s="25"/>
    </row>
    <row r="11" spans="1:4" x14ac:dyDescent="0.25">
      <c r="A11" s="12" t="s">
        <v>395</v>
      </c>
      <c r="B11" s="6" t="s">
        <v>163</v>
      </c>
      <c r="C11" s="249"/>
      <c r="D11" s="25"/>
    </row>
    <row r="12" spans="1:4" x14ac:dyDescent="0.25">
      <c r="A12" s="13" t="s">
        <v>396</v>
      </c>
      <c r="B12" s="6" t="s">
        <v>163</v>
      </c>
      <c r="C12" s="249"/>
      <c r="D12" s="25"/>
    </row>
    <row r="13" spans="1:4" x14ac:dyDescent="0.25">
      <c r="A13" s="13" t="s">
        <v>397</v>
      </c>
      <c r="B13" s="6" t="s">
        <v>163</v>
      </c>
      <c r="C13" s="249"/>
      <c r="D13" s="25"/>
    </row>
    <row r="14" spans="1:4" s="91" customFormat="1" x14ac:dyDescent="0.25">
      <c r="A14" s="15" t="s">
        <v>32</v>
      </c>
      <c r="B14" s="14" t="s">
        <v>163</v>
      </c>
      <c r="C14" s="250"/>
      <c r="D14" s="228"/>
    </row>
    <row r="15" spans="1:4" x14ac:dyDescent="0.25">
      <c r="A15" s="12" t="s">
        <v>398</v>
      </c>
      <c r="B15" s="6" t="s">
        <v>164</v>
      </c>
      <c r="C15" s="249"/>
      <c r="D15" s="25"/>
    </row>
    <row r="16" spans="1:4" s="91" customFormat="1" x14ac:dyDescent="0.25">
      <c r="A16" s="16" t="s">
        <v>31</v>
      </c>
      <c r="B16" s="14" t="s">
        <v>164</v>
      </c>
      <c r="C16" s="250"/>
      <c r="D16" s="228"/>
    </row>
    <row r="17" spans="1:4" x14ac:dyDescent="0.25">
      <c r="A17" s="12" t="s">
        <v>399</v>
      </c>
      <c r="B17" s="6" t="s">
        <v>165</v>
      </c>
      <c r="C17" s="249"/>
      <c r="D17" s="25"/>
    </row>
    <row r="18" spans="1:4" x14ac:dyDescent="0.25">
      <c r="A18" s="12" t="s">
        <v>400</v>
      </c>
      <c r="B18" s="6" t="s">
        <v>165</v>
      </c>
      <c r="C18" s="249"/>
      <c r="D18" s="25"/>
    </row>
    <row r="19" spans="1:4" x14ac:dyDescent="0.25">
      <c r="A19" s="13" t="s">
        <v>401</v>
      </c>
      <c r="B19" s="6" t="s">
        <v>165</v>
      </c>
      <c r="C19" s="249"/>
      <c r="D19" s="25"/>
    </row>
    <row r="20" spans="1:4" x14ac:dyDescent="0.25">
      <c r="A20" s="13" t="s">
        <v>402</v>
      </c>
      <c r="B20" s="6" t="s">
        <v>165</v>
      </c>
      <c r="C20" s="249"/>
      <c r="D20" s="25"/>
    </row>
    <row r="21" spans="1:4" x14ac:dyDescent="0.25">
      <c r="A21" s="13" t="s">
        <v>403</v>
      </c>
      <c r="B21" s="6" t="s">
        <v>165</v>
      </c>
      <c r="C21" s="249"/>
      <c r="D21" s="25"/>
    </row>
    <row r="22" spans="1:4" ht="30" x14ac:dyDescent="0.25">
      <c r="A22" s="17" t="s">
        <v>404</v>
      </c>
      <c r="B22" s="6" t="s">
        <v>165</v>
      </c>
      <c r="C22" s="249"/>
      <c r="D22" s="25"/>
    </row>
    <row r="23" spans="1:4" s="91" customFormat="1" x14ac:dyDescent="0.25">
      <c r="A23" s="11" t="s">
        <v>30</v>
      </c>
      <c r="B23" s="14" t="s">
        <v>165</v>
      </c>
      <c r="C23" s="250"/>
      <c r="D23" s="228"/>
    </row>
    <row r="24" spans="1:4" x14ac:dyDescent="0.25">
      <c r="A24" s="12" t="s">
        <v>405</v>
      </c>
      <c r="B24" s="6" t="s">
        <v>166</v>
      </c>
      <c r="C24" s="249"/>
      <c r="D24" s="25"/>
    </row>
    <row r="25" spans="1:4" x14ac:dyDescent="0.25">
      <c r="A25" s="12" t="s">
        <v>406</v>
      </c>
      <c r="B25" s="6" t="s">
        <v>166</v>
      </c>
      <c r="C25" s="251"/>
      <c r="D25" s="229"/>
    </row>
    <row r="26" spans="1:4" s="91" customFormat="1" x14ac:dyDescent="0.25">
      <c r="A26" s="11" t="s">
        <v>29</v>
      </c>
      <c r="B26" s="8" t="s">
        <v>166</v>
      </c>
      <c r="C26" s="250">
        <f>SUM(C24:C25)</f>
        <v>0</v>
      </c>
      <c r="D26" s="228"/>
    </row>
    <row r="27" spans="1:4" x14ac:dyDescent="0.25">
      <c r="A27" s="12" t="s">
        <v>407</v>
      </c>
      <c r="B27" s="6" t="s">
        <v>167</v>
      </c>
      <c r="C27" s="249"/>
      <c r="D27" s="25"/>
    </row>
    <row r="28" spans="1:4" x14ac:dyDescent="0.25">
      <c r="A28" s="12" t="s">
        <v>408</v>
      </c>
      <c r="B28" s="6" t="s">
        <v>167</v>
      </c>
      <c r="C28" s="249"/>
      <c r="D28" s="25"/>
    </row>
    <row r="29" spans="1:4" x14ac:dyDescent="0.25">
      <c r="A29" s="13" t="s">
        <v>409</v>
      </c>
      <c r="B29" s="6" t="s">
        <v>167</v>
      </c>
      <c r="C29" s="249"/>
      <c r="D29" s="25"/>
    </row>
    <row r="30" spans="1:4" x14ac:dyDescent="0.25">
      <c r="A30" s="13" t="s">
        <v>410</v>
      </c>
      <c r="B30" s="6" t="s">
        <v>167</v>
      </c>
      <c r="C30" s="249"/>
      <c r="D30" s="25"/>
    </row>
    <row r="31" spans="1:4" x14ac:dyDescent="0.25">
      <c r="A31" s="13" t="s">
        <v>411</v>
      </c>
      <c r="B31" s="6" t="s">
        <v>167</v>
      </c>
      <c r="C31" s="252"/>
      <c r="D31" s="230"/>
    </row>
    <row r="32" spans="1:4" x14ac:dyDescent="0.25">
      <c r="A32" s="13" t="s">
        <v>412</v>
      </c>
      <c r="B32" s="6" t="s">
        <v>167</v>
      </c>
      <c r="C32" s="249"/>
      <c r="D32" s="25"/>
    </row>
    <row r="33" spans="1:4" x14ac:dyDescent="0.25">
      <c r="A33" s="13" t="s">
        <v>658</v>
      </c>
      <c r="B33" s="6" t="s">
        <v>167</v>
      </c>
      <c r="C33" s="249">
        <v>4110000</v>
      </c>
      <c r="D33" s="25"/>
    </row>
    <row r="34" spans="1:4" x14ac:dyDescent="0.25">
      <c r="A34" s="13" t="s">
        <v>413</v>
      </c>
      <c r="B34" s="6" t="s">
        <v>167</v>
      </c>
      <c r="C34" s="249"/>
      <c r="D34" s="25"/>
    </row>
    <row r="35" spans="1:4" x14ac:dyDescent="0.25">
      <c r="A35" s="13" t="s">
        <v>414</v>
      </c>
      <c r="B35" s="6" t="s">
        <v>167</v>
      </c>
      <c r="C35" s="249"/>
      <c r="D35" s="25"/>
    </row>
    <row r="36" spans="1:4" x14ac:dyDescent="0.25">
      <c r="A36" s="13" t="s">
        <v>415</v>
      </c>
      <c r="B36" s="6" t="s">
        <v>167</v>
      </c>
      <c r="C36" s="249"/>
      <c r="D36" s="25"/>
    </row>
    <row r="37" spans="1:4" ht="30" x14ac:dyDescent="0.25">
      <c r="A37" s="13" t="s">
        <v>416</v>
      </c>
      <c r="B37" s="6" t="s">
        <v>167</v>
      </c>
      <c r="C37" s="249"/>
      <c r="D37" s="25"/>
    </row>
    <row r="38" spans="1:4" ht="30" x14ac:dyDescent="0.25">
      <c r="A38" s="13" t="s">
        <v>417</v>
      </c>
      <c r="B38" s="6" t="s">
        <v>167</v>
      </c>
      <c r="C38" s="249"/>
      <c r="D38" s="25"/>
    </row>
    <row r="39" spans="1:4" s="91" customFormat="1" x14ac:dyDescent="0.25">
      <c r="A39" s="11" t="s">
        <v>418</v>
      </c>
      <c r="B39" s="14" t="s">
        <v>167</v>
      </c>
      <c r="C39" s="253">
        <f>SUM(C27:C38)</f>
        <v>4110000</v>
      </c>
      <c r="D39" s="231"/>
    </row>
    <row r="40" spans="1:4" s="91" customFormat="1" ht="15.75" x14ac:dyDescent="0.25">
      <c r="A40" s="18" t="s">
        <v>419</v>
      </c>
      <c r="B40" s="9" t="s">
        <v>168</v>
      </c>
      <c r="C40" s="250">
        <f>SUM(C39,C26)</f>
        <v>4110000</v>
      </c>
      <c r="D40" s="228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4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266" t="s">
        <v>730</v>
      </c>
      <c r="B1" s="266"/>
      <c r="C1" s="266"/>
    </row>
    <row r="3" spans="1:3" ht="24" customHeight="1" x14ac:dyDescent="0.25">
      <c r="A3" s="261" t="s">
        <v>686</v>
      </c>
      <c r="B3" s="262"/>
      <c r="C3" s="262"/>
    </row>
    <row r="4" spans="1:3" ht="26.25" customHeight="1" x14ac:dyDescent="0.25">
      <c r="A4" s="270" t="s">
        <v>684</v>
      </c>
      <c r="B4" s="262"/>
      <c r="C4" s="262"/>
    </row>
    <row r="6" spans="1:3" ht="25.5" x14ac:dyDescent="0.25">
      <c r="A6" s="40" t="s">
        <v>638</v>
      </c>
      <c r="B6" s="3" t="s">
        <v>84</v>
      </c>
      <c r="C6" s="74" t="s">
        <v>26</v>
      </c>
    </row>
    <row r="7" spans="1:3" x14ac:dyDescent="0.25">
      <c r="A7" s="5" t="s">
        <v>537</v>
      </c>
      <c r="B7" s="5" t="s">
        <v>296</v>
      </c>
      <c r="C7" s="249"/>
    </row>
    <row r="8" spans="1:3" x14ac:dyDescent="0.25">
      <c r="A8" s="5" t="s">
        <v>538</v>
      </c>
      <c r="B8" s="5" t="s">
        <v>296</v>
      </c>
      <c r="C8" s="249"/>
    </row>
    <row r="9" spans="1:3" x14ac:dyDescent="0.25">
      <c r="A9" s="5" t="s">
        <v>539</v>
      </c>
      <c r="B9" s="5" t="s">
        <v>296</v>
      </c>
      <c r="C9" s="254">
        <v>1000000</v>
      </c>
    </row>
    <row r="10" spans="1:3" x14ac:dyDescent="0.25">
      <c r="A10" s="5" t="s">
        <v>540</v>
      </c>
      <c r="B10" s="5" t="s">
        <v>296</v>
      </c>
      <c r="C10" s="249"/>
    </row>
    <row r="11" spans="1:3" s="91" customFormat="1" x14ac:dyDescent="0.25">
      <c r="A11" s="7" t="s">
        <v>488</v>
      </c>
      <c r="B11" s="8" t="s">
        <v>296</v>
      </c>
      <c r="C11" s="250">
        <f>SUM(C7:C10)</f>
        <v>1000000</v>
      </c>
    </row>
    <row r="12" spans="1:3" x14ac:dyDescent="0.25">
      <c r="A12" s="5" t="s">
        <v>489</v>
      </c>
      <c r="B12" s="6" t="s">
        <v>297</v>
      </c>
      <c r="C12" s="249">
        <v>0</v>
      </c>
    </row>
    <row r="13" spans="1:3" ht="27" x14ac:dyDescent="0.25">
      <c r="A13" s="49" t="s">
        <v>298</v>
      </c>
      <c r="B13" s="49" t="s">
        <v>297</v>
      </c>
      <c r="C13" s="249">
        <v>10500000</v>
      </c>
    </row>
    <row r="14" spans="1:3" ht="27" x14ac:dyDescent="0.25">
      <c r="A14" s="49" t="s">
        <v>299</v>
      </c>
      <c r="B14" s="49" t="s">
        <v>297</v>
      </c>
      <c r="C14" s="249"/>
    </row>
    <row r="15" spans="1:3" x14ac:dyDescent="0.25">
      <c r="A15" s="5" t="s">
        <v>491</v>
      </c>
      <c r="B15" s="6" t="s">
        <v>303</v>
      </c>
      <c r="C15" s="249">
        <v>0</v>
      </c>
    </row>
    <row r="16" spans="1:3" ht="27" x14ac:dyDescent="0.25">
      <c r="A16" s="49" t="s">
        <v>304</v>
      </c>
      <c r="B16" s="49" t="s">
        <v>303</v>
      </c>
      <c r="C16" s="249"/>
    </row>
    <row r="17" spans="1:3" ht="27" x14ac:dyDescent="0.25">
      <c r="A17" s="49" t="s">
        <v>305</v>
      </c>
      <c r="B17" s="49" t="s">
        <v>303</v>
      </c>
      <c r="C17" s="249">
        <v>1900000</v>
      </c>
    </row>
    <row r="18" spans="1:3" x14ac:dyDescent="0.25">
      <c r="A18" s="49" t="s">
        <v>306</v>
      </c>
      <c r="B18" s="49" t="s">
        <v>303</v>
      </c>
      <c r="C18" s="249"/>
    </row>
    <row r="19" spans="1:3" x14ac:dyDescent="0.25">
      <c r="A19" s="49" t="s">
        <v>307</v>
      </c>
      <c r="B19" s="49" t="s">
        <v>303</v>
      </c>
      <c r="C19" s="249"/>
    </row>
    <row r="20" spans="1:3" x14ac:dyDescent="0.25">
      <c r="A20" s="5" t="s">
        <v>541</v>
      </c>
      <c r="B20" s="6" t="s">
        <v>308</v>
      </c>
      <c r="C20" s="249"/>
    </row>
    <row r="21" spans="1:3" x14ac:dyDescent="0.25">
      <c r="A21" s="49" t="s">
        <v>309</v>
      </c>
      <c r="B21" s="49" t="s">
        <v>308</v>
      </c>
      <c r="C21" s="249"/>
    </row>
    <row r="22" spans="1:3" x14ac:dyDescent="0.25">
      <c r="A22" s="49" t="s">
        <v>310</v>
      </c>
      <c r="B22" s="49" t="s">
        <v>308</v>
      </c>
      <c r="C22" s="249"/>
    </row>
    <row r="23" spans="1:3" s="91" customFormat="1" x14ac:dyDescent="0.25">
      <c r="A23" s="7" t="s">
        <v>520</v>
      </c>
      <c r="B23" s="8" t="s">
        <v>311</v>
      </c>
      <c r="C23" s="250">
        <f>SUM(C12:C22)</f>
        <v>12400000</v>
      </c>
    </row>
    <row r="24" spans="1:3" x14ac:dyDescent="0.25">
      <c r="A24" s="5" t="s">
        <v>542</v>
      </c>
      <c r="B24" s="5" t="s">
        <v>312</v>
      </c>
      <c r="C24" s="249"/>
    </row>
    <row r="25" spans="1:3" x14ac:dyDescent="0.25">
      <c r="A25" s="5" t="s">
        <v>543</v>
      </c>
      <c r="B25" s="5" t="s">
        <v>312</v>
      </c>
      <c r="C25" s="249"/>
    </row>
    <row r="26" spans="1:3" x14ac:dyDescent="0.25">
      <c r="A26" s="5" t="s">
        <v>544</v>
      </c>
      <c r="B26" s="5" t="s">
        <v>312</v>
      </c>
      <c r="C26" s="249"/>
    </row>
    <row r="27" spans="1:3" x14ac:dyDescent="0.25">
      <c r="A27" s="5" t="s">
        <v>545</v>
      </c>
      <c r="B27" s="5" t="s">
        <v>312</v>
      </c>
      <c r="C27" s="249"/>
    </row>
    <row r="28" spans="1:3" x14ac:dyDescent="0.25">
      <c r="A28" s="5" t="s">
        <v>546</v>
      </c>
      <c r="B28" s="5" t="s">
        <v>312</v>
      </c>
      <c r="C28" s="249"/>
    </row>
    <row r="29" spans="1:3" x14ac:dyDescent="0.25">
      <c r="A29" s="5" t="s">
        <v>547</v>
      </c>
      <c r="B29" s="5" t="s">
        <v>312</v>
      </c>
      <c r="C29" s="249"/>
    </row>
    <row r="30" spans="1:3" x14ac:dyDescent="0.25">
      <c r="A30" s="5" t="s">
        <v>548</v>
      </c>
      <c r="B30" s="5" t="s">
        <v>312</v>
      </c>
      <c r="C30" s="249"/>
    </row>
    <row r="31" spans="1:3" x14ac:dyDescent="0.25">
      <c r="A31" s="5" t="s">
        <v>549</v>
      </c>
      <c r="B31" s="5" t="s">
        <v>312</v>
      </c>
      <c r="C31" s="249"/>
    </row>
    <row r="32" spans="1:3" ht="45" x14ac:dyDescent="0.25">
      <c r="A32" s="5" t="s">
        <v>550</v>
      </c>
      <c r="B32" s="5" t="s">
        <v>312</v>
      </c>
      <c r="C32" s="249"/>
    </row>
    <row r="33" spans="1:3" x14ac:dyDescent="0.25">
      <c r="A33" s="5" t="s">
        <v>656</v>
      </c>
      <c r="B33" s="5" t="s">
        <v>312</v>
      </c>
      <c r="C33" s="254">
        <v>200000</v>
      </c>
    </row>
    <row r="34" spans="1:3" s="91" customFormat="1" x14ac:dyDescent="0.25">
      <c r="A34" s="7" t="s">
        <v>493</v>
      </c>
      <c r="B34" s="8" t="s">
        <v>312</v>
      </c>
      <c r="C34" s="253">
        <f>SUM(C24:C33)</f>
        <v>200000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10"/>
  <sheetViews>
    <sheetView workbookViewId="0">
      <selection activeCell="C5" sqref="C5:E5"/>
    </sheetView>
  </sheetViews>
  <sheetFormatPr defaultRowHeight="15" x14ac:dyDescent="0.25"/>
  <cols>
    <col min="1" max="1" width="2.5703125" bestFit="1" customWidth="1"/>
    <col min="2" max="2" width="61.85546875" bestFit="1" customWidth="1"/>
    <col min="3" max="3" width="16.5703125" customWidth="1"/>
    <col min="4" max="4" width="22.140625" customWidth="1"/>
    <col min="5" max="5" width="13.140625" customWidth="1"/>
  </cols>
  <sheetData>
    <row r="2" spans="1:5" x14ac:dyDescent="0.25">
      <c r="A2" s="256" t="s">
        <v>701</v>
      </c>
      <c r="B2" s="256"/>
      <c r="C2" s="256"/>
      <c r="D2" s="256"/>
    </row>
    <row r="3" spans="1:5" x14ac:dyDescent="0.25">
      <c r="B3" t="s">
        <v>688</v>
      </c>
    </row>
    <row r="5" spans="1:5" x14ac:dyDescent="0.25">
      <c r="B5" t="s">
        <v>1</v>
      </c>
      <c r="C5" s="256" t="s">
        <v>731</v>
      </c>
      <c r="D5" s="256"/>
      <c r="E5" s="256"/>
    </row>
    <row r="6" spans="1:5" x14ac:dyDescent="0.25">
      <c r="A6" s="26"/>
      <c r="B6" s="26" t="s">
        <v>689</v>
      </c>
      <c r="C6" s="26" t="s">
        <v>690</v>
      </c>
      <c r="D6" s="26" t="s">
        <v>691</v>
      </c>
      <c r="E6" s="26" t="s">
        <v>692</v>
      </c>
    </row>
    <row r="7" spans="1:5" x14ac:dyDescent="0.25">
      <c r="A7" s="26" t="s">
        <v>693</v>
      </c>
      <c r="B7" s="26" t="s">
        <v>638</v>
      </c>
      <c r="C7" s="26" t="s">
        <v>694</v>
      </c>
      <c r="D7" s="26" t="s">
        <v>695</v>
      </c>
      <c r="E7" s="26" t="s">
        <v>24</v>
      </c>
    </row>
    <row r="8" spans="1:5" x14ac:dyDescent="0.25">
      <c r="A8" s="26" t="s">
        <v>696</v>
      </c>
      <c r="B8" s="26" t="s">
        <v>697</v>
      </c>
      <c r="C8" s="26" t="s">
        <v>242</v>
      </c>
      <c r="D8" s="89">
        <f>SUM('6. melléklet '!F87)</f>
        <v>19256368</v>
      </c>
      <c r="E8" s="89">
        <f>SUM(D8)</f>
        <v>19256368</v>
      </c>
    </row>
    <row r="9" spans="1:5" x14ac:dyDescent="0.25">
      <c r="A9" s="26" t="s">
        <v>698</v>
      </c>
      <c r="B9" s="26" t="s">
        <v>699</v>
      </c>
      <c r="C9" s="26" t="s">
        <v>242</v>
      </c>
      <c r="D9" s="26"/>
      <c r="E9" s="26">
        <v>0</v>
      </c>
    </row>
    <row r="10" spans="1:5" x14ac:dyDescent="0.25">
      <c r="A10" s="26" t="s">
        <v>700</v>
      </c>
      <c r="B10" s="26" t="s">
        <v>25</v>
      </c>
      <c r="C10" s="26"/>
      <c r="D10" s="89">
        <f>SUM(D8:D9)</f>
        <v>19256368</v>
      </c>
      <c r="E10" s="232">
        <f>SUM(E8:E9)</f>
        <v>19256368</v>
      </c>
    </row>
  </sheetData>
  <mergeCells count="2">
    <mergeCell ref="A2:D2"/>
    <mergeCell ref="C5:E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R174"/>
  <sheetViews>
    <sheetView view="pageBreakPreview" zoomScale="80" zoomScaleNormal="100" zoomScaleSheetLayoutView="80" workbookViewId="0">
      <selection activeCell="C1" sqref="C1:F1"/>
    </sheetView>
  </sheetViews>
  <sheetFormatPr defaultRowHeight="15" x14ac:dyDescent="0.25"/>
  <cols>
    <col min="1" max="1" width="105.140625" customWidth="1"/>
    <col min="3" max="3" width="15.42578125" customWidth="1"/>
    <col min="4" max="4" width="18.5703125" customWidth="1"/>
    <col min="5" max="5" width="17.7109375" customWidth="1"/>
    <col min="6" max="6" width="14.7109375" customWidth="1"/>
    <col min="7" max="7" width="14.140625" bestFit="1" customWidth="1"/>
    <col min="8" max="8" width="9.5703125" bestFit="1" customWidth="1"/>
    <col min="9" max="9" width="10.7109375" bestFit="1" customWidth="1"/>
    <col min="10" max="11" width="14.140625" bestFit="1" customWidth="1"/>
    <col min="14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256" t="s">
        <v>714</v>
      </c>
      <c r="D1" s="256"/>
      <c r="E1" s="256"/>
      <c r="F1" s="256"/>
      <c r="G1" s="1"/>
      <c r="H1" s="1"/>
      <c r="I1" s="1"/>
      <c r="J1" s="1"/>
    </row>
    <row r="3" spans="1:18" ht="21" customHeight="1" x14ac:dyDescent="0.25">
      <c r="A3" s="261" t="s">
        <v>686</v>
      </c>
      <c r="B3" s="262"/>
      <c r="C3" s="262"/>
      <c r="D3" s="262"/>
      <c r="E3" s="262"/>
      <c r="F3" s="263"/>
    </row>
    <row r="4" spans="1:18" ht="18.75" customHeight="1" x14ac:dyDescent="0.25">
      <c r="A4" s="264" t="s">
        <v>674</v>
      </c>
      <c r="B4" s="262"/>
      <c r="C4" s="262"/>
      <c r="D4" s="262"/>
      <c r="E4" s="262"/>
      <c r="F4" s="263"/>
    </row>
    <row r="5" spans="1:18" ht="18" x14ac:dyDescent="0.25">
      <c r="A5" s="101"/>
    </row>
    <row r="6" spans="1:18" x14ac:dyDescent="0.25">
      <c r="A6" s="90" t="s">
        <v>668</v>
      </c>
      <c r="C6" s="260" t="s">
        <v>653</v>
      </c>
      <c r="D6" s="260"/>
      <c r="E6" s="260"/>
      <c r="F6" s="257"/>
      <c r="G6" s="257" t="s">
        <v>702</v>
      </c>
      <c r="H6" s="258"/>
      <c r="I6" s="258"/>
      <c r="J6" s="258"/>
      <c r="K6" s="257" t="s">
        <v>704</v>
      </c>
      <c r="L6" s="258"/>
      <c r="M6" s="258"/>
      <c r="N6" s="258"/>
      <c r="O6" s="259"/>
      <c r="P6" s="259"/>
      <c r="Q6" s="259"/>
      <c r="R6" s="259"/>
    </row>
    <row r="7" spans="1:18" ht="60" x14ac:dyDescent="0.3">
      <c r="A7" s="2" t="s">
        <v>83</v>
      </c>
      <c r="B7" s="3" t="s">
        <v>84</v>
      </c>
      <c r="C7" s="102" t="s">
        <v>587</v>
      </c>
      <c r="D7" s="102" t="s">
        <v>588</v>
      </c>
      <c r="E7" s="102" t="s">
        <v>41</v>
      </c>
      <c r="F7" s="158" t="s">
        <v>24</v>
      </c>
      <c r="G7" s="102" t="s">
        <v>587</v>
      </c>
      <c r="H7" s="102" t="s">
        <v>588</v>
      </c>
      <c r="I7" s="102" t="s">
        <v>41</v>
      </c>
      <c r="J7" s="158" t="s">
        <v>24</v>
      </c>
      <c r="K7" s="102" t="s">
        <v>587</v>
      </c>
      <c r="L7" s="102" t="s">
        <v>588</v>
      </c>
      <c r="M7" s="102" t="s">
        <v>41</v>
      </c>
      <c r="N7" s="158" t="s">
        <v>24</v>
      </c>
      <c r="O7" s="177"/>
      <c r="P7" s="177"/>
      <c r="Q7" s="177"/>
      <c r="R7" s="178"/>
    </row>
    <row r="8" spans="1:18" x14ac:dyDescent="0.25">
      <c r="A8" s="27" t="s">
        <v>85</v>
      </c>
      <c r="B8" s="28" t="s">
        <v>86</v>
      </c>
      <c r="C8" s="117">
        <v>2340000</v>
      </c>
      <c r="D8" s="117">
        <v>0</v>
      </c>
      <c r="E8" s="117">
        <v>0</v>
      </c>
      <c r="F8" s="170">
        <f>SUM(C8:E8)</f>
        <v>2340000</v>
      </c>
      <c r="G8" s="110">
        <v>2270017</v>
      </c>
      <c r="H8" s="117">
        <v>0</v>
      </c>
      <c r="I8" s="117">
        <v>0</v>
      </c>
      <c r="J8" s="170">
        <f>SUM(G8:I8)</f>
        <v>2270017</v>
      </c>
      <c r="K8" s="223">
        <v>2601017</v>
      </c>
      <c r="L8" s="117">
        <v>0</v>
      </c>
      <c r="M8" s="117">
        <v>0</v>
      </c>
      <c r="N8" s="170">
        <f>SUM(K8:M8)</f>
        <v>2601017</v>
      </c>
      <c r="O8" s="182"/>
      <c r="P8" s="182"/>
      <c r="Q8" s="182"/>
      <c r="R8" s="183"/>
    </row>
    <row r="9" spans="1:18" x14ac:dyDescent="0.25">
      <c r="A9" s="27" t="s">
        <v>87</v>
      </c>
      <c r="B9" s="29" t="s">
        <v>88</v>
      </c>
      <c r="C9" s="117">
        <v>90226</v>
      </c>
      <c r="D9" s="117">
        <v>0</v>
      </c>
      <c r="E9" s="117">
        <v>0</v>
      </c>
      <c r="F9" s="170">
        <f t="shared" ref="F9:F72" si="0">SUM(C9:E9)</f>
        <v>90226</v>
      </c>
      <c r="G9" s="110">
        <v>90226</v>
      </c>
      <c r="H9" s="117">
        <v>0</v>
      </c>
      <c r="I9" s="117">
        <v>0</v>
      </c>
      <c r="J9" s="170">
        <f t="shared" ref="J9:J45" si="1">SUM(G9:I9)</f>
        <v>90226</v>
      </c>
      <c r="K9" s="117">
        <v>90226</v>
      </c>
      <c r="L9" s="117">
        <v>0</v>
      </c>
      <c r="M9" s="117">
        <v>0</v>
      </c>
      <c r="N9" s="170">
        <f t="shared" ref="N9:N45" si="2">SUM(K9:M9)</f>
        <v>90226</v>
      </c>
      <c r="O9" s="180"/>
      <c r="P9" s="180"/>
      <c r="Q9" s="180"/>
      <c r="R9" s="184"/>
    </row>
    <row r="10" spans="1:18" x14ac:dyDescent="0.25">
      <c r="A10" s="27" t="s">
        <v>89</v>
      </c>
      <c r="B10" s="29" t="s">
        <v>90</v>
      </c>
      <c r="C10" s="117">
        <v>0</v>
      </c>
      <c r="D10" s="117">
        <v>0</v>
      </c>
      <c r="E10" s="117">
        <v>0</v>
      </c>
      <c r="F10" s="170">
        <f t="shared" si="0"/>
        <v>0</v>
      </c>
      <c r="G10" s="110">
        <v>0</v>
      </c>
      <c r="H10" s="117">
        <v>0</v>
      </c>
      <c r="I10" s="117">
        <v>0</v>
      </c>
      <c r="J10" s="170">
        <f t="shared" si="1"/>
        <v>0</v>
      </c>
      <c r="K10" s="117">
        <v>0</v>
      </c>
      <c r="L10" s="117">
        <v>0</v>
      </c>
      <c r="M10" s="117">
        <v>0</v>
      </c>
      <c r="N10" s="170">
        <f t="shared" si="2"/>
        <v>0</v>
      </c>
      <c r="O10" s="182"/>
      <c r="P10" s="180"/>
      <c r="Q10" s="180"/>
      <c r="R10" s="184"/>
    </row>
    <row r="11" spans="1:18" x14ac:dyDescent="0.25">
      <c r="A11" s="30" t="s">
        <v>91</v>
      </c>
      <c r="B11" s="29" t="s">
        <v>92</v>
      </c>
      <c r="C11" s="117">
        <v>0</v>
      </c>
      <c r="D11" s="117">
        <v>0</v>
      </c>
      <c r="E11" s="117">
        <v>0</v>
      </c>
      <c r="F11" s="170">
        <f t="shared" si="0"/>
        <v>0</v>
      </c>
      <c r="G11" s="110">
        <v>0</v>
      </c>
      <c r="H11" s="117">
        <v>0</v>
      </c>
      <c r="I11" s="117">
        <v>0</v>
      </c>
      <c r="J11" s="170">
        <f t="shared" si="1"/>
        <v>0</v>
      </c>
      <c r="K11" s="117">
        <v>0</v>
      </c>
      <c r="L11" s="117">
        <v>0</v>
      </c>
      <c r="M11" s="117">
        <v>0</v>
      </c>
      <c r="N11" s="170">
        <f t="shared" si="2"/>
        <v>0</v>
      </c>
      <c r="O11" s="180"/>
      <c r="P11" s="180"/>
      <c r="Q11" s="180"/>
      <c r="R11" s="184"/>
    </row>
    <row r="12" spans="1:18" x14ac:dyDescent="0.25">
      <c r="A12" s="30" t="s">
        <v>93</v>
      </c>
      <c r="B12" s="29" t="s">
        <v>94</v>
      </c>
      <c r="C12" s="117">
        <v>0</v>
      </c>
      <c r="D12" s="117">
        <v>0</v>
      </c>
      <c r="E12" s="117">
        <v>0</v>
      </c>
      <c r="F12" s="170">
        <f t="shared" si="0"/>
        <v>0</v>
      </c>
      <c r="G12" s="110">
        <v>0</v>
      </c>
      <c r="H12" s="117">
        <v>0</v>
      </c>
      <c r="I12" s="117">
        <v>0</v>
      </c>
      <c r="J12" s="170">
        <f t="shared" si="1"/>
        <v>0</v>
      </c>
      <c r="K12" s="117">
        <v>0</v>
      </c>
      <c r="L12" s="117">
        <v>0</v>
      </c>
      <c r="M12" s="117">
        <v>0</v>
      </c>
      <c r="N12" s="170">
        <f t="shared" si="2"/>
        <v>0</v>
      </c>
      <c r="O12" s="180"/>
      <c r="P12" s="180"/>
      <c r="Q12" s="180"/>
      <c r="R12" s="184"/>
    </row>
    <row r="13" spans="1:18" x14ac:dyDescent="0.25">
      <c r="A13" s="30" t="s">
        <v>95</v>
      </c>
      <c r="B13" s="29" t="s">
        <v>96</v>
      </c>
      <c r="C13" s="117">
        <v>0</v>
      </c>
      <c r="D13" s="117">
        <v>0</v>
      </c>
      <c r="E13" s="117">
        <v>0</v>
      </c>
      <c r="F13" s="170">
        <f t="shared" si="0"/>
        <v>0</v>
      </c>
      <c r="G13" s="110">
        <v>0</v>
      </c>
      <c r="H13" s="117">
        <v>0</v>
      </c>
      <c r="I13" s="117">
        <v>0</v>
      </c>
      <c r="J13" s="170">
        <f t="shared" si="1"/>
        <v>0</v>
      </c>
      <c r="K13" s="117">
        <v>0</v>
      </c>
      <c r="L13" s="117">
        <v>0</v>
      </c>
      <c r="M13" s="117">
        <v>0</v>
      </c>
      <c r="N13" s="170">
        <f t="shared" si="2"/>
        <v>0</v>
      </c>
      <c r="O13" s="180"/>
      <c r="P13" s="180"/>
      <c r="Q13" s="180"/>
      <c r="R13" s="184"/>
    </row>
    <row r="14" spans="1:18" x14ac:dyDescent="0.25">
      <c r="A14" s="30" t="s">
        <v>97</v>
      </c>
      <c r="B14" s="29" t="s">
        <v>98</v>
      </c>
      <c r="C14" s="117">
        <v>108000</v>
      </c>
      <c r="D14" s="117">
        <v>0</v>
      </c>
      <c r="E14" s="117">
        <v>0</v>
      </c>
      <c r="F14" s="170">
        <f t="shared" si="0"/>
        <v>108000</v>
      </c>
      <c r="G14" s="110">
        <v>113000</v>
      </c>
      <c r="H14" s="117">
        <v>0</v>
      </c>
      <c r="I14" s="117">
        <v>0</v>
      </c>
      <c r="J14" s="170">
        <f t="shared" si="1"/>
        <v>113000</v>
      </c>
      <c r="K14" s="110">
        <v>113000</v>
      </c>
      <c r="L14" s="117">
        <v>0</v>
      </c>
      <c r="M14" s="117">
        <v>0</v>
      </c>
      <c r="N14" s="170">
        <f t="shared" si="2"/>
        <v>113000</v>
      </c>
      <c r="O14" s="182"/>
      <c r="P14" s="180"/>
      <c r="Q14" s="180"/>
      <c r="R14" s="184"/>
    </row>
    <row r="15" spans="1:18" x14ac:dyDescent="0.25">
      <c r="A15" s="30" t="s">
        <v>99</v>
      </c>
      <c r="B15" s="29" t="s">
        <v>100</v>
      </c>
      <c r="C15" s="117">
        <v>0</v>
      </c>
      <c r="D15" s="117">
        <v>0</v>
      </c>
      <c r="E15" s="117">
        <v>0</v>
      </c>
      <c r="F15" s="170">
        <f t="shared" si="0"/>
        <v>0</v>
      </c>
      <c r="G15" s="110">
        <v>0</v>
      </c>
      <c r="H15" s="117">
        <v>0</v>
      </c>
      <c r="I15" s="117">
        <v>0</v>
      </c>
      <c r="J15" s="170">
        <f t="shared" si="1"/>
        <v>0</v>
      </c>
      <c r="K15" s="117">
        <v>0</v>
      </c>
      <c r="L15" s="117">
        <v>0</v>
      </c>
      <c r="M15" s="117">
        <v>0</v>
      </c>
      <c r="N15" s="170">
        <f t="shared" si="2"/>
        <v>0</v>
      </c>
      <c r="O15" s="180"/>
      <c r="P15" s="180"/>
      <c r="Q15" s="180"/>
      <c r="R15" s="184"/>
    </row>
    <row r="16" spans="1:18" x14ac:dyDescent="0.25">
      <c r="A16" s="5" t="s">
        <v>101</v>
      </c>
      <c r="B16" s="29" t="s">
        <v>102</v>
      </c>
      <c r="C16" s="117">
        <v>0</v>
      </c>
      <c r="D16" s="117">
        <v>0</v>
      </c>
      <c r="E16" s="117">
        <v>0</v>
      </c>
      <c r="F16" s="170">
        <f t="shared" si="0"/>
        <v>0</v>
      </c>
      <c r="G16" s="110">
        <v>0</v>
      </c>
      <c r="H16" s="117">
        <v>0</v>
      </c>
      <c r="I16" s="117">
        <v>0</v>
      </c>
      <c r="J16" s="170">
        <f t="shared" si="1"/>
        <v>0</v>
      </c>
      <c r="K16" s="117">
        <v>0</v>
      </c>
      <c r="L16" s="117">
        <v>0</v>
      </c>
      <c r="M16" s="117">
        <v>0</v>
      </c>
      <c r="N16" s="170">
        <f t="shared" si="2"/>
        <v>0</v>
      </c>
      <c r="O16" s="182"/>
      <c r="P16" s="180"/>
      <c r="Q16" s="180"/>
      <c r="R16" s="184"/>
    </row>
    <row r="17" spans="1:18" x14ac:dyDescent="0.25">
      <c r="A17" s="5" t="s">
        <v>103</v>
      </c>
      <c r="B17" s="29" t="s">
        <v>104</v>
      </c>
      <c r="C17" s="117">
        <v>0</v>
      </c>
      <c r="D17" s="117">
        <v>0</v>
      </c>
      <c r="E17" s="117">
        <v>0</v>
      </c>
      <c r="F17" s="170">
        <f t="shared" si="0"/>
        <v>0</v>
      </c>
      <c r="G17" s="110">
        <v>0</v>
      </c>
      <c r="H17" s="117">
        <v>0</v>
      </c>
      <c r="I17" s="117">
        <v>0</v>
      </c>
      <c r="J17" s="170">
        <f t="shared" si="1"/>
        <v>0</v>
      </c>
      <c r="K17" s="117">
        <v>0</v>
      </c>
      <c r="L17" s="117">
        <v>0</v>
      </c>
      <c r="M17" s="117">
        <v>0</v>
      </c>
      <c r="N17" s="170">
        <f t="shared" si="2"/>
        <v>0</v>
      </c>
      <c r="O17" s="180"/>
      <c r="P17" s="180"/>
      <c r="Q17" s="180"/>
      <c r="R17" s="184"/>
    </row>
    <row r="18" spans="1:18" x14ac:dyDescent="0.25">
      <c r="A18" s="5" t="s">
        <v>105</v>
      </c>
      <c r="B18" s="29" t="s">
        <v>106</v>
      </c>
      <c r="C18" s="117">
        <v>0</v>
      </c>
      <c r="D18" s="117">
        <v>0</v>
      </c>
      <c r="E18" s="117">
        <v>0</v>
      </c>
      <c r="F18" s="170">
        <f t="shared" si="0"/>
        <v>0</v>
      </c>
      <c r="G18" s="110">
        <v>0</v>
      </c>
      <c r="H18" s="117">
        <v>0</v>
      </c>
      <c r="I18" s="117">
        <v>0</v>
      </c>
      <c r="J18" s="170">
        <f t="shared" si="1"/>
        <v>0</v>
      </c>
      <c r="K18" s="117">
        <v>0</v>
      </c>
      <c r="L18" s="117">
        <v>0</v>
      </c>
      <c r="M18" s="117">
        <v>0</v>
      </c>
      <c r="N18" s="170">
        <f t="shared" si="2"/>
        <v>0</v>
      </c>
      <c r="O18" s="180"/>
      <c r="P18" s="180"/>
      <c r="Q18" s="180"/>
      <c r="R18" s="184"/>
    </row>
    <row r="19" spans="1:18" x14ac:dyDescent="0.25">
      <c r="A19" s="5" t="s">
        <v>107</v>
      </c>
      <c r="B19" s="29" t="s">
        <v>108</v>
      </c>
      <c r="C19" s="117">
        <v>0</v>
      </c>
      <c r="D19" s="117">
        <v>0</v>
      </c>
      <c r="E19" s="117">
        <v>0</v>
      </c>
      <c r="F19" s="170">
        <f t="shared" si="0"/>
        <v>0</v>
      </c>
      <c r="G19" s="110">
        <v>0</v>
      </c>
      <c r="H19" s="117">
        <v>0</v>
      </c>
      <c r="I19" s="117">
        <v>0</v>
      </c>
      <c r="J19" s="170">
        <f t="shared" si="1"/>
        <v>0</v>
      </c>
      <c r="K19" s="117">
        <v>0</v>
      </c>
      <c r="L19" s="117">
        <v>0</v>
      </c>
      <c r="M19" s="117">
        <v>0</v>
      </c>
      <c r="N19" s="170">
        <f t="shared" si="2"/>
        <v>0</v>
      </c>
      <c r="O19" s="180"/>
      <c r="P19" s="180"/>
      <c r="Q19" s="180"/>
      <c r="R19" s="184"/>
    </row>
    <row r="20" spans="1:18" x14ac:dyDescent="0.25">
      <c r="A20" s="5" t="s">
        <v>445</v>
      </c>
      <c r="B20" s="29" t="s">
        <v>109</v>
      </c>
      <c r="C20" s="117">
        <v>0</v>
      </c>
      <c r="D20" s="117">
        <v>0</v>
      </c>
      <c r="E20" s="117">
        <v>0</v>
      </c>
      <c r="F20" s="170">
        <f t="shared" si="0"/>
        <v>0</v>
      </c>
      <c r="G20" s="110">
        <v>69983</v>
      </c>
      <c r="H20" s="117">
        <v>0</v>
      </c>
      <c r="I20" s="117">
        <v>0</v>
      </c>
      <c r="J20" s="170">
        <f t="shared" si="1"/>
        <v>69983</v>
      </c>
      <c r="K20" s="110">
        <v>69983</v>
      </c>
      <c r="L20" s="117">
        <v>0</v>
      </c>
      <c r="M20" s="117">
        <v>0</v>
      </c>
      <c r="N20" s="170">
        <f t="shared" si="2"/>
        <v>69983</v>
      </c>
      <c r="O20" s="182"/>
      <c r="P20" s="180"/>
      <c r="Q20" s="180"/>
      <c r="R20" s="184"/>
    </row>
    <row r="21" spans="1:18" s="91" customFormat="1" x14ac:dyDescent="0.25">
      <c r="A21" s="31" t="s">
        <v>384</v>
      </c>
      <c r="B21" s="32" t="s">
        <v>110</v>
      </c>
      <c r="C21" s="118">
        <f>SUM(C8:C20)</f>
        <v>2538226</v>
      </c>
      <c r="D21" s="118">
        <f>SUM(D8:D20)</f>
        <v>0</v>
      </c>
      <c r="E21" s="118">
        <f>SUM(E8:E20)</f>
        <v>0</v>
      </c>
      <c r="F21" s="160">
        <f t="shared" si="0"/>
        <v>2538226</v>
      </c>
      <c r="G21" s="128">
        <f>SUM(G8:G20)</f>
        <v>2543226</v>
      </c>
      <c r="H21" s="118">
        <f>SUM(H8:H20)</f>
        <v>0</v>
      </c>
      <c r="I21" s="118">
        <f>SUM(I8:I20)</f>
        <v>0</v>
      </c>
      <c r="J21" s="160">
        <f t="shared" si="1"/>
        <v>2543226</v>
      </c>
      <c r="K21" s="118">
        <f>SUM(K8:K20)</f>
        <v>2874226</v>
      </c>
      <c r="L21" s="118">
        <f>SUM(L8:L20)</f>
        <v>0</v>
      </c>
      <c r="M21" s="118">
        <f>SUM(M8:M20)</f>
        <v>0</v>
      </c>
      <c r="N21" s="160">
        <f t="shared" si="2"/>
        <v>2874226</v>
      </c>
      <c r="O21" s="185"/>
      <c r="P21" s="185"/>
      <c r="Q21" s="185"/>
      <c r="R21" s="185"/>
    </row>
    <row r="22" spans="1:18" x14ac:dyDescent="0.25">
      <c r="A22" s="5" t="s">
        <v>111</v>
      </c>
      <c r="B22" s="29" t="s">
        <v>112</v>
      </c>
      <c r="C22" s="117">
        <v>4140600</v>
      </c>
      <c r="D22" s="117">
        <v>0</v>
      </c>
      <c r="E22" s="117">
        <v>0</v>
      </c>
      <c r="F22" s="170">
        <f t="shared" si="0"/>
        <v>4140600</v>
      </c>
      <c r="G22" s="110">
        <v>4140600</v>
      </c>
      <c r="H22" s="117">
        <v>0</v>
      </c>
      <c r="I22" s="117">
        <v>0</v>
      </c>
      <c r="J22" s="170">
        <f t="shared" si="1"/>
        <v>4140600</v>
      </c>
      <c r="K22" s="117">
        <v>4140600</v>
      </c>
      <c r="L22" s="117">
        <v>0</v>
      </c>
      <c r="M22" s="117">
        <v>0</v>
      </c>
      <c r="N22" s="170">
        <f t="shared" si="2"/>
        <v>4140600</v>
      </c>
      <c r="O22" s="180"/>
      <c r="P22" s="180"/>
      <c r="Q22" s="180"/>
      <c r="R22" s="184"/>
    </row>
    <row r="23" spans="1:18" x14ac:dyDescent="0.25">
      <c r="A23" s="5" t="s">
        <v>113</v>
      </c>
      <c r="B23" s="29" t="s">
        <v>114</v>
      </c>
      <c r="C23" s="117">
        <v>2412000</v>
      </c>
      <c r="D23" s="117">
        <v>0</v>
      </c>
      <c r="E23" s="117">
        <v>0</v>
      </c>
      <c r="F23" s="170">
        <f t="shared" si="0"/>
        <v>2412000</v>
      </c>
      <c r="G23" s="110">
        <v>2532000</v>
      </c>
      <c r="H23" s="117">
        <v>0</v>
      </c>
      <c r="I23" s="117">
        <v>0</v>
      </c>
      <c r="J23" s="224">
        <f t="shared" si="1"/>
        <v>2532000</v>
      </c>
      <c r="K23" s="223">
        <v>2412000</v>
      </c>
      <c r="L23" s="117">
        <v>0</v>
      </c>
      <c r="M23" s="117">
        <v>0</v>
      </c>
      <c r="N23" s="224">
        <f t="shared" si="2"/>
        <v>2412000</v>
      </c>
      <c r="O23" s="182"/>
      <c r="P23" s="180"/>
      <c r="Q23" s="180"/>
      <c r="R23" s="184"/>
    </row>
    <row r="24" spans="1:18" x14ac:dyDescent="0.25">
      <c r="A24" s="6" t="s">
        <v>115</v>
      </c>
      <c r="B24" s="29" t="s">
        <v>116</v>
      </c>
      <c r="C24" s="117">
        <v>850000</v>
      </c>
      <c r="D24" s="117">
        <v>0</v>
      </c>
      <c r="E24" s="117">
        <v>0</v>
      </c>
      <c r="F24" s="170">
        <f t="shared" si="0"/>
        <v>850000</v>
      </c>
      <c r="G24" s="110">
        <v>850000</v>
      </c>
      <c r="H24" s="117">
        <v>0</v>
      </c>
      <c r="I24" s="117">
        <v>0</v>
      </c>
      <c r="J24" s="170">
        <f t="shared" si="1"/>
        <v>850000</v>
      </c>
      <c r="K24" s="117">
        <v>850000</v>
      </c>
      <c r="L24" s="117">
        <v>0</v>
      </c>
      <c r="M24" s="117">
        <v>0</v>
      </c>
      <c r="N24" s="170">
        <f t="shared" si="2"/>
        <v>850000</v>
      </c>
      <c r="O24" s="182"/>
      <c r="P24" s="180"/>
      <c r="Q24" s="180"/>
      <c r="R24" s="184"/>
    </row>
    <row r="25" spans="1:18" s="91" customFormat="1" x14ac:dyDescent="0.25">
      <c r="A25" s="7" t="s">
        <v>385</v>
      </c>
      <c r="B25" s="32" t="s">
        <v>117</v>
      </c>
      <c r="C25" s="118">
        <f>SUM(C22:C24)</f>
        <v>7402600</v>
      </c>
      <c r="D25" s="118">
        <f>SUM(D22:D24)</f>
        <v>0</v>
      </c>
      <c r="E25" s="118">
        <f>SUM(E22:E24)</f>
        <v>0</v>
      </c>
      <c r="F25" s="160">
        <f t="shared" si="0"/>
        <v>7402600</v>
      </c>
      <c r="G25" s="128">
        <f>SUM(G22:G24)</f>
        <v>7522600</v>
      </c>
      <c r="H25" s="118">
        <f>SUM(H22:H24)</f>
        <v>0</v>
      </c>
      <c r="I25" s="118">
        <f>SUM(I22:I24)</f>
        <v>0</v>
      </c>
      <c r="J25" s="160">
        <f t="shared" si="1"/>
        <v>7522600</v>
      </c>
      <c r="K25" s="118">
        <f>SUM(K22:K24)</f>
        <v>7402600</v>
      </c>
      <c r="L25" s="118">
        <f>SUM(L22:L24)</f>
        <v>0</v>
      </c>
      <c r="M25" s="118">
        <f>SUM(M22:M24)</f>
        <v>0</v>
      </c>
      <c r="N25" s="160">
        <f t="shared" si="2"/>
        <v>7402600</v>
      </c>
      <c r="O25" s="185"/>
      <c r="P25" s="185"/>
      <c r="Q25" s="185"/>
      <c r="R25" s="185"/>
    </row>
    <row r="26" spans="1:18" s="91" customFormat="1" ht="15.75" x14ac:dyDescent="0.25">
      <c r="A26" s="47" t="s">
        <v>474</v>
      </c>
      <c r="B26" s="48" t="s">
        <v>118</v>
      </c>
      <c r="C26" s="119">
        <f>C21+C25</f>
        <v>9940826</v>
      </c>
      <c r="D26" s="119">
        <f>D21+D25</f>
        <v>0</v>
      </c>
      <c r="E26" s="119">
        <f>E21+E25</f>
        <v>0</v>
      </c>
      <c r="F26" s="161">
        <f t="shared" si="0"/>
        <v>9940826</v>
      </c>
      <c r="G26" s="129">
        <f>G21+G25</f>
        <v>10065826</v>
      </c>
      <c r="H26" s="119">
        <f>H21+H25</f>
        <v>0</v>
      </c>
      <c r="I26" s="119">
        <f>I21+I25</f>
        <v>0</v>
      </c>
      <c r="J26" s="161">
        <f t="shared" si="1"/>
        <v>10065826</v>
      </c>
      <c r="K26" s="119">
        <f>K21+K25</f>
        <v>10276826</v>
      </c>
      <c r="L26" s="119">
        <f>L21+L25</f>
        <v>0</v>
      </c>
      <c r="M26" s="119">
        <f>M21+M25</f>
        <v>0</v>
      </c>
      <c r="N26" s="161">
        <f t="shared" si="2"/>
        <v>10276826</v>
      </c>
      <c r="O26" s="186"/>
      <c r="P26" s="186"/>
      <c r="Q26" s="186"/>
      <c r="R26" s="186"/>
    </row>
    <row r="27" spans="1:18" s="91" customFormat="1" ht="15.75" x14ac:dyDescent="0.25">
      <c r="A27" s="36" t="s">
        <v>446</v>
      </c>
      <c r="B27" s="48" t="s">
        <v>119</v>
      </c>
      <c r="C27" s="119">
        <v>2097307</v>
      </c>
      <c r="D27" s="119">
        <v>0</v>
      </c>
      <c r="E27" s="119">
        <v>0</v>
      </c>
      <c r="F27" s="161">
        <f t="shared" si="0"/>
        <v>2097307</v>
      </c>
      <c r="G27" s="129">
        <v>2120707</v>
      </c>
      <c r="H27" s="119">
        <v>0</v>
      </c>
      <c r="I27" s="119">
        <v>0</v>
      </c>
      <c r="J27" s="174">
        <f t="shared" si="1"/>
        <v>2120707</v>
      </c>
      <c r="K27" s="234">
        <v>2097307</v>
      </c>
      <c r="L27" s="119">
        <v>0</v>
      </c>
      <c r="M27" s="119">
        <v>0</v>
      </c>
      <c r="N27" s="174">
        <f t="shared" si="2"/>
        <v>2097307</v>
      </c>
      <c r="O27" s="187"/>
      <c r="P27" s="186"/>
      <c r="Q27" s="186"/>
      <c r="R27" s="186"/>
    </row>
    <row r="28" spans="1:18" x14ac:dyDescent="0.25">
      <c r="A28" s="5" t="s">
        <v>120</v>
      </c>
      <c r="B28" s="29" t="s">
        <v>121</v>
      </c>
      <c r="C28" s="117">
        <v>15000</v>
      </c>
      <c r="D28" s="117">
        <v>0</v>
      </c>
      <c r="E28" s="117">
        <v>0</v>
      </c>
      <c r="F28" s="170">
        <f t="shared" si="0"/>
        <v>15000</v>
      </c>
      <c r="G28" s="110">
        <v>15000</v>
      </c>
      <c r="H28" s="117">
        <v>0</v>
      </c>
      <c r="I28" s="117">
        <v>0</v>
      </c>
      <c r="J28" s="170">
        <f t="shared" si="1"/>
        <v>15000</v>
      </c>
      <c r="K28" s="117">
        <v>15000</v>
      </c>
      <c r="L28" s="117">
        <v>0</v>
      </c>
      <c r="M28" s="117">
        <v>0</v>
      </c>
      <c r="N28" s="170">
        <f t="shared" si="2"/>
        <v>15000</v>
      </c>
      <c r="O28" s="180"/>
      <c r="P28" s="180"/>
      <c r="Q28" s="180"/>
      <c r="R28" s="184"/>
    </row>
    <row r="29" spans="1:18" x14ac:dyDescent="0.25">
      <c r="A29" s="5" t="s">
        <v>122</v>
      </c>
      <c r="B29" s="29" t="s">
        <v>123</v>
      </c>
      <c r="C29" s="117">
        <v>2280000</v>
      </c>
      <c r="D29" s="117">
        <v>0</v>
      </c>
      <c r="E29" s="117">
        <v>0</v>
      </c>
      <c r="F29" s="170">
        <f t="shared" si="0"/>
        <v>2280000</v>
      </c>
      <c r="G29" s="110">
        <v>2275000</v>
      </c>
      <c r="H29" s="117">
        <v>0</v>
      </c>
      <c r="I29" s="117">
        <v>0</v>
      </c>
      <c r="J29" s="170">
        <f t="shared" si="1"/>
        <v>2275000</v>
      </c>
      <c r="K29" s="110">
        <v>2275000</v>
      </c>
      <c r="L29" s="117">
        <v>0</v>
      </c>
      <c r="M29" s="117">
        <v>0</v>
      </c>
      <c r="N29" s="170">
        <f t="shared" si="2"/>
        <v>2275000</v>
      </c>
      <c r="O29" s="180"/>
      <c r="P29" s="180"/>
      <c r="Q29" s="180"/>
      <c r="R29" s="184"/>
    </row>
    <row r="30" spans="1:18" x14ac:dyDescent="0.25">
      <c r="A30" s="5" t="s">
        <v>124</v>
      </c>
      <c r="B30" s="29" t="s">
        <v>125</v>
      </c>
      <c r="C30" s="117">
        <v>0</v>
      </c>
      <c r="D30" s="117">
        <v>0</v>
      </c>
      <c r="E30" s="117">
        <v>0</v>
      </c>
      <c r="F30" s="170">
        <f t="shared" si="0"/>
        <v>0</v>
      </c>
      <c r="G30" s="110">
        <v>0</v>
      </c>
      <c r="H30" s="117">
        <v>0</v>
      </c>
      <c r="I30" s="117">
        <v>0</v>
      </c>
      <c r="J30" s="170">
        <f t="shared" si="1"/>
        <v>0</v>
      </c>
      <c r="K30" s="117">
        <v>0</v>
      </c>
      <c r="L30" s="117">
        <v>0</v>
      </c>
      <c r="M30" s="117">
        <v>0</v>
      </c>
      <c r="N30" s="170">
        <f t="shared" si="2"/>
        <v>0</v>
      </c>
      <c r="O30" s="180"/>
      <c r="P30" s="180"/>
      <c r="Q30" s="180"/>
      <c r="R30" s="184"/>
    </row>
    <row r="31" spans="1:18" s="91" customFormat="1" x14ac:dyDescent="0.25">
      <c r="A31" s="7" t="s">
        <v>386</v>
      </c>
      <c r="B31" s="32" t="s">
        <v>126</v>
      </c>
      <c r="C31" s="118">
        <f>SUM(C28:C30)</f>
        <v>2295000</v>
      </c>
      <c r="D31" s="118">
        <f>SUM(D28:D30)</f>
        <v>0</v>
      </c>
      <c r="E31" s="118">
        <f>SUM(E28:E30)</f>
        <v>0</v>
      </c>
      <c r="F31" s="160">
        <f t="shared" si="0"/>
        <v>2295000</v>
      </c>
      <c r="G31" s="118">
        <f>SUM(G28:G30)</f>
        <v>2290000</v>
      </c>
      <c r="H31" s="118">
        <f>SUM(H28:H30)</f>
        <v>0</v>
      </c>
      <c r="I31" s="118">
        <f>SUM(I28:I30)</f>
        <v>0</v>
      </c>
      <c r="J31" s="160">
        <f t="shared" si="1"/>
        <v>2290000</v>
      </c>
      <c r="K31" s="118">
        <f>SUM(K28:K30)</f>
        <v>2290000</v>
      </c>
      <c r="L31" s="118">
        <f>SUM(L28:L30)</f>
        <v>0</v>
      </c>
      <c r="M31" s="118">
        <f>SUM(M28:M30)</f>
        <v>0</v>
      </c>
      <c r="N31" s="160">
        <f t="shared" si="2"/>
        <v>2290000</v>
      </c>
      <c r="O31" s="185"/>
      <c r="P31" s="185"/>
      <c r="Q31" s="185"/>
      <c r="R31" s="185"/>
    </row>
    <row r="32" spans="1:18" x14ac:dyDescent="0.25">
      <c r="A32" s="5" t="s">
        <v>127</v>
      </c>
      <c r="B32" s="29" t="s">
        <v>128</v>
      </c>
      <c r="C32" s="117">
        <v>130000</v>
      </c>
      <c r="D32" s="117">
        <v>0</v>
      </c>
      <c r="E32" s="117">
        <v>0</v>
      </c>
      <c r="F32" s="170">
        <f t="shared" si="0"/>
        <v>130000</v>
      </c>
      <c r="G32" s="117">
        <v>130000</v>
      </c>
      <c r="H32" s="117">
        <v>0</v>
      </c>
      <c r="I32" s="117">
        <v>0</v>
      </c>
      <c r="J32" s="170">
        <f t="shared" si="1"/>
        <v>130000</v>
      </c>
      <c r="K32" s="223">
        <v>180000</v>
      </c>
      <c r="L32" s="117">
        <v>0</v>
      </c>
      <c r="M32" s="117">
        <v>0</v>
      </c>
      <c r="N32" s="170">
        <f t="shared" si="2"/>
        <v>180000</v>
      </c>
      <c r="O32" s="182"/>
      <c r="P32" s="180"/>
      <c r="Q32" s="180"/>
      <c r="R32" s="184"/>
    </row>
    <row r="33" spans="1:18" x14ac:dyDescent="0.25">
      <c r="A33" s="5" t="s">
        <v>129</v>
      </c>
      <c r="B33" s="29" t="s">
        <v>130</v>
      </c>
      <c r="C33" s="117">
        <v>180000</v>
      </c>
      <c r="D33" s="117">
        <v>0</v>
      </c>
      <c r="E33" s="117">
        <v>0</v>
      </c>
      <c r="F33" s="170">
        <f t="shared" si="0"/>
        <v>180000</v>
      </c>
      <c r="G33" s="117">
        <v>180000</v>
      </c>
      <c r="H33" s="117">
        <v>0</v>
      </c>
      <c r="I33" s="117">
        <v>0</v>
      </c>
      <c r="J33" s="170">
        <f t="shared" si="1"/>
        <v>180000</v>
      </c>
      <c r="K33" s="117">
        <v>180000</v>
      </c>
      <c r="L33" s="117">
        <v>0</v>
      </c>
      <c r="M33" s="117">
        <v>0</v>
      </c>
      <c r="N33" s="170">
        <f t="shared" si="2"/>
        <v>180000</v>
      </c>
      <c r="O33" s="182"/>
      <c r="P33" s="180"/>
      <c r="Q33" s="180"/>
      <c r="R33" s="184"/>
    </row>
    <row r="34" spans="1:18" s="91" customFormat="1" ht="15" customHeight="1" x14ac:dyDescent="0.25">
      <c r="A34" s="7" t="s">
        <v>475</v>
      </c>
      <c r="B34" s="32" t="s">
        <v>131</v>
      </c>
      <c r="C34" s="118">
        <f>SUM(C32:C33)</f>
        <v>310000</v>
      </c>
      <c r="D34" s="118">
        <f>SUM(D32:D33)</f>
        <v>0</v>
      </c>
      <c r="E34" s="118">
        <f>SUM(E32:E33)</f>
        <v>0</v>
      </c>
      <c r="F34" s="160">
        <f t="shared" si="0"/>
        <v>310000</v>
      </c>
      <c r="G34" s="118">
        <f>SUM(G32:G33)</f>
        <v>310000</v>
      </c>
      <c r="H34" s="118">
        <f>SUM(H32:H33)</f>
        <v>0</v>
      </c>
      <c r="I34" s="118">
        <f>SUM(I32:I33)</f>
        <v>0</v>
      </c>
      <c r="J34" s="160">
        <f t="shared" si="1"/>
        <v>310000</v>
      </c>
      <c r="K34" s="118">
        <f>SUM(K32:K33)</f>
        <v>360000</v>
      </c>
      <c r="L34" s="118">
        <f>SUM(L32:L33)</f>
        <v>0</v>
      </c>
      <c r="M34" s="118">
        <f>SUM(M32:M33)</f>
        <v>0</v>
      </c>
      <c r="N34" s="160">
        <f t="shared" si="2"/>
        <v>360000</v>
      </c>
      <c r="O34" s="185"/>
      <c r="P34" s="185"/>
      <c r="Q34" s="185"/>
      <c r="R34" s="185"/>
    </row>
    <row r="35" spans="1:18" x14ac:dyDescent="0.25">
      <c r="A35" s="5" t="s">
        <v>132</v>
      </c>
      <c r="B35" s="29" t="s">
        <v>133</v>
      </c>
      <c r="C35" s="117">
        <v>3514960</v>
      </c>
      <c r="D35" s="117">
        <v>0</v>
      </c>
      <c r="E35" s="117">
        <v>0</v>
      </c>
      <c r="F35" s="170">
        <f t="shared" si="0"/>
        <v>3514960</v>
      </c>
      <c r="G35" s="117">
        <v>3514960</v>
      </c>
      <c r="H35" s="117">
        <v>0</v>
      </c>
      <c r="I35" s="117">
        <v>0</v>
      </c>
      <c r="J35" s="170">
        <f t="shared" si="1"/>
        <v>3514960</v>
      </c>
      <c r="K35" s="223">
        <v>5014960</v>
      </c>
      <c r="L35" s="117">
        <v>0</v>
      </c>
      <c r="M35" s="117">
        <v>0</v>
      </c>
      <c r="N35" s="170">
        <f t="shared" si="2"/>
        <v>5014960</v>
      </c>
      <c r="O35" s="182"/>
      <c r="P35" s="180"/>
      <c r="Q35" s="180"/>
      <c r="R35" s="184"/>
    </row>
    <row r="36" spans="1:18" x14ac:dyDescent="0.25">
      <c r="A36" s="5" t="s">
        <v>134</v>
      </c>
      <c r="B36" s="29" t="s">
        <v>135</v>
      </c>
      <c r="C36" s="117">
        <v>3500000</v>
      </c>
      <c r="D36" s="117">
        <v>0</v>
      </c>
      <c r="E36" s="117">
        <v>0</v>
      </c>
      <c r="F36" s="170">
        <f t="shared" si="0"/>
        <v>3500000</v>
      </c>
      <c r="G36" s="117">
        <v>3500000</v>
      </c>
      <c r="H36" s="117">
        <v>0</v>
      </c>
      <c r="I36" s="117">
        <v>0</v>
      </c>
      <c r="J36" s="170">
        <f t="shared" si="1"/>
        <v>3500000</v>
      </c>
      <c r="K36" s="223">
        <v>3676039</v>
      </c>
      <c r="L36" s="117">
        <v>0</v>
      </c>
      <c r="M36" s="117">
        <v>0</v>
      </c>
      <c r="N36" s="170">
        <f t="shared" si="2"/>
        <v>3676039</v>
      </c>
      <c r="O36" s="180"/>
      <c r="P36" s="180"/>
      <c r="Q36" s="180"/>
      <c r="R36" s="184"/>
    </row>
    <row r="37" spans="1:18" x14ac:dyDescent="0.25">
      <c r="A37" s="5" t="s">
        <v>447</v>
      </c>
      <c r="B37" s="29" t="s">
        <v>136</v>
      </c>
      <c r="C37" s="117">
        <v>0</v>
      </c>
      <c r="D37" s="117">
        <v>0</v>
      </c>
      <c r="E37" s="117">
        <v>0</v>
      </c>
      <c r="F37" s="170">
        <f t="shared" si="0"/>
        <v>0</v>
      </c>
      <c r="G37" s="117">
        <v>0</v>
      </c>
      <c r="H37" s="117">
        <v>0</v>
      </c>
      <c r="I37" s="117">
        <v>0</v>
      </c>
      <c r="J37" s="170">
        <f t="shared" si="1"/>
        <v>0</v>
      </c>
      <c r="K37" s="117">
        <v>0</v>
      </c>
      <c r="L37" s="117">
        <v>0</v>
      </c>
      <c r="M37" s="117">
        <v>0</v>
      </c>
      <c r="N37" s="170">
        <f t="shared" si="2"/>
        <v>0</v>
      </c>
      <c r="O37" s="180"/>
      <c r="P37" s="180"/>
      <c r="Q37" s="180"/>
      <c r="R37" s="184"/>
    </row>
    <row r="38" spans="1:18" x14ac:dyDescent="0.25">
      <c r="A38" s="5" t="s">
        <v>137</v>
      </c>
      <c r="B38" s="29" t="s">
        <v>138</v>
      </c>
      <c r="C38" s="117">
        <v>1614031</v>
      </c>
      <c r="D38" s="117">
        <v>0</v>
      </c>
      <c r="E38" s="117">
        <v>0</v>
      </c>
      <c r="F38" s="170">
        <f t="shared" si="0"/>
        <v>1614031</v>
      </c>
      <c r="G38" s="117">
        <v>1614031</v>
      </c>
      <c r="H38" s="117">
        <v>0</v>
      </c>
      <c r="I38" s="117">
        <v>0</v>
      </c>
      <c r="J38" s="170">
        <f t="shared" si="1"/>
        <v>1614031</v>
      </c>
      <c r="K38" s="117">
        <v>1614031</v>
      </c>
      <c r="L38" s="117">
        <v>0</v>
      </c>
      <c r="M38" s="117">
        <v>0</v>
      </c>
      <c r="N38" s="170">
        <f t="shared" si="2"/>
        <v>1614031</v>
      </c>
      <c r="O38" s="180"/>
      <c r="P38" s="180"/>
      <c r="Q38" s="180"/>
      <c r="R38" s="184"/>
    </row>
    <row r="39" spans="1:18" x14ac:dyDescent="0.25">
      <c r="A39" s="10" t="s">
        <v>448</v>
      </c>
      <c r="B39" s="29" t="s">
        <v>139</v>
      </c>
      <c r="C39" s="117">
        <v>1350000</v>
      </c>
      <c r="D39" s="117">
        <v>0</v>
      </c>
      <c r="E39" s="117">
        <v>0</v>
      </c>
      <c r="F39" s="170">
        <f t="shared" si="0"/>
        <v>1350000</v>
      </c>
      <c r="G39" s="117">
        <v>1350000</v>
      </c>
      <c r="H39" s="117">
        <v>0</v>
      </c>
      <c r="I39" s="117">
        <v>0</v>
      </c>
      <c r="J39" s="170">
        <f t="shared" si="1"/>
        <v>1350000</v>
      </c>
      <c r="K39" s="223">
        <v>1820000</v>
      </c>
      <c r="L39" s="117">
        <v>0</v>
      </c>
      <c r="M39" s="117">
        <v>0</v>
      </c>
      <c r="N39" s="170">
        <f t="shared" si="2"/>
        <v>1820000</v>
      </c>
      <c r="O39" s="182"/>
      <c r="P39" s="180"/>
      <c r="Q39" s="180"/>
      <c r="R39" s="184"/>
    </row>
    <row r="40" spans="1:18" x14ac:dyDescent="0.25">
      <c r="A40" s="6" t="s">
        <v>140</v>
      </c>
      <c r="B40" s="29" t="s">
        <v>141</v>
      </c>
      <c r="C40" s="117">
        <v>420000</v>
      </c>
      <c r="D40" s="117">
        <v>0</v>
      </c>
      <c r="E40" s="117">
        <v>0</v>
      </c>
      <c r="F40" s="170">
        <f t="shared" si="0"/>
        <v>420000</v>
      </c>
      <c r="G40" s="117">
        <v>420000</v>
      </c>
      <c r="H40" s="117">
        <v>0</v>
      </c>
      <c r="I40" s="117">
        <v>0</v>
      </c>
      <c r="J40" s="170">
        <f t="shared" si="1"/>
        <v>420000</v>
      </c>
      <c r="K40" s="223">
        <v>592400</v>
      </c>
      <c r="L40" s="117">
        <v>0</v>
      </c>
      <c r="M40" s="117">
        <v>0</v>
      </c>
      <c r="N40" s="170">
        <f t="shared" si="2"/>
        <v>592400</v>
      </c>
      <c r="O40" s="180"/>
      <c r="P40" s="180"/>
      <c r="Q40" s="180"/>
      <c r="R40" s="184"/>
    </row>
    <row r="41" spans="1:18" x14ac:dyDescent="0.25">
      <c r="A41" s="5" t="s">
        <v>449</v>
      </c>
      <c r="B41" s="29" t="s">
        <v>142</v>
      </c>
      <c r="C41" s="117">
        <v>8597517</v>
      </c>
      <c r="D41" s="117">
        <v>0</v>
      </c>
      <c r="E41" s="117">
        <v>0</v>
      </c>
      <c r="F41" s="170">
        <f t="shared" si="0"/>
        <v>8597517</v>
      </c>
      <c r="G41" s="110">
        <v>8438517</v>
      </c>
      <c r="H41" s="117">
        <v>0</v>
      </c>
      <c r="I41" s="117">
        <v>0</v>
      </c>
      <c r="J41" s="224">
        <f t="shared" si="1"/>
        <v>8438517</v>
      </c>
      <c r="K41" s="223">
        <v>8375117</v>
      </c>
      <c r="L41" s="117">
        <v>0</v>
      </c>
      <c r="M41" s="117">
        <v>0</v>
      </c>
      <c r="N41" s="224">
        <f t="shared" si="2"/>
        <v>8375117</v>
      </c>
      <c r="O41" s="180"/>
      <c r="P41" s="180"/>
      <c r="Q41" s="180"/>
      <c r="R41" s="184"/>
    </row>
    <row r="42" spans="1:18" s="91" customFormat="1" x14ac:dyDescent="0.25">
      <c r="A42" s="7" t="s">
        <v>387</v>
      </c>
      <c r="B42" s="32" t="s">
        <v>143</v>
      </c>
      <c r="C42" s="118">
        <f>SUM(C35:C41)</f>
        <v>18996508</v>
      </c>
      <c r="D42" s="118">
        <f>SUM(D35:D41)</f>
        <v>0</v>
      </c>
      <c r="E42" s="118">
        <f>SUM(E35:E41)</f>
        <v>0</v>
      </c>
      <c r="F42" s="160">
        <f t="shared" si="0"/>
        <v>18996508</v>
      </c>
      <c r="G42" s="118">
        <f>SUM(G35:G41)</f>
        <v>18837508</v>
      </c>
      <c r="H42" s="118">
        <f>SUM(H35:H41)</f>
        <v>0</v>
      </c>
      <c r="I42" s="118">
        <f>SUM(I35:I41)</f>
        <v>0</v>
      </c>
      <c r="J42" s="160">
        <f t="shared" si="1"/>
        <v>18837508</v>
      </c>
      <c r="K42" s="118">
        <f>SUM(K35:K41)</f>
        <v>21092547</v>
      </c>
      <c r="L42" s="118">
        <f>SUM(L35:L41)</f>
        <v>0</v>
      </c>
      <c r="M42" s="118">
        <f>SUM(M35:M41)</f>
        <v>0</v>
      </c>
      <c r="N42" s="160">
        <f t="shared" si="2"/>
        <v>21092547</v>
      </c>
      <c r="O42" s="185"/>
      <c r="P42" s="185"/>
      <c r="Q42" s="185"/>
      <c r="R42" s="185"/>
    </row>
    <row r="43" spans="1:18" x14ac:dyDescent="0.25">
      <c r="A43" s="5" t="s">
        <v>144</v>
      </c>
      <c r="B43" s="29" t="s">
        <v>145</v>
      </c>
      <c r="C43" s="117">
        <v>0</v>
      </c>
      <c r="D43" s="117">
        <v>0</v>
      </c>
      <c r="E43" s="117">
        <v>0</v>
      </c>
      <c r="F43" s="170">
        <f t="shared" si="0"/>
        <v>0</v>
      </c>
      <c r="G43" s="117">
        <v>0</v>
      </c>
      <c r="H43" s="117">
        <v>0</v>
      </c>
      <c r="I43" s="117">
        <v>0</v>
      </c>
      <c r="J43" s="170">
        <f t="shared" si="1"/>
        <v>0</v>
      </c>
      <c r="K43" s="117">
        <v>0</v>
      </c>
      <c r="L43" s="117">
        <v>0</v>
      </c>
      <c r="M43" s="117">
        <v>0</v>
      </c>
      <c r="N43" s="170">
        <f t="shared" si="2"/>
        <v>0</v>
      </c>
      <c r="O43" s="180"/>
      <c r="P43" s="180"/>
      <c r="Q43" s="180"/>
      <c r="R43" s="184"/>
    </row>
    <row r="44" spans="1:18" x14ac:dyDescent="0.25">
      <c r="A44" s="5" t="s">
        <v>146</v>
      </c>
      <c r="B44" s="29" t="s">
        <v>147</v>
      </c>
      <c r="C44" s="117">
        <v>0</v>
      </c>
      <c r="D44" s="117">
        <v>0</v>
      </c>
      <c r="E44" s="117">
        <v>0</v>
      </c>
      <c r="F44" s="170">
        <f t="shared" si="0"/>
        <v>0</v>
      </c>
      <c r="G44" s="117">
        <v>0</v>
      </c>
      <c r="H44" s="117">
        <v>0</v>
      </c>
      <c r="I44" s="117">
        <v>0</v>
      </c>
      <c r="J44" s="170">
        <f t="shared" si="1"/>
        <v>0</v>
      </c>
      <c r="K44" s="223">
        <v>60000</v>
      </c>
      <c r="L44" s="117">
        <v>0</v>
      </c>
      <c r="M44" s="117">
        <v>0</v>
      </c>
      <c r="N44" s="170">
        <f t="shared" si="2"/>
        <v>60000</v>
      </c>
      <c r="O44" s="179"/>
      <c r="P44" s="180"/>
      <c r="Q44" s="180"/>
      <c r="R44" s="184"/>
    </row>
    <row r="45" spans="1:18" s="91" customFormat="1" x14ac:dyDescent="0.25">
      <c r="A45" s="7" t="s">
        <v>388</v>
      </c>
      <c r="B45" s="32" t="s">
        <v>148</v>
      </c>
      <c r="C45" s="118">
        <f>SUM(C43:C44)</f>
        <v>0</v>
      </c>
      <c r="D45" s="118">
        <f>SUM(D43:D44)</f>
        <v>0</v>
      </c>
      <c r="E45" s="118">
        <f>SUM(E43:E44)</f>
        <v>0</v>
      </c>
      <c r="F45" s="160">
        <f t="shared" si="0"/>
        <v>0</v>
      </c>
      <c r="G45" s="118">
        <f>SUM(G43:G44)</f>
        <v>0</v>
      </c>
      <c r="H45" s="118">
        <f>SUM(H43:H44)</f>
        <v>0</v>
      </c>
      <c r="I45" s="118">
        <f>SUM(I43:I44)</f>
        <v>0</v>
      </c>
      <c r="J45" s="160">
        <f t="shared" si="1"/>
        <v>0</v>
      </c>
      <c r="K45" s="118">
        <f>SUM(K43:K44)</f>
        <v>60000</v>
      </c>
      <c r="L45" s="118">
        <f>SUM(L43:L44)</f>
        <v>0</v>
      </c>
      <c r="M45" s="118">
        <f>SUM(M43:M44)</f>
        <v>0</v>
      </c>
      <c r="N45" s="160">
        <f t="shared" si="2"/>
        <v>60000</v>
      </c>
      <c r="O45" s="185"/>
      <c r="P45" s="185"/>
      <c r="Q45" s="185"/>
      <c r="R45" s="185"/>
    </row>
    <row r="46" spans="1:18" x14ac:dyDescent="0.25">
      <c r="A46" s="5" t="s">
        <v>149</v>
      </c>
      <c r="B46" s="29" t="s">
        <v>150</v>
      </c>
      <c r="C46" s="117">
        <v>5263929</v>
      </c>
      <c r="D46" s="117">
        <v>0</v>
      </c>
      <c r="E46" s="117">
        <v>3000</v>
      </c>
      <c r="F46" s="170">
        <f>SUM(C46:E46)</f>
        <v>5266929</v>
      </c>
      <c r="G46" s="117">
        <v>5263929</v>
      </c>
      <c r="H46" s="117">
        <v>0</v>
      </c>
      <c r="I46" s="117">
        <v>3000</v>
      </c>
      <c r="J46" s="170">
        <f>SUM(G46:I46)</f>
        <v>5266929</v>
      </c>
      <c r="K46" s="117">
        <v>5263929</v>
      </c>
      <c r="L46" s="117">
        <v>0</v>
      </c>
      <c r="M46" s="117">
        <v>3000</v>
      </c>
      <c r="N46" s="170">
        <f>SUM(K46:M46)</f>
        <v>5266929</v>
      </c>
      <c r="O46" s="180"/>
      <c r="P46" s="180"/>
      <c r="Q46" s="180"/>
      <c r="R46" s="184"/>
    </row>
    <row r="47" spans="1:18" x14ac:dyDescent="0.25">
      <c r="A47" s="5" t="s">
        <v>151</v>
      </c>
      <c r="B47" s="29" t="s">
        <v>152</v>
      </c>
      <c r="C47" s="117">
        <v>0</v>
      </c>
      <c r="D47" s="117">
        <v>0</v>
      </c>
      <c r="E47" s="117">
        <v>0</v>
      </c>
      <c r="F47" s="170">
        <f t="shared" si="0"/>
        <v>0</v>
      </c>
      <c r="G47" s="117">
        <v>0</v>
      </c>
      <c r="H47" s="117">
        <v>0</v>
      </c>
      <c r="I47" s="117">
        <v>0</v>
      </c>
      <c r="J47" s="170">
        <f t="shared" ref="J47:J72" si="3">SUM(G47:I47)</f>
        <v>0</v>
      </c>
      <c r="K47" s="117">
        <v>0</v>
      </c>
      <c r="L47" s="117">
        <v>0</v>
      </c>
      <c r="M47" s="117">
        <v>0</v>
      </c>
      <c r="N47" s="170">
        <f t="shared" ref="N47:N72" si="4">SUM(K47:M47)</f>
        <v>0</v>
      </c>
      <c r="O47" s="180"/>
      <c r="P47" s="180"/>
      <c r="Q47" s="180"/>
      <c r="R47" s="184"/>
    </row>
    <row r="48" spans="1:18" x14ac:dyDescent="0.25">
      <c r="A48" s="5" t="s">
        <v>450</v>
      </c>
      <c r="B48" s="29" t="s">
        <v>153</v>
      </c>
      <c r="C48" s="117"/>
      <c r="D48" s="117">
        <v>0</v>
      </c>
      <c r="E48" s="117">
        <v>0</v>
      </c>
      <c r="F48" s="170">
        <f t="shared" si="0"/>
        <v>0</v>
      </c>
      <c r="G48" s="117"/>
      <c r="H48" s="117">
        <v>0</v>
      </c>
      <c r="I48" s="117">
        <v>0</v>
      </c>
      <c r="J48" s="170">
        <f t="shared" si="3"/>
        <v>0</v>
      </c>
      <c r="K48" s="117"/>
      <c r="L48" s="117">
        <v>0</v>
      </c>
      <c r="M48" s="117">
        <v>0</v>
      </c>
      <c r="N48" s="170">
        <f t="shared" si="4"/>
        <v>0</v>
      </c>
      <c r="O48" s="180"/>
      <c r="P48" s="180"/>
      <c r="Q48" s="180"/>
      <c r="R48" s="184"/>
    </row>
    <row r="49" spans="1:18" x14ac:dyDescent="0.25">
      <c r="A49" s="5" t="s">
        <v>451</v>
      </c>
      <c r="B49" s="29" t="s">
        <v>154</v>
      </c>
      <c r="C49" s="117">
        <v>0</v>
      </c>
      <c r="D49" s="117">
        <v>0</v>
      </c>
      <c r="E49" s="117">
        <v>0</v>
      </c>
      <c r="F49" s="170">
        <f t="shared" si="0"/>
        <v>0</v>
      </c>
      <c r="G49" s="117">
        <v>0</v>
      </c>
      <c r="H49" s="117">
        <v>0</v>
      </c>
      <c r="I49" s="117">
        <v>0</v>
      </c>
      <c r="J49" s="170">
        <f t="shared" si="3"/>
        <v>0</v>
      </c>
      <c r="K49" s="117">
        <v>0</v>
      </c>
      <c r="L49" s="117">
        <v>0</v>
      </c>
      <c r="M49" s="117">
        <v>0</v>
      </c>
      <c r="N49" s="170">
        <f t="shared" si="4"/>
        <v>0</v>
      </c>
      <c r="O49" s="180"/>
      <c r="P49" s="180"/>
      <c r="Q49" s="180"/>
      <c r="R49" s="184"/>
    </row>
    <row r="50" spans="1:18" x14ac:dyDescent="0.25">
      <c r="A50" s="5" t="s">
        <v>155</v>
      </c>
      <c r="B50" s="29" t="s">
        <v>156</v>
      </c>
      <c r="C50" s="110">
        <v>5000</v>
      </c>
      <c r="D50" s="110">
        <v>0</v>
      </c>
      <c r="E50" s="110">
        <v>10000</v>
      </c>
      <c r="F50" s="170">
        <f t="shared" si="0"/>
        <v>15000</v>
      </c>
      <c r="G50" s="110">
        <v>5000</v>
      </c>
      <c r="H50" s="110">
        <v>0</v>
      </c>
      <c r="I50" s="110">
        <v>10000</v>
      </c>
      <c r="J50" s="170">
        <f t="shared" si="3"/>
        <v>15000</v>
      </c>
      <c r="K50" s="110">
        <v>5000</v>
      </c>
      <c r="L50" s="110">
        <v>0</v>
      </c>
      <c r="M50" s="110">
        <v>10000</v>
      </c>
      <c r="N50" s="170">
        <f t="shared" si="4"/>
        <v>15000</v>
      </c>
      <c r="O50" s="182"/>
      <c r="P50" s="182"/>
      <c r="Q50" s="182"/>
      <c r="R50" s="184"/>
    </row>
    <row r="51" spans="1:18" s="91" customFormat="1" x14ac:dyDescent="0.25">
      <c r="A51" s="7" t="s">
        <v>389</v>
      </c>
      <c r="B51" s="32" t="s">
        <v>157</v>
      </c>
      <c r="C51" s="118">
        <f>SUM(C46:C50)</f>
        <v>5268929</v>
      </c>
      <c r="D51" s="118">
        <f>SUM(D46:D50)</f>
        <v>0</v>
      </c>
      <c r="E51" s="118">
        <f>SUM(E46:E50)</f>
        <v>13000</v>
      </c>
      <c r="F51" s="160">
        <f t="shared" si="0"/>
        <v>5281929</v>
      </c>
      <c r="G51" s="118">
        <f>SUM(G46:G50)</f>
        <v>5268929</v>
      </c>
      <c r="H51" s="118">
        <f>SUM(H46:H50)</f>
        <v>0</v>
      </c>
      <c r="I51" s="118">
        <f>SUM(I46:I50)</f>
        <v>13000</v>
      </c>
      <c r="J51" s="160">
        <f t="shared" si="3"/>
        <v>5281929</v>
      </c>
      <c r="K51" s="118">
        <f>SUM(K46:K50)</f>
        <v>5268929</v>
      </c>
      <c r="L51" s="118">
        <f>SUM(L46:L50)</f>
        <v>0</v>
      </c>
      <c r="M51" s="118">
        <f>SUM(M46:M50)</f>
        <v>13000</v>
      </c>
      <c r="N51" s="160">
        <f t="shared" si="4"/>
        <v>5281929</v>
      </c>
      <c r="O51" s="185"/>
      <c r="P51" s="185"/>
      <c r="Q51" s="185"/>
      <c r="R51" s="185"/>
    </row>
    <row r="52" spans="1:18" s="91" customFormat="1" ht="15.75" x14ac:dyDescent="0.25">
      <c r="A52" s="36" t="s">
        <v>390</v>
      </c>
      <c r="B52" s="48" t="s">
        <v>158</v>
      </c>
      <c r="C52" s="119">
        <f>C31+C34+C42+C45+C51</f>
        <v>26870437</v>
      </c>
      <c r="D52" s="119">
        <f>D31+D34+D42+D45+D51</f>
        <v>0</v>
      </c>
      <c r="E52" s="119">
        <f>E31+E34+E42+E45+E51</f>
        <v>13000</v>
      </c>
      <c r="F52" s="160">
        <f t="shared" si="0"/>
        <v>26883437</v>
      </c>
      <c r="G52" s="119">
        <f>G31+G34+G42+G45+G51</f>
        <v>26706437</v>
      </c>
      <c r="H52" s="119">
        <f>H31+H34+H42+H45+H51</f>
        <v>0</v>
      </c>
      <c r="I52" s="119">
        <f>I31+I34+I42+I45+I51</f>
        <v>13000</v>
      </c>
      <c r="J52" s="160">
        <f t="shared" si="3"/>
        <v>26719437</v>
      </c>
      <c r="K52" s="119">
        <f>K31+K34+K42+K45+K51</f>
        <v>29071476</v>
      </c>
      <c r="L52" s="119">
        <f>L31+L34+L42+L45+L51</f>
        <v>0</v>
      </c>
      <c r="M52" s="119">
        <f>M31+M34+M42+M45+M51</f>
        <v>13000</v>
      </c>
      <c r="N52" s="160">
        <f t="shared" si="4"/>
        <v>29084476</v>
      </c>
      <c r="O52" s="186"/>
      <c r="P52" s="186"/>
      <c r="Q52" s="186"/>
      <c r="R52" s="185"/>
    </row>
    <row r="53" spans="1:18" x14ac:dyDescent="0.25">
      <c r="A53" s="13" t="s">
        <v>159</v>
      </c>
      <c r="B53" s="29" t="s">
        <v>160</v>
      </c>
      <c r="C53" s="117">
        <v>0</v>
      </c>
      <c r="D53" s="117">
        <v>0</v>
      </c>
      <c r="E53" s="117">
        <v>0</v>
      </c>
      <c r="F53" s="170">
        <f t="shared" si="0"/>
        <v>0</v>
      </c>
      <c r="G53" s="117">
        <v>0</v>
      </c>
      <c r="H53" s="117">
        <v>0</v>
      </c>
      <c r="I53" s="117">
        <v>0</v>
      </c>
      <c r="J53" s="170">
        <f t="shared" si="3"/>
        <v>0</v>
      </c>
      <c r="K53" s="117">
        <v>0</v>
      </c>
      <c r="L53" s="117">
        <v>0</v>
      </c>
      <c r="M53" s="117">
        <v>0</v>
      </c>
      <c r="N53" s="170">
        <f t="shared" si="4"/>
        <v>0</v>
      </c>
      <c r="O53" s="180"/>
      <c r="P53" s="180"/>
      <c r="Q53" s="180"/>
      <c r="R53" s="184"/>
    </row>
    <row r="54" spans="1:18" x14ac:dyDescent="0.25">
      <c r="A54" s="13" t="s">
        <v>391</v>
      </c>
      <c r="B54" s="29" t="s">
        <v>161</v>
      </c>
      <c r="C54" s="117">
        <v>0</v>
      </c>
      <c r="D54" s="117">
        <v>0</v>
      </c>
      <c r="E54" s="117">
        <v>0</v>
      </c>
      <c r="F54" s="170">
        <f t="shared" si="0"/>
        <v>0</v>
      </c>
      <c r="G54" s="117">
        <v>0</v>
      </c>
      <c r="H54" s="117">
        <v>0</v>
      </c>
      <c r="I54" s="117">
        <v>0</v>
      </c>
      <c r="J54" s="170">
        <f t="shared" si="3"/>
        <v>0</v>
      </c>
      <c r="K54" s="223">
        <v>56000</v>
      </c>
      <c r="L54" s="117">
        <v>0</v>
      </c>
      <c r="M54" s="117">
        <v>0</v>
      </c>
      <c r="N54" s="170">
        <f t="shared" si="4"/>
        <v>56000</v>
      </c>
      <c r="O54" s="180"/>
      <c r="P54" s="180"/>
      <c r="Q54" s="180"/>
      <c r="R54" s="184"/>
    </row>
    <row r="55" spans="1:18" x14ac:dyDescent="0.25">
      <c r="A55" s="17" t="s">
        <v>452</v>
      </c>
      <c r="B55" s="29" t="s">
        <v>162</v>
      </c>
      <c r="C55" s="117">
        <v>0</v>
      </c>
      <c r="D55" s="117">
        <v>0</v>
      </c>
      <c r="E55" s="117">
        <v>0</v>
      </c>
      <c r="F55" s="170">
        <f t="shared" si="0"/>
        <v>0</v>
      </c>
      <c r="G55" s="117">
        <v>0</v>
      </c>
      <c r="H55" s="117">
        <v>0</v>
      </c>
      <c r="I55" s="117">
        <v>0</v>
      </c>
      <c r="J55" s="170">
        <f t="shared" si="3"/>
        <v>0</v>
      </c>
      <c r="K55" s="117">
        <v>0</v>
      </c>
      <c r="L55" s="117">
        <v>0</v>
      </c>
      <c r="M55" s="117">
        <v>0</v>
      </c>
      <c r="N55" s="170">
        <f t="shared" si="4"/>
        <v>0</v>
      </c>
      <c r="O55" s="180"/>
      <c r="P55" s="180"/>
      <c r="Q55" s="180"/>
      <c r="R55" s="184"/>
    </row>
    <row r="56" spans="1:18" x14ac:dyDescent="0.25">
      <c r="A56" s="17" t="s">
        <v>453</v>
      </c>
      <c r="B56" s="29" t="s">
        <v>163</v>
      </c>
      <c r="C56" s="117">
        <v>0</v>
      </c>
      <c r="D56" s="117">
        <v>0</v>
      </c>
      <c r="E56" s="117">
        <v>0</v>
      </c>
      <c r="F56" s="170">
        <f t="shared" si="0"/>
        <v>0</v>
      </c>
      <c r="G56" s="117">
        <v>0</v>
      </c>
      <c r="H56" s="117">
        <v>0</v>
      </c>
      <c r="I56" s="117">
        <v>0</v>
      </c>
      <c r="J56" s="170">
        <f t="shared" si="3"/>
        <v>0</v>
      </c>
      <c r="K56" s="117">
        <v>0</v>
      </c>
      <c r="L56" s="117">
        <v>0</v>
      </c>
      <c r="M56" s="117">
        <v>0</v>
      </c>
      <c r="N56" s="170">
        <f t="shared" si="4"/>
        <v>0</v>
      </c>
      <c r="O56" s="180"/>
      <c r="P56" s="180"/>
      <c r="Q56" s="180"/>
      <c r="R56" s="184"/>
    </row>
    <row r="57" spans="1:18" x14ac:dyDescent="0.25">
      <c r="A57" s="17" t="s">
        <v>454</v>
      </c>
      <c r="B57" s="29" t="s">
        <v>164</v>
      </c>
      <c r="C57" s="117">
        <v>0</v>
      </c>
      <c r="D57" s="117">
        <v>0</v>
      </c>
      <c r="E57" s="117">
        <v>0</v>
      </c>
      <c r="F57" s="170">
        <f t="shared" si="0"/>
        <v>0</v>
      </c>
      <c r="G57" s="117">
        <v>0</v>
      </c>
      <c r="H57" s="117">
        <v>0</v>
      </c>
      <c r="I57" s="117">
        <v>0</v>
      </c>
      <c r="J57" s="170">
        <f t="shared" si="3"/>
        <v>0</v>
      </c>
      <c r="K57" s="117">
        <v>0</v>
      </c>
      <c r="L57" s="117">
        <v>0</v>
      </c>
      <c r="M57" s="117">
        <v>0</v>
      </c>
      <c r="N57" s="170">
        <f t="shared" si="4"/>
        <v>0</v>
      </c>
      <c r="O57" s="180"/>
      <c r="P57" s="180"/>
      <c r="Q57" s="180"/>
      <c r="R57" s="184"/>
    </row>
    <row r="58" spans="1:18" x14ac:dyDescent="0.25">
      <c r="A58" s="13" t="s">
        <v>455</v>
      </c>
      <c r="B58" s="29" t="s">
        <v>165</v>
      </c>
      <c r="C58" s="117">
        <v>0</v>
      </c>
      <c r="D58" s="117">
        <v>0</v>
      </c>
      <c r="E58" s="117">
        <v>0</v>
      </c>
      <c r="F58" s="170">
        <f t="shared" si="0"/>
        <v>0</v>
      </c>
      <c r="G58" s="117">
        <v>0</v>
      </c>
      <c r="H58" s="117">
        <v>0</v>
      </c>
      <c r="I58" s="117">
        <v>0</v>
      </c>
      <c r="J58" s="170">
        <f t="shared" si="3"/>
        <v>0</v>
      </c>
      <c r="K58" s="117">
        <v>0</v>
      </c>
      <c r="L58" s="117">
        <v>0</v>
      </c>
      <c r="M58" s="117">
        <v>0</v>
      </c>
      <c r="N58" s="170">
        <f t="shared" si="4"/>
        <v>0</v>
      </c>
      <c r="O58" s="180"/>
      <c r="P58" s="180"/>
      <c r="Q58" s="180"/>
      <c r="R58" s="184"/>
    </row>
    <row r="59" spans="1:18" x14ac:dyDescent="0.25">
      <c r="A59" s="13" t="s">
        <v>456</v>
      </c>
      <c r="B59" s="29" t="s">
        <v>166</v>
      </c>
      <c r="C59" s="117">
        <v>0</v>
      </c>
      <c r="D59" s="117">
        <v>0</v>
      </c>
      <c r="E59" s="117">
        <v>0</v>
      </c>
      <c r="F59" s="170">
        <f t="shared" si="0"/>
        <v>0</v>
      </c>
      <c r="G59" s="117">
        <v>0</v>
      </c>
      <c r="H59" s="117">
        <v>0</v>
      </c>
      <c r="I59" s="117">
        <v>0</v>
      </c>
      <c r="J59" s="170">
        <f t="shared" si="3"/>
        <v>0</v>
      </c>
      <c r="K59" s="117">
        <v>0</v>
      </c>
      <c r="L59" s="117">
        <v>0</v>
      </c>
      <c r="M59" s="117">
        <v>0</v>
      </c>
      <c r="N59" s="170">
        <f t="shared" si="4"/>
        <v>0</v>
      </c>
      <c r="O59" s="182"/>
      <c r="P59" s="180"/>
      <c r="Q59" s="180"/>
      <c r="R59" s="184"/>
    </row>
    <row r="60" spans="1:18" x14ac:dyDescent="0.25">
      <c r="A60" s="13" t="s">
        <v>457</v>
      </c>
      <c r="B60" s="29" t="s">
        <v>167</v>
      </c>
      <c r="C60" s="117">
        <v>4110000</v>
      </c>
      <c r="D60" s="117">
        <v>0</v>
      </c>
      <c r="E60" s="117">
        <v>0</v>
      </c>
      <c r="F60" s="170">
        <f t="shared" si="0"/>
        <v>4110000</v>
      </c>
      <c r="G60" s="117">
        <v>4110000</v>
      </c>
      <c r="H60" s="117">
        <v>0</v>
      </c>
      <c r="I60" s="117">
        <v>0</v>
      </c>
      <c r="J60" s="170">
        <f t="shared" si="3"/>
        <v>4110000</v>
      </c>
      <c r="K60" s="117">
        <v>4110000</v>
      </c>
      <c r="L60" s="117">
        <v>0</v>
      </c>
      <c r="M60" s="117">
        <v>0</v>
      </c>
      <c r="N60" s="170">
        <f t="shared" si="4"/>
        <v>4110000</v>
      </c>
      <c r="O60" s="180"/>
      <c r="P60" s="180"/>
      <c r="Q60" s="180"/>
      <c r="R60" s="184"/>
    </row>
    <row r="61" spans="1:18" s="91" customFormat="1" ht="15.75" x14ac:dyDescent="0.25">
      <c r="A61" s="45" t="s">
        <v>419</v>
      </c>
      <c r="B61" s="48" t="s">
        <v>168</v>
      </c>
      <c r="C61" s="133">
        <f>SUM(C53:C60)</f>
        <v>4110000</v>
      </c>
      <c r="D61" s="133">
        <f>SUM(D53:D60)</f>
        <v>0</v>
      </c>
      <c r="E61" s="133">
        <f>SUM(E53:E60)</f>
        <v>0</v>
      </c>
      <c r="F61" s="171">
        <f t="shared" si="0"/>
        <v>4110000</v>
      </c>
      <c r="G61" s="133">
        <f>SUM(G53:G60)</f>
        <v>4110000</v>
      </c>
      <c r="H61" s="133">
        <f>SUM(H53:H60)</f>
        <v>0</v>
      </c>
      <c r="I61" s="133">
        <f>SUM(I53:I60)</f>
        <v>0</v>
      </c>
      <c r="J61" s="171">
        <f t="shared" si="3"/>
        <v>4110000</v>
      </c>
      <c r="K61" s="133">
        <f>SUM(K53:K60)</f>
        <v>4166000</v>
      </c>
      <c r="L61" s="133">
        <f>SUM(L53:L60)</f>
        <v>0</v>
      </c>
      <c r="M61" s="133">
        <f>SUM(M53:M60)</f>
        <v>0</v>
      </c>
      <c r="N61" s="171">
        <f t="shared" si="4"/>
        <v>4166000</v>
      </c>
      <c r="O61" s="188"/>
      <c r="P61" s="188"/>
      <c r="Q61" s="188"/>
      <c r="R61" s="188"/>
    </row>
    <row r="62" spans="1:18" x14ac:dyDescent="0.25">
      <c r="A62" s="12" t="s">
        <v>458</v>
      </c>
      <c r="B62" s="29" t="s">
        <v>169</v>
      </c>
      <c r="C62" s="117">
        <v>0</v>
      </c>
      <c r="D62" s="117">
        <v>0</v>
      </c>
      <c r="E62" s="117">
        <v>0</v>
      </c>
      <c r="F62" s="170">
        <f t="shared" si="0"/>
        <v>0</v>
      </c>
      <c r="G62" s="117">
        <v>0</v>
      </c>
      <c r="H62" s="117">
        <v>0</v>
      </c>
      <c r="I62" s="117">
        <v>0</v>
      </c>
      <c r="J62" s="170">
        <f t="shared" si="3"/>
        <v>0</v>
      </c>
      <c r="K62" s="117">
        <v>0</v>
      </c>
      <c r="L62" s="117">
        <v>0</v>
      </c>
      <c r="M62" s="117">
        <v>0</v>
      </c>
      <c r="N62" s="170">
        <f t="shared" si="4"/>
        <v>0</v>
      </c>
      <c r="O62" s="180"/>
      <c r="P62" s="180"/>
      <c r="Q62" s="180"/>
      <c r="R62" s="184"/>
    </row>
    <row r="63" spans="1:18" x14ac:dyDescent="0.25">
      <c r="A63" s="12" t="s">
        <v>170</v>
      </c>
      <c r="B63" s="29" t="s">
        <v>171</v>
      </c>
      <c r="C63" s="117">
        <v>0</v>
      </c>
      <c r="D63" s="117">
        <v>0</v>
      </c>
      <c r="E63" s="117">
        <v>0</v>
      </c>
      <c r="F63" s="170">
        <f t="shared" si="0"/>
        <v>0</v>
      </c>
      <c r="G63" s="117">
        <v>0</v>
      </c>
      <c r="H63" s="117">
        <v>0</v>
      </c>
      <c r="I63" s="117">
        <v>0</v>
      </c>
      <c r="J63" s="170">
        <f t="shared" si="3"/>
        <v>0</v>
      </c>
      <c r="K63" s="117">
        <v>0</v>
      </c>
      <c r="L63" s="117">
        <v>0</v>
      </c>
      <c r="M63" s="117">
        <v>0</v>
      </c>
      <c r="N63" s="170">
        <f t="shared" si="4"/>
        <v>0</v>
      </c>
      <c r="O63" s="180"/>
      <c r="P63" s="180"/>
      <c r="Q63" s="180"/>
      <c r="R63" s="184"/>
    </row>
    <row r="64" spans="1:18" x14ac:dyDescent="0.25">
      <c r="A64" s="12" t="s">
        <v>172</v>
      </c>
      <c r="B64" s="29" t="s">
        <v>173</v>
      </c>
      <c r="C64" s="117">
        <v>0</v>
      </c>
      <c r="D64" s="117">
        <v>0</v>
      </c>
      <c r="E64" s="117">
        <v>0</v>
      </c>
      <c r="F64" s="170">
        <f t="shared" si="0"/>
        <v>0</v>
      </c>
      <c r="G64" s="117">
        <v>0</v>
      </c>
      <c r="H64" s="117">
        <v>0</v>
      </c>
      <c r="I64" s="117">
        <v>0</v>
      </c>
      <c r="J64" s="170">
        <f t="shared" si="3"/>
        <v>0</v>
      </c>
      <c r="K64" s="117">
        <v>0</v>
      </c>
      <c r="L64" s="117">
        <v>0</v>
      </c>
      <c r="M64" s="117">
        <v>0</v>
      </c>
      <c r="N64" s="170">
        <f t="shared" si="4"/>
        <v>0</v>
      </c>
      <c r="O64" s="180"/>
      <c r="P64" s="180"/>
      <c r="Q64" s="180"/>
      <c r="R64" s="184"/>
    </row>
    <row r="65" spans="1:18" x14ac:dyDescent="0.25">
      <c r="A65" s="12" t="s">
        <v>420</v>
      </c>
      <c r="B65" s="29" t="s">
        <v>174</v>
      </c>
      <c r="C65" s="117">
        <v>0</v>
      </c>
      <c r="D65" s="117">
        <v>0</v>
      </c>
      <c r="E65" s="117">
        <v>0</v>
      </c>
      <c r="F65" s="170">
        <f t="shared" si="0"/>
        <v>0</v>
      </c>
      <c r="G65" s="117">
        <v>0</v>
      </c>
      <c r="H65" s="117">
        <v>0</v>
      </c>
      <c r="I65" s="117">
        <v>0</v>
      </c>
      <c r="J65" s="170">
        <f t="shared" si="3"/>
        <v>0</v>
      </c>
      <c r="K65" s="117">
        <v>0</v>
      </c>
      <c r="L65" s="117">
        <v>0</v>
      </c>
      <c r="M65" s="117">
        <v>0</v>
      </c>
      <c r="N65" s="170">
        <f t="shared" si="4"/>
        <v>0</v>
      </c>
      <c r="O65" s="180"/>
      <c r="P65" s="180"/>
      <c r="Q65" s="180"/>
      <c r="R65" s="184"/>
    </row>
    <row r="66" spans="1:18" x14ac:dyDescent="0.25">
      <c r="A66" s="12" t="s">
        <v>459</v>
      </c>
      <c r="B66" s="29" t="s">
        <v>175</v>
      </c>
      <c r="C66" s="117">
        <v>0</v>
      </c>
      <c r="D66" s="117">
        <v>0</v>
      </c>
      <c r="E66" s="117">
        <v>0</v>
      </c>
      <c r="F66" s="170">
        <f t="shared" si="0"/>
        <v>0</v>
      </c>
      <c r="G66" s="117">
        <v>0</v>
      </c>
      <c r="H66" s="117">
        <v>0</v>
      </c>
      <c r="I66" s="117">
        <v>0</v>
      </c>
      <c r="J66" s="170">
        <f t="shared" si="3"/>
        <v>0</v>
      </c>
      <c r="K66" s="117">
        <v>0</v>
      </c>
      <c r="L66" s="117">
        <v>0</v>
      </c>
      <c r="M66" s="117">
        <v>0</v>
      </c>
      <c r="N66" s="170">
        <f t="shared" si="4"/>
        <v>0</v>
      </c>
      <c r="O66" s="180"/>
      <c r="P66" s="180"/>
      <c r="Q66" s="180"/>
      <c r="R66" s="184"/>
    </row>
    <row r="67" spans="1:18" x14ac:dyDescent="0.25">
      <c r="A67" s="12" t="s">
        <v>422</v>
      </c>
      <c r="B67" s="29" t="s">
        <v>176</v>
      </c>
      <c r="C67" s="117">
        <v>1900063</v>
      </c>
      <c r="D67" s="117">
        <v>0</v>
      </c>
      <c r="E67" s="117">
        <v>0</v>
      </c>
      <c r="F67" s="170">
        <f t="shared" si="0"/>
        <v>1900063</v>
      </c>
      <c r="G67" s="117">
        <v>1900063</v>
      </c>
      <c r="H67" s="117">
        <v>0</v>
      </c>
      <c r="I67" s="117">
        <v>0</v>
      </c>
      <c r="J67" s="170">
        <f t="shared" si="3"/>
        <v>1900063</v>
      </c>
      <c r="K67" s="117">
        <v>1900063</v>
      </c>
      <c r="L67" s="117">
        <v>0</v>
      </c>
      <c r="M67" s="117">
        <v>0</v>
      </c>
      <c r="N67" s="170">
        <f t="shared" si="4"/>
        <v>1900063</v>
      </c>
      <c r="O67" s="180"/>
      <c r="P67" s="180"/>
      <c r="Q67" s="180"/>
      <c r="R67" s="184"/>
    </row>
    <row r="68" spans="1:18" x14ac:dyDescent="0.25">
      <c r="A68" s="12" t="s">
        <v>460</v>
      </c>
      <c r="B68" s="29" t="s">
        <v>177</v>
      </c>
      <c r="C68" s="117">
        <v>0</v>
      </c>
      <c r="D68" s="117">
        <v>0</v>
      </c>
      <c r="E68" s="117">
        <v>0</v>
      </c>
      <c r="F68" s="170">
        <f t="shared" si="0"/>
        <v>0</v>
      </c>
      <c r="G68" s="117">
        <v>0</v>
      </c>
      <c r="H68" s="117">
        <v>0</v>
      </c>
      <c r="I68" s="117">
        <v>0</v>
      </c>
      <c r="J68" s="170">
        <f t="shared" si="3"/>
        <v>0</v>
      </c>
      <c r="K68" s="117">
        <v>0</v>
      </c>
      <c r="L68" s="117">
        <v>0</v>
      </c>
      <c r="M68" s="117">
        <v>0</v>
      </c>
      <c r="N68" s="170">
        <f t="shared" si="4"/>
        <v>0</v>
      </c>
      <c r="O68" s="180"/>
      <c r="P68" s="180"/>
      <c r="Q68" s="180"/>
      <c r="R68" s="184"/>
    </row>
    <row r="69" spans="1:18" x14ac:dyDescent="0.25">
      <c r="A69" s="12" t="s">
        <v>461</v>
      </c>
      <c r="B69" s="29" t="s">
        <v>178</v>
      </c>
      <c r="C69" s="117">
        <v>0</v>
      </c>
      <c r="D69" s="117">
        <v>0</v>
      </c>
      <c r="E69" s="117">
        <v>0</v>
      </c>
      <c r="F69" s="170">
        <f t="shared" si="0"/>
        <v>0</v>
      </c>
      <c r="G69" s="117">
        <v>0</v>
      </c>
      <c r="H69" s="117">
        <v>0</v>
      </c>
      <c r="I69" s="117">
        <v>0</v>
      </c>
      <c r="J69" s="170">
        <f t="shared" si="3"/>
        <v>0</v>
      </c>
      <c r="K69" s="117">
        <v>0</v>
      </c>
      <c r="L69" s="117">
        <v>0</v>
      </c>
      <c r="M69" s="117">
        <v>0</v>
      </c>
      <c r="N69" s="170">
        <f t="shared" si="4"/>
        <v>0</v>
      </c>
      <c r="O69" s="180"/>
      <c r="P69" s="180"/>
      <c r="Q69" s="180"/>
      <c r="R69" s="184"/>
    </row>
    <row r="70" spans="1:18" x14ac:dyDescent="0.25">
      <c r="A70" s="12" t="s">
        <v>179</v>
      </c>
      <c r="B70" s="29" t="s">
        <v>180</v>
      </c>
      <c r="C70" s="117">
        <v>0</v>
      </c>
      <c r="D70" s="117">
        <v>0</v>
      </c>
      <c r="E70" s="117">
        <v>0</v>
      </c>
      <c r="F70" s="170">
        <f t="shared" si="0"/>
        <v>0</v>
      </c>
      <c r="G70" s="117">
        <v>0</v>
      </c>
      <c r="H70" s="117">
        <v>0</v>
      </c>
      <c r="I70" s="117">
        <v>0</v>
      </c>
      <c r="J70" s="170">
        <f t="shared" si="3"/>
        <v>0</v>
      </c>
      <c r="K70" s="117">
        <v>0</v>
      </c>
      <c r="L70" s="117">
        <v>0</v>
      </c>
      <c r="M70" s="117">
        <v>0</v>
      </c>
      <c r="N70" s="170">
        <f t="shared" si="4"/>
        <v>0</v>
      </c>
      <c r="O70" s="180"/>
      <c r="P70" s="180"/>
      <c r="Q70" s="180"/>
      <c r="R70" s="184"/>
    </row>
    <row r="71" spans="1:18" x14ac:dyDescent="0.25">
      <c r="A71" s="21" t="s">
        <v>181</v>
      </c>
      <c r="B71" s="29" t="s">
        <v>182</v>
      </c>
      <c r="C71" s="117">
        <v>0</v>
      </c>
      <c r="D71" s="117">
        <v>0</v>
      </c>
      <c r="E71" s="117">
        <v>0</v>
      </c>
      <c r="F71" s="170">
        <f t="shared" si="0"/>
        <v>0</v>
      </c>
      <c r="G71" s="117">
        <v>0</v>
      </c>
      <c r="H71" s="117">
        <v>0</v>
      </c>
      <c r="I71" s="117">
        <v>0</v>
      </c>
      <c r="J71" s="170">
        <f t="shared" si="3"/>
        <v>0</v>
      </c>
      <c r="K71" s="117">
        <v>0</v>
      </c>
      <c r="L71" s="117">
        <v>0</v>
      </c>
      <c r="M71" s="117">
        <v>0</v>
      </c>
      <c r="N71" s="170">
        <f t="shared" si="4"/>
        <v>0</v>
      </c>
      <c r="O71" s="180"/>
      <c r="P71" s="180"/>
      <c r="Q71" s="180"/>
      <c r="R71" s="184"/>
    </row>
    <row r="72" spans="1:18" x14ac:dyDescent="0.25">
      <c r="A72" s="12" t="s">
        <v>660</v>
      </c>
      <c r="B72" s="29" t="s">
        <v>183</v>
      </c>
      <c r="C72" s="117">
        <v>0</v>
      </c>
      <c r="D72" s="117">
        <v>0</v>
      </c>
      <c r="E72" s="117">
        <v>0</v>
      </c>
      <c r="F72" s="170">
        <f t="shared" si="0"/>
        <v>0</v>
      </c>
      <c r="G72" s="117">
        <v>0</v>
      </c>
      <c r="H72" s="117">
        <v>0</v>
      </c>
      <c r="I72" s="117">
        <v>0</v>
      </c>
      <c r="J72" s="170">
        <f t="shared" si="3"/>
        <v>0</v>
      </c>
      <c r="K72" s="117">
        <v>0</v>
      </c>
      <c r="L72" s="117">
        <v>0</v>
      </c>
      <c r="M72" s="117">
        <v>0</v>
      </c>
      <c r="N72" s="170">
        <f t="shared" si="4"/>
        <v>0</v>
      </c>
      <c r="O72" s="180"/>
      <c r="P72" s="180"/>
      <c r="Q72" s="180"/>
      <c r="R72" s="184"/>
    </row>
    <row r="73" spans="1:18" x14ac:dyDescent="0.25">
      <c r="A73" s="21" t="s">
        <v>462</v>
      </c>
      <c r="B73" s="29" t="s">
        <v>184</v>
      </c>
      <c r="C73" s="110">
        <v>1030000</v>
      </c>
      <c r="D73" s="110">
        <v>0</v>
      </c>
      <c r="E73" s="110">
        <v>0</v>
      </c>
      <c r="F73" s="170">
        <f>SUM(C73:E73)</f>
        <v>1030000</v>
      </c>
      <c r="G73" s="110">
        <v>1030000</v>
      </c>
      <c r="H73" s="110">
        <v>0</v>
      </c>
      <c r="I73" s="110">
        <v>0</v>
      </c>
      <c r="J73" s="170">
        <f>SUM(G73:I73)</f>
        <v>1030000</v>
      </c>
      <c r="K73" s="223">
        <v>1300000</v>
      </c>
      <c r="L73" s="110">
        <v>0</v>
      </c>
      <c r="M73" s="110">
        <v>0</v>
      </c>
      <c r="N73" s="170">
        <f>SUM(K73:M73)</f>
        <v>1300000</v>
      </c>
      <c r="O73" s="179"/>
      <c r="P73" s="182"/>
      <c r="Q73" s="182"/>
      <c r="R73" s="184"/>
    </row>
    <row r="74" spans="1:18" x14ac:dyDescent="0.25">
      <c r="A74" s="21" t="s">
        <v>662</v>
      </c>
      <c r="B74" s="29" t="s">
        <v>661</v>
      </c>
      <c r="C74" s="117">
        <v>14249455</v>
      </c>
      <c r="D74" s="117">
        <v>0</v>
      </c>
      <c r="E74" s="117">
        <v>0</v>
      </c>
      <c r="F74" s="170">
        <f>SUM(C74:E74)</f>
        <v>14249455</v>
      </c>
      <c r="G74" s="110">
        <v>14106055</v>
      </c>
      <c r="H74" s="110">
        <v>0</v>
      </c>
      <c r="I74" s="110">
        <v>0</v>
      </c>
      <c r="J74" s="224">
        <f>SUM(G74:I74)</f>
        <v>14106055</v>
      </c>
      <c r="K74" s="223">
        <v>2098978</v>
      </c>
      <c r="L74" s="110">
        <v>0</v>
      </c>
      <c r="M74" s="110">
        <v>0</v>
      </c>
      <c r="N74" s="224">
        <f>SUM(K74:M74)</f>
        <v>2098978</v>
      </c>
      <c r="O74" s="179"/>
      <c r="P74" s="180"/>
      <c r="Q74" s="180"/>
      <c r="R74" s="184"/>
    </row>
    <row r="75" spans="1:18" s="91" customFormat="1" ht="15.75" x14ac:dyDescent="0.25">
      <c r="A75" s="45" t="s">
        <v>425</v>
      </c>
      <c r="B75" s="48" t="s">
        <v>185</v>
      </c>
      <c r="C75" s="119">
        <f>SUM(C62:C74)</f>
        <v>17179518</v>
      </c>
      <c r="D75" s="119">
        <f>SUM(D62:D74)</f>
        <v>0</v>
      </c>
      <c r="E75" s="119">
        <f>SUM(E62:E74)</f>
        <v>0</v>
      </c>
      <c r="F75" s="161">
        <f t="shared" ref="F75:F125" si="5">SUM(C75:E75)</f>
        <v>17179518</v>
      </c>
      <c r="G75" s="129">
        <f>SUM(G62:G74)</f>
        <v>17036118</v>
      </c>
      <c r="H75" s="129">
        <f>SUM(H62:H74)</f>
        <v>0</v>
      </c>
      <c r="I75" s="129">
        <f>SUM(I62:I74)</f>
        <v>0</v>
      </c>
      <c r="J75" s="174">
        <f t="shared" ref="J75" si="6">SUM(G75:I75)</f>
        <v>17036118</v>
      </c>
      <c r="K75" s="129">
        <f>SUM(K62:K74)</f>
        <v>5299041</v>
      </c>
      <c r="L75" s="129">
        <f>SUM(L62:L74)</f>
        <v>0</v>
      </c>
      <c r="M75" s="129">
        <f>SUM(M62:M74)</f>
        <v>0</v>
      </c>
      <c r="N75" s="174">
        <f t="shared" ref="N75" si="7">SUM(K75:M75)</f>
        <v>5299041</v>
      </c>
      <c r="O75" s="186"/>
      <c r="P75" s="186"/>
      <c r="Q75" s="186"/>
      <c r="R75" s="186"/>
    </row>
    <row r="76" spans="1:18" s="91" customFormat="1" ht="15.75" x14ac:dyDescent="0.25">
      <c r="A76" s="134" t="s">
        <v>39</v>
      </c>
      <c r="B76" s="135"/>
      <c r="C76" s="137">
        <f t="shared" ref="C76:F76" si="8">SUM(C26+C27+C52+C61+C75)</f>
        <v>60198088</v>
      </c>
      <c r="D76" s="137">
        <f t="shared" si="8"/>
        <v>0</v>
      </c>
      <c r="E76" s="137">
        <f t="shared" si="8"/>
        <v>13000</v>
      </c>
      <c r="F76" s="172">
        <f t="shared" si="8"/>
        <v>60211088</v>
      </c>
      <c r="G76" s="225">
        <f t="shared" ref="G76:J76" si="9">SUM(G26+G27+G52+G61+G75)</f>
        <v>60039088</v>
      </c>
      <c r="H76" s="225">
        <f t="shared" si="9"/>
        <v>0</v>
      </c>
      <c r="I76" s="225">
        <f t="shared" si="9"/>
        <v>13000</v>
      </c>
      <c r="J76" s="226">
        <f t="shared" si="9"/>
        <v>60052088</v>
      </c>
      <c r="K76" s="225">
        <f t="shared" ref="K76:N76" si="10">SUM(K26+K27+K52+K61+K75)</f>
        <v>50910650</v>
      </c>
      <c r="L76" s="225">
        <f t="shared" si="10"/>
        <v>0</v>
      </c>
      <c r="M76" s="225">
        <f t="shared" si="10"/>
        <v>13000</v>
      </c>
      <c r="N76" s="226">
        <f t="shared" si="10"/>
        <v>50923650</v>
      </c>
      <c r="O76" s="189"/>
      <c r="P76" s="189"/>
      <c r="Q76" s="189"/>
      <c r="R76" s="189"/>
    </row>
    <row r="77" spans="1:18" x14ac:dyDescent="0.25">
      <c r="A77" s="33" t="s">
        <v>186</v>
      </c>
      <c r="B77" s="29" t="s">
        <v>187</v>
      </c>
      <c r="C77" s="117">
        <v>0</v>
      </c>
      <c r="D77" s="117">
        <v>0</v>
      </c>
      <c r="E77" s="117">
        <v>0</v>
      </c>
      <c r="F77" s="170">
        <f t="shared" si="5"/>
        <v>0</v>
      </c>
      <c r="G77" s="110">
        <v>0</v>
      </c>
      <c r="H77" s="110">
        <v>0</v>
      </c>
      <c r="I77" s="110">
        <v>0</v>
      </c>
      <c r="J77" s="224">
        <f t="shared" ref="J77" si="11">SUM(G77:I77)</f>
        <v>0</v>
      </c>
      <c r="K77" s="110">
        <v>0</v>
      </c>
      <c r="L77" s="110">
        <v>0</v>
      </c>
      <c r="M77" s="110">
        <v>0</v>
      </c>
      <c r="N77" s="224">
        <f t="shared" ref="N77" si="12">SUM(K77:M77)</f>
        <v>0</v>
      </c>
      <c r="O77" s="180"/>
      <c r="P77" s="180"/>
      <c r="Q77" s="180"/>
      <c r="R77" s="184"/>
    </row>
    <row r="78" spans="1:18" x14ac:dyDescent="0.25">
      <c r="A78" s="33" t="s">
        <v>463</v>
      </c>
      <c r="B78" s="29" t="s">
        <v>188</v>
      </c>
      <c r="C78" s="117">
        <v>0</v>
      </c>
      <c r="D78" s="117">
        <v>0</v>
      </c>
      <c r="E78" s="117">
        <v>0</v>
      </c>
      <c r="F78" s="170">
        <f>SUM(C78:E78)</f>
        <v>0</v>
      </c>
      <c r="G78" s="110">
        <v>0</v>
      </c>
      <c r="H78" s="110">
        <v>0</v>
      </c>
      <c r="I78" s="110">
        <v>0</v>
      </c>
      <c r="J78" s="224">
        <f>SUM(G78:I78)</f>
        <v>0</v>
      </c>
      <c r="K78" s="110">
        <v>0</v>
      </c>
      <c r="L78" s="110">
        <v>0</v>
      </c>
      <c r="M78" s="110">
        <v>0</v>
      </c>
      <c r="N78" s="224">
        <f>SUM(K78:M78)</f>
        <v>0</v>
      </c>
      <c r="O78" s="180"/>
      <c r="P78" s="180"/>
      <c r="Q78" s="180"/>
      <c r="R78" s="184"/>
    </row>
    <row r="79" spans="1:18" x14ac:dyDescent="0.25">
      <c r="A79" s="33" t="s">
        <v>189</v>
      </c>
      <c r="B79" s="29" t="s">
        <v>190</v>
      </c>
      <c r="C79" s="117">
        <v>0</v>
      </c>
      <c r="D79" s="117">
        <v>0</v>
      </c>
      <c r="E79" s="117">
        <v>0</v>
      </c>
      <c r="F79" s="170">
        <f t="shared" si="5"/>
        <v>0</v>
      </c>
      <c r="G79" s="110">
        <v>0</v>
      </c>
      <c r="H79" s="110">
        <v>0</v>
      </c>
      <c r="I79" s="110">
        <v>0</v>
      </c>
      <c r="J79" s="224">
        <f t="shared" ref="J79:J83" si="13">SUM(G79:I79)</f>
        <v>0</v>
      </c>
      <c r="K79" s="223">
        <v>2590510</v>
      </c>
      <c r="L79" s="110">
        <v>0</v>
      </c>
      <c r="M79" s="110">
        <v>0</v>
      </c>
      <c r="N79" s="224">
        <f t="shared" ref="N79:N83" si="14">SUM(K79:M79)</f>
        <v>2590510</v>
      </c>
      <c r="O79" s="180"/>
      <c r="P79" s="180"/>
      <c r="Q79" s="180"/>
      <c r="R79" s="184"/>
    </row>
    <row r="80" spans="1:18" x14ac:dyDescent="0.25">
      <c r="A80" s="33" t="s">
        <v>703</v>
      </c>
      <c r="B80" s="29" t="s">
        <v>192</v>
      </c>
      <c r="C80" s="117">
        <v>1774803</v>
      </c>
      <c r="D80" s="117">
        <v>0</v>
      </c>
      <c r="E80" s="117">
        <v>0</v>
      </c>
      <c r="F80" s="170">
        <f t="shared" si="5"/>
        <v>1774803</v>
      </c>
      <c r="G80" s="110">
        <v>1900000</v>
      </c>
      <c r="H80" s="110">
        <v>0</v>
      </c>
      <c r="I80" s="110">
        <v>0</v>
      </c>
      <c r="J80" s="224">
        <f t="shared" si="13"/>
        <v>1900000</v>
      </c>
      <c r="K80" s="223">
        <v>187386</v>
      </c>
      <c r="L80" s="110">
        <v>0</v>
      </c>
      <c r="M80" s="110">
        <v>0</v>
      </c>
      <c r="N80" s="224">
        <f t="shared" si="14"/>
        <v>187386</v>
      </c>
      <c r="O80" s="180"/>
      <c r="P80" s="180"/>
      <c r="Q80" s="180"/>
      <c r="R80" s="184"/>
    </row>
    <row r="81" spans="1:18" x14ac:dyDescent="0.25">
      <c r="A81" s="6" t="s">
        <v>193</v>
      </c>
      <c r="B81" s="29" t="s">
        <v>194</v>
      </c>
      <c r="C81" s="117">
        <v>0</v>
      </c>
      <c r="D81" s="117">
        <v>0</v>
      </c>
      <c r="E81" s="117">
        <v>0</v>
      </c>
      <c r="F81" s="170">
        <f t="shared" si="5"/>
        <v>0</v>
      </c>
      <c r="G81" s="110">
        <v>0</v>
      </c>
      <c r="H81" s="110">
        <v>0</v>
      </c>
      <c r="I81" s="110">
        <v>0</v>
      </c>
      <c r="J81" s="224">
        <f t="shared" si="13"/>
        <v>0</v>
      </c>
      <c r="K81" s="110">
        <v>0</v>
      </c>
      <c r="L81" s="110">
        <v>0</v>
      </c>
      <c r="M81" s="110">
        <v>0</v>
      </c>
      <c r="N81" s="224">
        <f t="shared" si="14"/>
        <v>0</v>
      </c>
      <c r="O81" s="180"/>
      <c r="P81" s="180"/>
      <c r="Q81" s="180"/>
      <c r="R81" s="184"/>
    </row>
    <row r="82" spans="1:18" x14ac:dyDescent="0.25">
      <c r="A82" s="6" t="s">
        <v>195</v>
      </c>
      <c r="B82" s="29" t="s">
        <v>196</v>
      </c>
      <c r="C82" s="117">
        <v>0</v>
      </c>
      <c r="D82" s="117">
        <v>0</v>
      </c>
      <c r="E82" s="117">
        <v>0</v>
      </c>
      <c r="F82" s="170">
        <f t="shared" si="5"/>
        <v>0</v>
      </c>
      <c r="G82" s="110">
        <v>0</v>
      </c>
      <c r="H82" s="110">
        <v>0</v>
      </c>
      <c r="I82" s="110">
        <v>0</v>
      </c>
      <c r="J82" s="224">
        <f t="shared" si="13"/>
        <v>0</v>
      </c>
      <c r="K82" s="110">
        <v>0</v>
      </c>
      <c r="L82" s="110">
        <v>0</v>
      </c>
      <c r="M82" s="110">
        <v>0</v>
      </c>
      <c r="N82" s="224">
        <f t="shared" si="14"/>
        <v>0</v>
      </c>
      <c r="O82" s="180"/>
      <c r="P82" s="180"/>
      <c r="Q82" s="180"/>
      <c r="R82" s="184"/>
    </row>
    <row r="83" spans="1:18" x14ac:dyDescent="0.25">
      <c r="A83" s="6" t="s">
        <v>197</v>
      </c>
      <c r="B83" s="29" t="s">
        <v>198</v>
      </c>
      <c r="C83" s="117">
        <v>479197</v>
      </c>
      <c r="D83" s="117">
        <v>0</v>
      </c>
      <c r="E83" s="117">
        <v>0</v>
      </c>
      <c r="F83" s="170">
        <f t="shared" si="5"/>
        <v>479197</v>
      </c>
      <c r="G83" s="110">
        <v>513000</v>
      </c>
      <c r="H83" s="110">
        <v>0</v>
      </c>
      <c r="I83" s="110">
        <v>0</v>
      </c>
      <c r="J83" s="224">
        <f t="shared" si="13"/>
        <v>513000</v>
      </c>
      <c r="K83" s="223">
        <v>750032</v>
      </c>
      <c r="L83" s="110">
        <v>0</v>
      </c>
      <c r="M83" s="110">
        <v>0</v>
      </c>
      <c r="N83" s="224">
        <f t="shared" si="14"/>
        <v>750032</v>
      </c>
      <c r="O83" s="180"/>
      <c r="P83" s="180"/>
      <c r="Q83" s="180"/>
      <c r="R83" s="184"/>
    </row>
    <row r="84" spans="1:18" s="91" customFormat="1" ht="15.75" x14ac:dyDescent="0.25">
      <c r="A84" s="46" t="s">
        <v>427</v>
      </c>
      <c r="B84" s="48" t="s">
        <v>199</v>
      </c>
      <c r="C84" s="119">
        <f t="shared" ref="C84:F84" si="15">SUM(C77:C83)</f>
        <v>2254000</v>
      </c>
      <c r="D84" s="119">
        <f t="shared" si="15"/>
        <v>0</v>
      </c>
      <c r="E84" s="119">
        <f t="shared" si="15"/>
        <v>0</v>
      </c>
      <c r="F84" s="161">
        <f t="shared" si="15"/>
        <v>2254000</v>
      </c>
      <c r="G84" s="119">
        <f t="shared" ref="G84:J84" si="16">SUM(G77:G83)</f>
        <v>2413000</v>
      </c>
      <c r="H84" s="119">
        <f t="shared" si="16"/>
        <v>0</v>
      </c>
      <c r="I84" s="119">
        <f t="shared" si="16"/>
        <v>0</v>
      </c>
      <c r="J84" s="161">
        <f t="shared" si="16"/>
        <v>2413000</v>
      </c>
      <c r="K84" s="119">
        <f t="shared" ref="K84:N84" si="17">SUM(K77:K83)</f>
        <v>3527928</v>
      </c>
      <c r="L84" s="119">
        <f t="shared" si="17"/>
        <v>0</v>
      </c>
      <c r="M84" s="119">
        <f t="shared" si="17"/>
        <v>0</v>
      </c>
      <c r="N84" s="161">
        <f t="shared" si="17"/>
        <v>3527928</v>
      </c>
      <c r="O84" s="186"/>
      <c r="P84" s="186"/>
      <c r="Q84" s="186"/>
      <c r="R84" s="186"/>
    </row>
    <row r="85" spans="1:18" x14ac:dyDescent="0.25">
      <c r="A85" s="13" t="s">
        <v>200</v>
      </c>
      <c r="B85" s="29" t="s">
        <v>201</v>
      </c>
      <c r="C85" s="117">
        <v>1600000</v>
      </c>
      <c r="D85" s="117">
        <v>0</v>
      </c>
      <c r="E85" s="117">
        <v>0</v>
      </c>
      <c r="F85" s="170">
        <f t="shared" si="5"/>
        <v>1600000</v>
      </c>
      <c r="G85" s="117">
        <v>1600000</v>
      </c>
      <c r="H85" s="117">
        <v>0</v>
      </c>
      <c r="I85" s="117">
        <v>0</v>
      </c>
      <c r="J85" s="170">
        <f t="shared" ref="J85:J125" si="18">SUM(G85:I85)</f>
        <v>1600000</v>
      </c>
      <c r="K85" s="223">
        <v>5759433</v>
      </c>
      <c r="L85" s="117">
        <v>0</v>
      </c>
      <c r="M85" s="117">
        <v>0</v>
      </c>
      <c r="N85" s="170">
        <f t="shared" ref="N85:N125" si="19">SUM(K85:M85)</f>
        <v>5759433</v>
      </c>
      <c r="O85" s="182"/>
      <c r="P85" s="180"/>
      <c r="Q85" s="180"/>
      <c r="R85" s="184"/>
    </row>
    <row r="86" spans="1:18" x14ac:dyDescent="0.25">
      <c r="A86" s="13" t="s">
        <v>202</v>
      </c>
      <c r="B86" s="29" t="s">
        <v>203</v>
      </c>
      <c r="C86" s="117">
        <v>0</v>
      </c>
      <c r="D86" s="117">
        <v>0</v>
      </c>
      <c r="E86" s="117">
        <v>0</v>
      </c>
      <c r="F86" s="170">
        <f t="shared" si="5"/>
        <v>0</v>
      </c>
      <c r="G86" s="117">
        <v>0</v>
      </c>
      <c r="H86" s="117">
        <v>0</v>
      </c>
      <c r="I86" s="117">
        <v>0</v>
      </c>
      <c r="J86" s="170">
        <f t="shared" si="18"/>
        <v>0</v>
      </c>
      <c r="K86" s="117">
        <v>0</v>
      </c>
      <c r="L86" s="117">
        <v>0</v>
      </c>
      <c r="M86" s="117">
        <v>0</v>
      </c>
      <c r="N86" s="170">
        <f t="shared" si="19"/>
        <v>0</v>
      </c>
      <c r="O86" s="180"/>
      <c r="P86" s="180"/>
      <c r="Q86" s="180"/>
      <c r="R86" s="184"/>
    </row>
    <row r="87" spans="1:18" x14ac:dyDescent="0.25">
      <c r="A87" s="13" t="s">
        <v>204</v>
      </c>
      <c r="B87" s="29" t="s">
        <v>205</v>
      </c>
      <c r="C87" s="117">
        <v>0</v>
      </c>
      <c r="D87" s="117">
        <v>0</v>
      </c>
      <c r="E87" s="117">
        <v>0</v>
      </c>
      <c r="F87" s="170">
        <f t="shared" si="5"/>
        <v>0</v>
      </c>
      <c r="G87" s="117">
        <v>0</v>
      </c>
      <c r="H87" s="117">
        <v>0</v>
      </c>
      <c r="I87" s="117">
        <v>0</v>
      </c>
      <c r="J87" s="170">
        <f t="shared" si="18"/>
        <v>0</v>
      </c>
      <c r="K87" s="117">
        <v>0</v>
      </c>
      <c r="L87" s="117">
        <v>0</v>
      </c>
      <c r="M87" s="117">
        <v>0</v>
      </c>
      <c r="N87" s="170">
        <f t="shared" si="19"/>
        <v>0</v>
      </c>
      <c r="O87" s="180"/>
      <c r="P87" s="180"/>
      <c r="Q87" s="180"/>
      <c r="R87" s="184"/>
    </row>
    <row r="88" spans="1:18" x14ac:dyDescent="0.25">
      <c r="A88" s="13" t="s">
        <v>206</v>
      </c>
      <c r="B88" s="29" t="s">
        <v>207</v>
      </c>
      <c r="C88" s="117">
        <v>432000</v>
      </c>
      <c r="D88" s="117">
        <v>0</v>
      </c>
      <c r="E88" s="117">
        <v>0</v>
      </c>
      <c r="F88" s="170">
        <f t="shared" si="5"/>
        <v>432000</v>
      </c>
      <c r="G88" s="117">
        <v>432000</v>
      </c>
      <c r="H88" s="117">
        <v>0</v>
      </c>
      <c r="I88" s="117">
        <v>0</v>
      </c>
      <c r="J88" s="170">
        <f t="shared" si="18"/>
        <v>432000</v>
      </c>
      <c r="K88" s="223">
        <v>1555047</v>
      </c>
      <c r="L88" s="117">
        <v>0</v>
      </c>
      <c r="M88" s="117">
        <v>0</v>
      </c>
      <c r="N88" s="170">
        <f t="shared" si="19"/>
        <v>1555047</v>
      </c>
      <c r="O88" s="180"/>
      <c r="P88" s="180"/>
      <c r="Q88" s="180"/>
      <c r="R88" s="184"/>
    </row>
    <row r="89" spans="1:18" s="91" customFormat="1" ht="15.75" x14ac:dyDescent="0.25">
      <c r="A89" s="45" t="s">
        <v>428</v>
      </c>
      <c r="B89" s="48" t="s">
        <v>208</v>
      </c>
      <c r="C89" s="119">
        <f>SUM(C85:C88)</f>
        <v>2032000</v>
      </c>
      <c r="D89" s="119">
        <f>SUM(D85:D88)</f>
        <v>0</v>
      </c>
      <c r="E89" s="119">
        <f>SUM(E85:E88)</f>
        <v>0</v>
      </c>
      <c r="F89" s="161">
        <f t="shared" si="5"/>
        <v>2032000</v>
      </c>
      <c r="G89" s="119">
        <f>SUM(G85:G88)</f>
        <v>2032000</v>
      </c>
      <c r="H89" s="119">
        <f>SUM(H85:H88)</f>
        <v>0</v>
      </c>
      <c r="I89" s="119">
        <f>SUM(I85:I88)</f>
        <v>0</v>
      </c>
      <c r="J89" s="161">
        <f t="shared" si="18"/>
        <v>2032000</v>
      </c>
      <c r="K89" s="119">
        <f>SUM(K85:K88)</f>
        <v>7314480</v>
      </c>
      <c r="L89" s="119">
        <f>SUM(L85:L88)</f>
        <v>0</v>
      </c>
      <c r="M89" s="119">
        <f>SUM(M85:M88)</f>
        <v>0</v>
      </c>
      <c r="N89" s="161">
        <f t="shared" si="19"/>
        <v>7314480</v>
      </c>
      <c r="O89" s="186"/>
      <c r="P89" s="186"/>
      <c r="Q89" s="186"/>
      <c r="R89" s="186"/>
    </row>
    <row r="90" spans="1:18" x14ac:dyDescent="0.25">
      <c r="A90" s="13" t="s">
        <v>209</v>
      </c>
      <c r="B90" s="29" t="s">
        <v>210</v>
      </c>
      <c r="C90" s="117">
        <v>0</v>
      </c>
      <c r="D90" s="117">
        <v>0</v>
      </c>
      <c r="E90" s="117">
        <v>0</v>
      </c>
      <c r="F90" s="170">
        <f t="shared" si="5"/>
        <v>0</v>
      </c>
      <c r="G90" s="117">
        <v>0</v>
      </c>
      <c r="H90" s="117">
        <v>0</v>
      </c>
      <c r="I90" s="117">
        <v>0</v>
      </c>
      <c r="J90" s="170">
        <f t="shared" si="18"/>
        <v>0</v>
      </c>
      <c r="K90" s="117">
        <v>0</v>
      </c>
      <c r="L90" s="117">
        <v>0</v>
      </c>
      <c r="M90" s="117">
        <v>0</v>
      </c>
      <c r="N90" s="170">
        <f t="shared" si="19"/>
        <v>0</v>
      </c>
      <c r="O90" s="180"/>
      <c r="P90" s="180"/>
      <c r="Q90" s="180"/>
      <c r="R90" s="184"/>
    </row>
    <row r="91" spans="1:18" x14ac:dyDescent="0.25">
      <c r="A91" s="13" t="s">
        <v>464</v>
      </c>
      <c r="B91" s="29" t="s">
        <v>211</v>
      </c>
      <c r="C91" s="117">
        <v>0</v>
      </c>
      <c r="D91" s="117">
        <v>0</v>
      </c>
      <c r="E91" s="117">
        <v>0</v>
      </c>
      <c r="F91" s="170">
        <f t="shared" si="5"/>
        <v>0</v>
      </c>
      <c r="G91" s="117">
        <v>0</v>
      </c>
      <c r="H91" s="117">
        <v>0</v>
      </c>
      <c r="I91" s="117">
        <v>0</v>
      </c>
      <c r="J91" s="170">
        <f t="shared" si="18"/>
        <v>0</v>
      </c>
      <c r="K91" s="117">
        <v>0</v>
      </c>
      <c r="L91" s="117">
        <v>0</v>
      </c>
      <c r="M91" s="117">
        <v>0</v>
      </c>
      <c r="N91" s="170">
        <f t="shared" si="19"/>
        <v>0</v>
      </c>
      <c r="O91" s="180"/>
      <c r="P91" s="180"/>
      <c r="Q91" s="180"/>
      <c r="R91" s="184"/>
    </row>
    <row r="92" spans="1:18" x14ac:dyDescent="0.25">
      <c r="A92" s="13" t="s">
        <v>465</v>
      </c>
      <c r="B92" s="29" t="s">
        <v>212</v>
      </c>
      <c r="C92" s="117">
        <v>0</v>
      </c>
      <c r="D92" s="117">
        <v>0</v>
      </c>
      <c r="E92" s="117">
        <v>0</v>
      </c>
      <c r="F92" s="170">
        <f t="shared" si="5"/>
        <v>0</v>
      </c>
      <c r="G92" s="117">
        <v>0</v>
      </c>
      <c r="H92" s="117">
        <v>0</v>
      </c>
      <c r="I92" s="117">
        <v>0</v>
      </c>
      <c r="J92" s="170">
        <f t="shared" si="18"/>
        <v>0</v>
      </c>
      <c r="K92" s="117">
        <v>0</v>
      </c>
      <c r="L92" s="117">
        <v>0</v>
      </c>
      <c r="M92" s="117">
        <v>0</v>
      </c>
      <c r="N92" s="170">
        <f t="shared" si="19"/>
        <v>0</v>
      </c>
      <c r="O92" s="180"/>
      <c r="P92" s="180"/>
      <c r="Q92" s="180"/>
      <c r="R92" s="184"/>
    </row>
    <row r="93" spans="1:18" x14ac:dyDescent="0.25">
      <c r="A93" s="13" t="s">
        <v>466</v>
      </c>
      <c r="B93" s="29" t="s">
        <v>213</v>
      </c>
      <c r="C93" s="117">
        <v>0</v>
      </c>
      <c r="D93" s="117">
        <v>0</v>
      </c>
      <c r="E93" s="117">
        <v>0</v>
      </c>
      <c r="F93" s="170">
        <f t="shared" si="5"/>
        <v>0</v>
      </c>
      <c r="G93" s="117">
        <v>0</v>
      </c>
      <c r="H93" s="117">
        <v>0</v>
      </c>
      <c r="I93" s="117">
        <v>0</v>
      </c>
      <c r="J93" s="170">
        <f t="shared" si="18"/>
        <v>0</v>
      </c>
      <c r="K93" s="117">
        <v>0</v>
      </c>
      <c r="L93" s="117">
        <v>0</v>
      </c>
      <c r="M93" s="117">
        <v>0</v>
      </c>
      <c r="N93" s="170">
        <f t="shared" si="19"/>
        <v>0</v>
      </c>
      <c r="O93" s="180"/>
      <c r="P93" s="180"/>
      <c r="Q93" s="180"/>
      <c r="R93" s="184"/>
    </row>
    <row r="94" spans="1:18" x14ac:dyDescent="0.25">
      <c r="A94" s="13" t="s">
        <v>467</v>
      </c>
      <c r="B94" s="29" t="s">
        <v>214</v>
      </c>
      <c r="C94" s="117">
        <v>0</v>
      </c>
      <c r="D94" s="117">
        <v>0</v>
      </c>
      <c r="E94" s="117">
        <v>0</v>
      </c>
      <c r="F94" s="170">
        <f t="shared" si="5"/>
        <v>0</v>
      </c>
      <c r="G94" s="117">
        <v>0</v>
      </c>
      <c r="H94" s="117">
        <v>0</v>
      </c>
      <c r="I94" s="117">
        <v>0</v>
      </c>
      <c r="J94" s="170">
        <f t="shared" si="18"/>
        <v>0</v>
      </c>
      <c r="K94" s="117">
        <v>0</v>
      </c>
      <c r="L94" s="117">
        <v>0</v>
      </c>
      <c r="M94" s="117">
        <v>0</v>
      </c>
      <c r="N94" s="170">
        <f t="shared" si="19"/>
        <v>0</v>
      </c>
      <c r="O94" s="180"/>
      <c r="P94" s="180"/>
      <c r="Q94" s="180"/>
      <c r="R94" s="184"/>
    </row>
    <row r="95" spans="1:18" x14ac:dyDescent="0.25">
      <c r="A95" s="13" t="s">
        <v>468</v>
      </c>
      <c r="B95" s="29" t="s">
        <v>215</v>
      </c>
      <c r="C95" s="117">
        <v>0</v>
      </c>
      <c r="D95" s="117">
        <v>0</v>
      </c>
      <c r="E95" s="117">
        <v>0</v>
      </c>
      <c r="F95" s="170">
        <f t="shared" si="5"/>
        <v>0</v>
      </c>
      <c r="G95" s="117">
        <v>0</v>
      </c>
      <c r="H95" s="117">
        <v>0</v>
      </c>
      <c r="I95" s="117">
        <v>0</v>
      </c>
      <c r="J95" s="170">
        <f t="shared" si="18"/>
        <v>0</v>
      </c>
      <c r="K95" s="117">
        <v>0</v>
      </c>
      <c r="L95" s="117">
        <v>0</v>
      </c>
      <c r="M95" s="117">
        <v>0</v>
      </c>
      <c r="N95" s="170">
        <f t="shared" si="19"/>
        <v>0</v>
      </c>
      <c r="O95" s="180"/>
      <c r="P95" s="180"/>
      <c r="Q95" s="180"/>
      <c r="R95" s="184"/>
    </row>
    <row r="96" spans="1:18" x14ac:dyDescent="0.25">
      <c r="A96" s="13" t="s">
        <v>216</v>
      </c>
      <c r="B96" s="29" t="s">
        <v>217</v>
      </c>
      <c r="C96" s="117">
        <v>0</v>
      </c>
      <c r="D96" s="117">
        <v>0</v>
      </c>
      <c r="E96" s="117">
        <v>0</v>
      </c>
      <c r="F96" s="170">
        <f t="shared" si="5"/>
        <v>0</v>
      </c>
      <c r="G96" s="117">
        <v>0</v>
      </c>
      <c r="H96" s="117">
        <v>0</v>
      </c>
      <c r="I96" s="117">
        <v>0</v>
      </c>
      <c r="J96" s="170">
        <f t="shared" si="18"/>
        <v>0</v>
      </c>
      <c r="K96" s="117">
        <v>0</v>
      </c>
      <c r="L96" s="117">
        <v>0</v>
      </c>
      <c r="M96" s="117">
        <v>0</v>
      </c>
      <c r="N96" s="170">
        <f t="shared" si="19"/>
        <v>0</v>
      </c>
      <c r="O96" s="180"/>
      <c r="P96" s="180"/>
      <c r="Q96" s="180"/>
      <c r="R96" s="184"/>
    </row>
    <row r="97" spans="1:18" x14ac:dyDescent="0.25">
      <c r="A97" s="13" t="s">
        <v>663</v>
      </c>
      <c r="B97" s="29" t="s">
        <v>218</v>
      </c>
      <c r="C97" s="117">
        <v>0</v>
      </c>
      <c r="D97" s="117">
        <v>0</v>
      </c>
      <c r="E97" s="117">
        <v>0</v>
      </c>
      <c r="F97" s="170">
        <f t="shared" si="5"/>
        <v>0</v>
      </c>
      <c r="G97" s="117">
        <v>0</v>
      </c>
      <c r="H97" s="117">
        <v>0</v>
      </c>
      <c r="I97" s="117">
        <v>0</v>
      </c>
      <c r="J97" s="170">
        <f t="shared" si="18"/>
        <v>0</v>
      </c>
      <c r="K97" s="117">
        <v>0</v>
      </c>
      <c r="L97" s="117">
        <v>0</v>
      </c>
      <c r="M97" s="117">
        <v>0</v>
      </c>
      <c r="N97" s="170">
        <f t="shared" si="19"/>
        <v>0</v>
      </c>
      <c r="O97" s="180"/>
      <c r="P97" s="180"/>
      <c r="Q97" s="180"/>
      <c r="R97" s="184"/>
    </row>
    <row r="98" spans="1:18" x14ac:dyDescent="0.25">
      <c r="A98" s="13" t="s">
        <v>664</v>
      </c>
      <c r="B98" s="29" t="s">
        <v>665</v>
      </c>
      <c r="C98" s="117">
        <v>0</v>
      </c>
      <c r="D98" s="117">
        <v>0</v>
      </c>
      <c r="E98" s="117">
        <v>0</v>
      </c>
      <c r="F98" s="170">
        <f t="shared" si="5"/>
        <v>0</v>
      </c>
      <c r="G98" s="117">
        <v>0</v>
      </c>
      <c r="H98" s="117">
        <v>0</v>
      </c>
      <c r="I98" s="117">
        <v>0</v>
      </c>
      <c r="J98" s="170">
        <f t="shared" si="18"/>
        <v>0</v>
      </c>
      <c r="K98" s="117">
        <v>0</v>
      </c>
      <c r="L98" s="117">
        <v>0</v>
      </c>
      <c r="M98" s="117">
        <v>0</v>
      </c>
      <c r="N98" s="170">
        <f t="shared" si="19"/>
        <v>0</v>
      </c>
      <c r="O98" s="180"/>
      <c r="P98" s="180"/>
      <c r="Q98" s="180"/>
      <c r="R98" s="184"/>
    </row>
    <row r="99" spans="1:18" s="91" customFormat="1" ht="15.75" x14ac:dyDescent="0.25">
      <c r="A99" s="45" t="s">
        <v>429</v>
      </c>
      <c r="B99" s="48" t="s">
        <v>219</v>
      </c>
      <c r="C99" s="119">
        <f>SUM(C90:C98)</f>
        <v>0</v>
      </c>
      <c r="D99" s="119">
        <f>SUM(D90:D98)</f>
        <v>0</v>
      </c>
      <c r="E99" s="119">
        <f>SUM(E90:E98)</f>
        <v>0</v>
      </c>
      <c r="F99" s="161">
        <f t="shared" si="5"/>
        <v>0</v>
      </c>
      <c r="G99" s="119">
        <f>SUM(G90:G98)</f>
        <v>0</v>
      </c>
      <c r="H99" s="119">
        <f>SUM(H90:H98)</f>
        <v>0</v>
      </c>
      <c r="I99" s="119">
        <f>SUM(I90:I98)</f>
        <v>0</v>
      </c>
      <c r="J99" s="161">
        <f t="shared" si="18"/>
        <v>0</v>
      </c>
      <c r="K99" s="119">
        <f>SUM(K90:K98)</f>
        <v>0</v>
      </c>
      <c r="L99" s="119">
        <f>SUM(L90:L98)</f>
        <v>0</v>
      </c>
      <c r="M99" s="119">
        <f>SUM(M90:M98)</f>
        <v>0</v>
      </c>
      <c r="N99" s="161">
        <f t="shared" si="19"/>
        <v>0</v>
      </c>
      <c r="O99" s="186"/>
      <c r="P99" s="186"/>
      <c r="Q99" s="186"/>
      <c r="R99" s="186"/>
    </row>
    <row r="100" spans="1:18" s="91" customFormat="1" ht="15.75" x14ac:dyDescent="0.25">
      <c r="A100" s="134" t="s">
        <v>40</v>
      </c>
      <c r="B100" s="135"/>
      <c r="C100" s="136">
        <f>C99+C89+C84</f>
        <v>4286000</v>
      </c>
      <c r="D100" s="136"/>
      <c r="E100" s="136"/>
      <c r="F100" s="172">
        <f t="shared" si="5"/>
        <v>4286000</v>
      </c>
      <c r="G100" s="136">
        <f>G99+G89+G84</f>
        <v>4445000</v>
      </c>
      <c r="H100" s="136"/>
      <c r="I100" s="136"/>
      <c r="J100" s="172">
        <f t="shared" si="18"/>
        <v>4445000</v>
      </c>
      <c r="K100" s="136">
        <f>K99+K89+K84</f>
        <v>10842408</v>
      </c>
      <c r="L100" s="136"/>
      <c r="M100" s="136"/>
      <c r="N100" s="172">
        <f t="shared" si="19"/>
        <v>10842408</v>
      </c>
      <c r="O100" s="190"/>
      <c r="P100" s="190"/>
      <c r="Q100" s="190"/>
      <c r="R100" s="189"/>
    </row>
    <row r="101" spans="1:18" s="91" customFormat="1" ht="17.25" x14ac:dyDescent="0.3">
      <c r="A101" s="139" t="s">
        <v>476</v>
      </c>
      <c r="B101" s="140" t="s">
        <v>220</v>
      </c>
      <c r="C101" s="141">
        <f>C26+C27+C52+C61+C75+C84+C89+C99</f>
        <v>64484088</v>
      </c>
      <c r="D101" s="141">
        <f>D26+D27+D52+D61+D75+D84+D89+D99</f>
        <v>0</v>
      </c>
      <c r="E101" s="141">
        <f>E26+E27+E52+E61+E75+E84+E89+E99</f>
        <v>13000</v>
      </c>
      <c r="F101" s="173">
        <f t="shared" si="5"/>
        <v>64497088</v>
      </c>
      <c r="G101" s="141">
        <f>G26+G27+G52+G61+G75+G84+G89+G99</f>
        <v>64484088</v>
      </c>
      <c r="H101" s="141">
        <f>H26+H27+H52+H61+H75+H84+H89+H99</f>
        <v>0</v>
      </c>
      <c r="I101" s="141">
        <f>I26+I27+I52+I61+I75+I84+I89+I99</f>
        <v>13000</v>
      </c>
      <c r="J101" s="173">
        <f t="shared" si="18"/>
        <v>64497088</v>
      </c>
      <c r="K101" s="141">
        <f>K26+K27+K52+K61+K75+K84+K89+K99</f>
        <v>61753058</v>
      </c>
      <c r="L101" s="141">
        <f>L26+L27+L52+L61+L75+L84+L89+L99</f>
        <v>0</v>
      </c>
      <c r="M101" s="141">
        <f>M26+M27+M52+M61+M75+M84+M89+M99</f>
        <v>13000</v>
      </c>
      <c r="N101" s="173">
        <f t="shared" si="19"/>
        <v>61766058</v>
      </c>
      <c r="O101" s="191"/>
      <c r="P101" s="191"/>
      <c r="Q101" s="191"/>
      <c r="R101" s="192"/>
    </row>
    <row r="102" spans="1:18" x14ac:dyDescent="0.25">
      <c r="A102" s="13" t="s">
        <v>666</v>
      </c>
      <c r="B102" s="5" t="s">
        <v>221</v>
      </c>
      <c r="C102" s="117">
        <v>0</v>
      </c>
      <c r="D102" s="117">
        <v>0</v>
      </c>
      <c r="E102" s="117">
        <v>0</v>
      </c>
      <c r="F102" s="170">
        <f t="shared" si="5"/>
        <v>0</v>
      </c>
      <c r="G102" s="117">
        <v>0</v>
      </c>
      <c r="H102" s="117">
        <v>0</v>
      </c>
      <c r="I102" s="117">
        <v>0</v>
      </c>
      <c r="J102" s="170">
        <f t="shared" si="18"/>
        <v>0</v>
      </c>
      <c r="K102" s="117">
        <v>0</v>
      </c>
      <c r="L102" s="117">
        <v>0</v>
      </c>
      <c r="M102" s="117">
        <v>0</v>
      </c>
      <c r="N102" s="170">
        <f t="shared" si="19"/>
        <v>0</v>
      </c>
      <c r="O102" s="180"/>
      <c r="P102" s="180"/>
      <c r="Q102" s="180"/>
      <c r="R102" s="184"/>
    </row>
    <row r="103" spans="1:18" x14ac:dyDescent="0.25">
      <c r="A103" s="13" t="s">
        <v>224</v>
      </c>
      <c r="B103" s="5" t="s">
        <v>225</v>
      </c>
      <c r="C103" s="117">
        <v>0</v>
      </c>
      <c r="D103" s="117">
        <v>0</v>
      </c>
      <c r="E103" s="117">
        <v>0</v>
      </c>
      <c r="F103" s="170">
        <f t="shared" si="5"/>
        <v>0</v>
      </c>
      <c r="G103" s="117">
        <v>0</v>
      </c>
      <c r="H103" s="117">
        <v>0</v>
      </c>
      <c r="I103" s="117">
        <v>0</v>
      </c>
      <c r="J103" s="170">
        <f t="shared" si="18"/>
        <v>0</v>
      </c>
      <c r="K103" s="117">
        <v>0</v>
      </c>
      <c r="L103" s="117">
        <v>0</v>
      </c>
      <c r="M103" s="117">
        <v>0</v>
      </c>
      <c r="N103" s="170">
        <f t="shared" si="19"/>
        <v>0</v>
      </c>
      <c r="O103" s="180"/>
      <c r="P103" s="180"/>
      <c r="Q103" s="180"/>
      <c r="R103" s="184"/>
    </row>
    <row r="104" spans="1:18" x14ac:dyDescent="0.25">
      <c r="A104" s="13" t="s">
        <v>470</v>
      </c>
      <c r="B104" s="5" t="s">
        <v>226</v>
      </c>
      <c r="C104" s="117">
        <v>0</v>
      </c>
      <c r="D104" s="117">
        <v>0</v>
      </c>
      <c r="E104" s="117">
        <v>0</v>
      </c>
      <c r="F104" s="170">
        <f t="shared" si="5"/>
        <v>0</v>
      </c>
      <c r="G104" s="117">
        <v>0</v>
      </c>
      <c r="H104" s="117">
        <v>0</v>
      </c>
      <c r="I104" s="117">
        <v>0</v>
      </c>
      <c r="J104" s="170">
        <f t="shared" si="18"/>
        <v>0</v>
      </c>
      <c r="K104" s="117">
        <v>0</v>
      </c>
      <c r="L104" s="117">
        <v>0</v>
      </c>
      <c r="M104" s="117">
        <v>0</v>
      </c>
      <c r="N104" s="170">
        <f t="shared" si="19"/>
        <v>0</v>
      </c>
      <c r="O104" s="180"/>
      <c r="P104" s="180"/>
      <c r="Q104" s="180"/>
      <c r="R104" s="184"/>
    </row>
    <row r="105" spans="1:18" s="91" customFormat="1" x14ac:dyDescent="0.25">
      <c r="A105" s="15" t="s">
        <v>434</v>
      </c>
      <c r="B105" s="7" t="s">
        <v>228</v>
      </c>
      <c r="C105" s="118">
        <f>SUM(C102:C104)</f>
        <v>0</v>
      </c>
      <c r="D105" s="118">
        <f>SUM(D102:D104)</f>
        <v>0</v>
      </c>
      <c r="E105" s="118">
        <f>SUM(E102:E104)</f>
        <v>0</v>
      </c>
      <c r="F105" s="160">
        <f t="shared" si="5"/>
        <v>0</v>
      </c>
      <c r="G105" s="118">
        <f>SUM(G102:G104)</f>
        <v>0</v>
      </c>
      <c r="H105" s="118">
        <f>SUM(H102:H104)</f>
        <v>0</v>
      </c>
      <c r="I105" s="118">
        <f>SUM(I102:I104)</f>
        <v>0</v>
      </c>
      <c r="J105" s="160">
        <f t="shared" si="18"/>
        <v>0</v>
      </c>
      <c r="K105" s="118">
        <f>SUM(K102:K104)</f>
        <v>0</v>
      </c>
      <c r="L105" s="118">
        <f>SUM(L102:L104)</f>
        <v>0</v>
      </c>
      <c r="M105" s="118">
        <f>SUM(M102:M104)</f>
        <v>0</v>
      </c>
      <c r="N105" s="160">
        <f t="shared" si="19"/>
        <v>0</v>
      </c>
      <c r="O105" s="185"/>
      <c r="P105" s="185"/>
      <c r="Q105" s="185"/>
      <c r="R105" s="185"/>
    </row>
    <row r="106" spans="1:18" x14ac:dyDescent="0.25">
      <c r="A106" s="34" t="s">
        <v>471</v>
      </c>
      <c r="B106" s="5" t="s">
        <v>229</v>
      </c>
      <c r="C106" s="117">
        <v>0</v>
      </c>
      <c r="D106" s="117">
        <v>0</v>
      </c>
      <c r="E106" s="117">
        <v>0</v>
      </c>
      <c r="F106" s="170">
        <f t="shared" si="5"/>
        <v>0</v>
      </c>
      <c r="G106" s="117">
        <v>0</v>
      </c>
      <c r="H106" s="117">
        <v>0</v>
      </c>
      <c r="I106" s="117">
        <v>0</v>
      </c>
      <c r="J106" s="170">
        <f t="shared" si="18"/>
        <v>0</v>
      </c>
      <c r="K106" s="117">
        <v>0</v>
      </c>
      <c r="L106" s="117">
        <v>0</v>
      </c>
      <c r="M106" s="117">
        <v>0</v>
      </c>
      <c r="N106" s="170">
        <f t="shared" si="19"/>
        <v>0</v>
      </c>
      <c r="O106" s="180"/>
      <c r="P106" s="180"/>
      <c r="Q106" s="180"/>
      <c r="R106" s="184"/>
    </row>
    <row r="107" spans="1:18" x14ac:dyDescent="0.25">
      <c r="A107" s="34" t="s">
        <v>440</v>
      </c>
      <c r="B107" s="5" t="s">
        <v>232</v>
      </c>
      <c r="C107" s="117">
        <v>0</v>
      </c>
      <c r="D107" s="117">
        <v>0</v>
      </c>
      <c r="E107" s="117">
        <v>0</v>
      </c>
      <c r="F107" s="170">
        <f t="shared" si="5"/>
        <v>0</v>
      </c>
      <c r="G107" s="117">
        <v>0</v>
      </c>
      <c r="H107" s="117">
        <v>0</v>
      </c>
      <c r="I107" s="117">
        <v>0</v>
      </c>
      <c r="J107" s="170">
        <f t="shared" si="18"/>
        <v>0</v>
      </c>
      <c r="K107" s="117">
        <v>0</v>
      </c>
      <c r="L107" s="117">
        <v>0</v>
      </c>
      <c r="M107" s="117">
        <v>0</v>
      </c>
      <c r="N107" s="170">
        <f t="shared" si="19"/>
        <v>0</v>
      </c>
      <c r="O107" s="180"/>
      <c r="P107" s="180"/>
      <c r="Q107" s="180"/>
      <c r="R107" s="184"/>
    </row>
    <row r="108" spans="1:18" x14ac:dyDescent="0.25">
      <c r="A108" s="13" t="s">
        <v>233</v>
      </c>
      <c r="B108" s="5" t="s">
        <v>234</v>
      </c>
      <c r="C108" s="117">
        <v>0</v>
      </c>
      <c r="D108" s="117">
        <v>0</v>
      </c>
      <c r="E108" s="117">
        <v>0</v>
      </c>
      <c r="F108" s="170">
        <f t="shared" si="5"/>
        <v>0</v>
      </c>
      <c r="G108" s="117">
        <v>0</v>
      </c>
      <c r="H108" s="117">
        <v>0</v>
      </c>
      <c r="I108" s="117">
        <v>0</v>
      </c>
      <c r="J108" s="170">
        <f t="shared" si="18"/>
        <v>0</v>
      </c>
      <c r="K108" s="117">
        <v>0</v>
      </c>
      <c r="L108" s="117">
        <v>0</v>
      </c>
      <c r="M108" s="117">
        <v>0</v>
      </c>
      <c r="N108" s="170">
        <f t="shared" si="19"/>
        <v>0</v>
      </c>
      <c r="O108" s="180"/>
      <c r="P108" s="180"/>
      <c r="Q108" s="180"/>
      <c r="R108" s="184"/>
    </row>
    <row r="109" spans="1:18" x14ac:dyDescent="0.25">
      <c r="A109" s="13" t="s">
        <v>472</v>
      </c>
      <c r="B109" s="5" t="s">
        <v>235</v>
      </c>
      <c r="C109" s="117">
        <v>0</v>
      </c>
      <c r="D109" s="117">
        <v>0</v>
      </c>
      <c r="E109" s="117">
        <v>0</v>
      </c>
      <c r="F109" s="170">
        <f t="shared" si="5"/>
        <v>0</v>
      </c>
      <c r="G109" s="117">
        <v>0</v>
      </c>
      <c r="H109" s="117">
        <v>0</v>
      </c>
      <c r="I109" s="117">
        <v>0</v>
      </c>
      <c r="J109" s="170">
        <f t="shared" si="18"/>
        <v>0</v>
      </c>
      <c r="K109" s="117">
        <v>0</v>
      </c>
      <c r="L109" s="117">
        <v>0</v>
      </c>
      <c r="M109" s="117">
        <v>0</v>
      </c>
      <c r="N109" s="170">
        <f t="shared" si="19"/>
        <v>0</v>
      </c>
      <c r="O109" s="180"/>
      <c r="P109" s="180"/>
      <c r="Q109" s="180"/>
      <c r="R109" s="184"/>
    </row>
    <row r="110" spans="1:18" s="91" customFormat="1" x14ac:dyDescent="0.25">
      <c r="A110" s="14" t="s">
        <v>437</v>
      </c>
      <c r="B110" s="7" t="s">
        <v>236</v>
      </c>
      <c r="C110" s="118">
        <f>SUM(C106:C109)</f>
        <v>0</v>
      </c>
      <c r="D110" s="118">
        <f>SUM(D106:D109)</f>
        <v>0</v>
      </c>
      <c r="E110" s="118">
        <f>SUM(E106:E109)</f>
        <v>0</v>
      </c>
      <c r="F110" s="160">
        <f t="shared" si="5"/>
        <v>0</v>
      </c>
      <c r="G110" s="118">
        <f>SUM(G106:G109)</f>
        <v>0</v>
      </c>
      <c r="H110" s="118">
        <f>SUM(H106:H109)</f>
        <v>0</v>
      </c>
      <c r="I110" s="118">
        <f>SUM(I106:I109)</f>
        <v>0</v>
      </c>
      <c r="J110" s="160">
        <f t="shared" si="18"/>
        <v>0</v>
      </c>
      <c r="K110" s="118">
        <f>SUM(K106:K109)</f>
        <v>0</v>
      </c>
      <c r="L110" s="118">
        <f>SUM(L106:L109)</f>
        <v>0</v>
      </c>
      <c r="M110" s="118">
        <f>SUM(M106:M109)</f>
        <v>0</v>
      </c>
      <c r="N110" s="160">
        <f t="shared" si="19"/>
        <v>0</v>
      </c>
      <c r="O110" s="185"/>
      <c r="P110" s="185"/>
      <c r="Q110" s="185"/>
      <c r="R110" s="185"/>
    </row>
    <row r="111" spans="1:18" s="91" customFormat="1" x14ac:dyDescent="0.25">
      <c r="A111" s="14" t="s">
        <v>237</v>
      </c>
      <c r="B111" s="7" t="s">
        <v>238</v>
      </c>
      <c r="C111" s="118">
        <v>0</v>
      </c>
      <c r="D111" s="118">
        <v>0</v>
      </c>
      <c r="E111" s="118">
        <v>0</v>
      </c>
      <c r="F111" s="160">
        <f t="shared" si="5"/>
        <v>0</v>
      </c>
      <c r="G111" s="118">
        <v>0</v>
      </c>
      <c r="H111" s="118">
        <v>0</v>
      </c>
      <c r="I111" s="118">
        <v>0</v>
      </c>
      <c r="J111" s="160">
        <f t="shared" si="18"/>
        <v>0</v>
      </c>
      <c r="K111" s="118">
        <v>0</v>
      </c>
      <c r="L111" s="118">
        <v>0</v>
      </c>
      <c r="M111" s="118">
        <v>0</v>
      </c>
      <c r="N111" s="160">
        <f t="shared" si="19"/>
        <v>0</v>
      </c>
      <c r="O111" s="185"/>
      <c r="P111" s="185"/>
      <c r="Q111" s="185"/>
      <c r="R111" s="185"/>
    </row>
    <row r="112" spans="1:18" s="91" customFormat="1" x14ac:dyDescent="0.25">
      <c r="A112" s="14" t="s">
        <v>239</v>
      </c>
      <c r="B112" s="7" t="s">
        <v>240</v>
      </c>
      <c r="C112" s="118">
        <v>1265953</v>
      </c>
      <c r="D112" s="118">
        <v>0</v>
      </c>
      <c r="E112" s="118">
        <v>0</v>
      </c>
      <c r="F112" s="160">
        <f t="shared" si="5"/>
        <v>1265953</v>
      </c>
      <c r="G112" s="118">
        <v>1265953</v>
      </c>
      <c r="H112" s="118">
        <v>0</v>
      </c>
      <c r="I112" s="118">
        <v>0</v>
      </c>
      <c r="J112" s="160">
        <f t="shared" si="18"/>
        <v>1265953</v>
      </c>
      <c r="K112" s="118">
        <v>1265953</v>
      </c>
      <c r="L112" s="118">
        <v>0</v>
      </c>
      <c r="M112" s="118">
        <v>0</v>
      </c>
      <c r="N112" s="160">
        <f t="shared" si="19"/>
        <v>1265953</v>
      </c>
      <c r="O112" s="185"/>
      <c r="P112" s="185"/>
      <c r="Q112" s="185"/>
      <c r="R112" s="185"/>
    </row>
    <row r="113" spans="1:18" s="91" customFormat="1" x14ac:dyDescent="0.25">
      <c r="A113" s="14" t="s">
        <v>241</v>
      </c>
      <c r="B113" s="7" t="s">
        <v>242</v>
      </c>
      <c r="C113" s="118">
        <v>19256368</v>
      </c>
      <c r="D113" s="118">
        <f>SUM(D111:D112)</f>
        <v>0</v>
      </c>
      <c r="E113" s="118">
        <f>SUM(E111:E112)</f>
        <v>0</v>
      </c>
      <c r="F113" s="160">
        <f t="shared" si="5"/>
        <v>19256368</v>
      </c>
      <c r="G113" s="118">
        <v>19256368</v>
      </c>
      <c r="H113" s="118">
        <f>SUM(H111:H112)</f>
        <v>0</v>
      </c>
      <c r="I113" s="118">
        <f>SUM(I111:I112)</f>
        <v>0</v>
      </c>
      <c r="J113" s="160">
        <f t="shared" si="18"/>
        <v>19256368</v>
      </c>
      <c r="K113" s="118">
        <v>19256368</v>
      </c>
      <c r="L113" s="118">
        <f>SUM(L111:L112)</f>
        <v>0</v>
      </c>
      <c r="M113" s="118">
        <f>SUM(M111:M112)</f>
        <v>0</v>
      </c>
      <c r="N113" s="160">
        <f t="shared" si="19"/>
        <v>19256368</v>
      </c>
      <c r="O113" s="193"/>
      <c r="P113" s="193"/>
      <c r="Q113" s="193"/>
      <c r="R113" s="193"/>
    </row>
    <row r="114" spans="1:18" s="91" customFormat="1" x14ac:dyDescent="0.25">
      <c r="A114" s="14" t="s">
        <v>243</v>
      </c>
      <c r="B114" s="7" t="s">
        <v>244</v>
      </c>
      <c r="C114" s="128">
        <v>0</v>
      </c>
      <c r="D114" s="128">
        <v>0</v>
      </c>
      <c r="E114" s="128">
        <v>0</v>
      </c>
      <c r="F114" s="160">
        <f t="shared" si="5"/>
        <v>0</v>
      </c>
      <c r="G114" s="128">
        <v>0</v>
      </c>
      <c r="H114" s="128">
        <v>0</v>
      </c>
      <c r="I114" s="128">
        <v>0</v>
      </c>
      <c r="J114" s="160">
        <f t="shared" si="18"/>
        <v>0</v>
      </c>
      <c r="K114" s="128">
        <v>0</v>
      </c>
      <c r="L114" s="128">
        <v>0</v>
      </c>
      <c r="M114" s="128">
        <v>0</v>
      </c>
      <c r="N114" s="160">
        <f t="shared" si="19"/>
        <v>0</v>
      </c>
      <c r="O114" s="193"/>
      <c r="P114" s="193"/>
      <c r="Q114" s="193"/>
      <c r="R114" s="185"/>
    </row>
    <row r="115" spans="1:18" s="91" customFormat="1" x14ac:dyDescent="0.25">
      <c r="A115" s="14" t="s">
        <v>245</v>
      </c>
      <c r="B115" s="7" t="s">
        <v>246</v>
      </c>
      <c r="C115" s="128">
        <v>0</v>
      </c>
      <c r="D115" s="128">
        <v>0</v>
      </c>
      <c r="E115" s="128">
        <v>0</v>
      </c>
      <c r="F115" s="160">
        <f t="shared" si="5"/>
        <v>0</v>
      </c>
      <c r="G115" s="128">
        <v>0</v>
      </c>
      <c r="H115" s="128">
        <v>0</v>
      </c>
      <c r="I115" s="128">
        <v>0</v>
      </c>
      <c r="J115" s="160">
        <f t="shared" si="18"/>
        <v>0</v>
      </c>
      <c r="K115" s="128">
        <v>0</v>
      </c>
      <c r="L115" s="128">
        <v>0</v>
      </c>
      <c r="M115" s="128">
        <v>0</v>
      </c>
      <c r="N115" s="160">
        <f t="shared" si="19"/>
        <v>0</v>
      </c>
      <c r="O115" s="193"/>
      <c r="P115" s="193"/>
      <c r="Q115" s="193"/>
      <c r="R115" s="185"/>
    </row>
    <row r="116" spans="1:18" s="91" customFormat="1" x14ac:dyDescent="0.25">
      <c r="A116" s="14" t="s">
        <v>247</v>
      </c>
      <c r="B116" s="7" t="s">
        <v>248</v>
      </c>
      <c r="C116" s="128">
        <v>0</v>
      </c>
      <c r="D116" s="128">
        <v>0</v>
      </c>
      <c r="E116" s="128">
        <v>0</v>
      </c>
      <c r="F116" s="160">
        <f t="shared" si="5"/>
        <v>0</v>
      </c>
      <c r="G116" s="128">
        <v>0</v>
      </c>
      <c r="H116" s="128">
        <v>0</v>
      </c>
      <c r="I116" s="128">
        <v>0</v>
      </c>
      <c r="J116" s="160">
        <f t="shared" si="18"/>
        <v>0</v>
      </c>
      <c r="K116" s="128">
        <v>0</v>
      </c>
      <c r="L116" s="128">
        <v>0</v>
      </c>
      <c r="M116" s="128">
        <v>0</v>
      </c>
      <c r="N116" s="160">
        <f t="shared" si="19"/>
        <v>0</v>
      </c>
      <c r="O116" s="193"/>
      <c r="P116" s="193"/>
      <c r="Q116" s="193"/>
      <c r="R116" s="185"/>
    </row>
    <row r="117" spans="1:18" s="91" customFormat="1" ht="15.75" x14ac:dyDescent="0.25">
      <c r="A117" s="35" t="s">
        <v>438</v>
      </c>
      <c r="B117" s="36" t="s">
        <v>249</v>
      </c>
      <c r="C117" s="129">
        <f>C105+C110+C111+C112+C113+C114+C115+C116</f>
        <v>20522321</v>
      </c>
      <c r="D117" s="129">
        <f>D105+D110+D111+D112+D113+D114+D115+D116</f>
        <v>0</v>
      </c>
      <c r="E117" s="129">
        <f>E105+E110+E111+E112+E113+E114+E115+E116</f>
        <v>0</v>
      </c>
      <c r="F117" s="174">
        <f t="shared" si="5"/>
        <v>20522321</v>
      </c>
      <c r="G117" s="129">
        <f>G105+G110+G111+G112+G113+G114+G115+G116</f>
        <v>20522321</v>
      </c>
      <c r="H117" s="129">
        <f>H105+H110+H111+H112+H113+H114+H115+H116</f>
        <v>0</v>
      </c>
      <c r="I117" s="129">
        <f>I105+I110+I111+I112+I113+I114+I115+I116</f>
        <v>0</v>
      </c>
      <c r="J117" s="174">
        <f t="shared" si="18"/>
        <v>20522321</v>
      </c>
      <c r="K117" s="129">
        <f>K105+K110+K111+K112+K113+K114+K115+K116</f>
        <v>20522321</v>
      </c>
      <c r="L117" s="129">
        <f>L105+L110+L111+L112+L113+L114+L115+L116</f>
        <v>0</v>
      </c>
      <c r="M117" s="129">
        <f>M105+M110+M111+M112+M113+M114+M115+M116</f>
        <v>0</v>
      </c>
      <c r="N117" s="174">
        <f t="shared" si="19"/>
        <v>20522321</v>
      </c>
      <c r="O117" s="194"/>
      <c r="P117" s="194"/>
      <c r="Q117" s="194"/>
      <c r="R117" s="194"/>
    </row>
    <row r="118" spans="1:18" x14ac:dyDescent="0.25">
      <c r="A118" s="34" t="s">
        <v>250</v>
      </c>
      <c r="B118" s="5" t="s">
        <v>251</v>
      </c>
      <c r="C118" s="117">
        <v>0</v>
      </c>
      <c r="D118" s="117">
        <v>0</v>
      </c>
      <c r="E118" s="117">
        <v>0</v>
      </c>
      <c r="F118" s="170">
        <f t="shared" si="5"/>
        <v>0</v>
      </c>
      <c r="G118" s="117">
        <v>0</v>
      </c>
      <c r="H118" s="117">
        <v>0</v>
      </c>
      <c r="I118" s="117">
        <v>0</v>
      </c>
      <c r="J118" s="170">
        <f t="shared" si="18"/>
        <v>0</v>
      </c>
      <c r="K118" s="117">
        <v>0</v>
      </c>
      <c r="L118" s="117">
        <v>0</v>
      </c>
      <c r="M118" s="117">
        <v>0</v>
      </c>
      <c r="N118" s="170">
        <f t="shared" si="19"/>
        <v>0</v>
      </c>
      <c r="O118" s="180"/>
      <c r="P118" s="180"/>
      <c r="Q118" s="180"/>
      <c r="R118" s="184"/>
    </row>
    <row r="119" spans="1:18" x14ac:dyDescent="0.25">
      <c r="A119" s="13" t="s">
        <v>252</v>
      </c>
      <c r="B119" s="5" t="s">
        <v>253</v>
      </c>
      <c r="C119" s="117">
        <v>0</v>
      </c>
      <c r="D119" s="117">
        <v>0</v>
      </c>
      <c r="E119" s="117">
        <v>0</v>
      </c>
      <c r="F119" s="170">
        <f t="shared" si="5"/>
        <v>0</v>
      </c>
      <c r="G119" s="117">
        <v>0</v>
      </c>
      <c r="H119" s="117">
        <v>0</v>
      </c>
      <c r="I119" s="117">
        <v>0</v>
      </c>
      <c r="J119" s="170">
        <f t="shared" si="18"/>
        <v>0</v>
      </c>
      <c r="K119" s="117">
        <v>0</v>
      </c>
      <c r="L119" s="117">
        <v>0</v>
      </c>
      <c r="M119" s="117">
        <v>0</v>
      </c>
      <c r="N119" s="170">
        <f t="shared" si="19"/>
        <v>0</v>
      </c>
      <c r="O119" s="180"/>
      <c r="P119" s="180"/>
      <c r="Q119" s="180"/>
      <c r="R119" s="184"/>
    </row>
    <row r="120" spans="1:18" x14ac:dyDescent="0.25">
      <c r="A120" s="34" t="s">
        <v>473</v>
      </c>
      <c r="B120" s="5" t="s">
        <v>254</v>
      </c>
      <c r="C120" s="117">
        <v>0</v>
      </c>
      <c r="D120" s="117">
        <v>0</v>
      </c>
      <c r="E120" s="117">
        <v>0</v>
      </c>
      <c r="F120" s="170">
        <f t="shared" si="5"/>
        <v>0</v>
      </c>
      <c r="G120" s="117">
        <v>0</v>
      </c>
      <c r="H120" s="117">
        <v>0</v>
      </c>
      <c r="I120" s="117">
        <v>0</v>
      </c>
      <c r="J120" s="170">
        <f t="shared" si="18"/>
        <v>0</v>
      </c>
      <c r="K120" s="117">
        <v>0</v>
      </c>
      <c r="L120" s="117">
        <v>0</v>
      </c>
      <c r="M120" s="117">
        <v>0</v>
      </c>
      <c r="N120" s="170">
        <f t="shared" si="19"/>
        <v>0</v>
      </c>
      <c r="O120" s="180"/>
      <c r="P120" s="180"/>
      <c r="Q120" s="180"/>
      <c r="R120" s="184"/>
    </row>
    <row r="121" spans="1:18" x14ac:dyDescent="0.25">
      <c r="A121" s="34" t="s">
        <v>443</v>
      </c>
      <c r="B121" s="5" t="s">
        <v>255</v>
      </c>
      <c r="C121" s="117">
        <v>0</v>
      </c>
      <c r="D121" s="117">
        <v>0</v>
      </c>
      <c r="E121" s="117">
        <v>0</v>
      </c>
      <c r="F121" s="170">
        <f t="shared" si="5"/>
        <v>0</v>
      </c>
      <c r="G121" s="117">
        <v>0</v>
      </c>
      <c r="H121" s="117">
        <v>0</v>
      </c>
      <c r="I121" s="117">
        <v>0</v>
      </c>
      <c r="J121" s="170">
        <f t="shared" si="18"/>
        <v>0</v>
      </c>
      <c r="K121" s="117">
        <v>0</v>
      </c>
      <c r="L121" s="117">
        <v>0</v>
      </c>
      <c r="M121" s="117">
        <v>0</v>
      </c>
      <c r="N121" s="170">
        <f t="shared" si="19"/>
        <v>0</v>
      </c>
      <c r="O121" s="180"/>
      <c r="P121" s="180"/>
      <c r="Q121" s="180"/>
      <c r="R121" s="184"/>
    </row>
    <row r="122" spans="1:18" s="91" customFormat="1" x14ac:dyDescent="0.25">
      <c r="A122" s="35" t="s">
        <v>444</v>
      </c>
      <c r="B122" s="36" t="s">
        <v>259</v>
      </c>
      <c r="C122" s="118">
        <f>SUM(C118:C121)</f>
        <v>0</v>
      </c>
      <c r="D122" s="118">
        <f>SUM(D118:D121)</f>
        <v>0</v>
      </c>
      <c r="E122" s="118">
        <f>SUM(E118:E121)</f>
        <v>0</v>
      </c>
      <c r="F122" s="160">
        <f t="shared" si="5"/>
        <v>0</v>
      </c>
      <c r="G122" s="118">
        <f>SUM(G118:G121)</f>
        <v>0</v>
      </c>
      <c r="H122" s="118">
        <f>SUM(H118:H121)</f>
        <v>0</v>
      </c>
      <c r="I122" s="118">
        <f>SUM(I118:I121)</f>
        <v>0</v>
      </c>
      <c r="J122" s="160">
        <f t="shared" si="18"/>
        <v>0</v>
      </c>
      <c r="K122" s="118">
        <f>SUM(K118:K121)</f>
        <v>0</v>
      </c>
      <c r="L122" s="118">
        <f>SUM(L118:L121)</f>
        <v>0</v>
      </c>
      <c r="M122" s="118">
        <f>SUM(M118:M121)</f>
        <v>0</v>
      </c>
      <c r="N122" s="160">
        <f t="shared" si="19"/>
        <v>0</v>
      </c>
      <c r="O122" s="185"/>
      <c r="P122" s="185"/>
      <c r="Q122" s="185"/>
      <c r="R122" s="185"/>
    </row>
    <row r="123" spans="1:18" x14ac:dyDescent="0.25">
      <c r="A123" s="13" t="s">
        <v>260</v>
      </c>
      <c r="B123" s="5" t="s">
        <v>261</v>
      </c>
      <c r="C123" s="117">
        <v>0</v>
      </c>
      <c r="D123" s="117">
        <v>0</v>
      </c>
      <c r="E123" s="117">
        <v>0</v>
      </c>
      <c r="F123" s="170">
        <f t="shared" si="5"/>
        <v>0</v>
      </c>
      <c r="G123" s="117">
        <v>0</v>
      </c>
      <c r="H123" s="117">
        <v>0</v>
      </c>
      <c r="I123" s="117">
        <v>0</v>
      </c>
      <c r="J123" s="170">
        <f t="shared" si="18"/>
        <v>0</v>
      </c>
      <c r="K123" s="117">
        <v>0</v>
      </c>
      <c r="L123" s="117">
        <v>0</v>
      </c>
      <c r="M123" s="117">
        <v>0</v>
      </c>
      <c r="N123" s="170">
        <f t="shared" si="19"/>
        <v>0</v>
      </c>
      <c r="O123" s="180"/>
      <c r="P123" s="180"/>
      <c r="Q123" s="180"/>
      <c r="R123" s="184"/>
    </row>
    <row r="124" spans="1:18" s="91" customFormat="1" ht="15.75" x14ac:dyDescent="0.25">
      <c r="A124" s="144" t="s">
        <v>477</v>
      </c>
      <c r="B124" s="145" t="s">
        <v>262</v>
      </c>
      <c r="C124" s="146">
        <f>C117+C122+C123</f>
        <v>20522321</v>
      </c>
      <c r="D124" s="146">
        <f>D117+D122+D123</f>
        <v>0</v>
      </c>
      <c r="E124" s="146">
        <f>E117+E122+E123</f>
        <v>0</v>
      </c>
      <c r="F124" s="175">
        <f t="shared" si="5"/>
        <v>20522321</v>
      </c>
      <c r="G124" s="146">
        <f>G117+G122+G123</f>
        <v>20522321</v>
      </c>
      <c r="H124" s="146">
        <f>H117+H122+H123</f>
        <v>0</v>
      </c>
      <c r="I124" s="146">
        <f>I117+I122+I123</f>
        <v>0</v>
      </c>
      <c r="J124" s="175">
        <f t="shared" si="18"/>
        <v>20522321</v>
      </c>
      <c r="K124" s="146">
        <f>K117+K122+K123</f>
        <v>20522321</v>
      </c>
      <c r="L124" s="146">
        <f>L117+L122+L123</f>
        <v>0</v>
      </c>
      <c r="M124" s="146">
        <f>M117+M122+M123</f>
        <v>0</v>
      </c>
      <c r="N124" s="175">
        <f t="shared" si="19"/>
        <v>20522321</v>
      </c>
      <c r="O124" s="195"/>
      <c r="P124" s="195"/>
      <c r="Q124" s="195"/>
      <c r="R124" s="195"/>
    </row>
    <row r="125" spans="1:18" s="91" customFormat="1" ht="17.25" x14ac:dyDescent="0.3">
      <c r="A125" s="93" t="s">
        <v>513</v>
      </c>
      <c r="B125" s="93"/>
      <c r="C125" s="147">
        <f>C101+C124</f>
        <v>85006409</v>
      </c>
      <c r="D125" s="147">
        <f>D101+D124</f>
        <v>0</v>
      </c>
      <c r="E125" s="147">
        <f>E101+E124</f>
        <v>13000</v>
      </c>
      <c r="F125" s="176">
        <f t="shared" si="5"/>
        <v>85019409</v>
      </c>
      <c r="G125" s="147">
        <f>G101+G124</f>
        <v>85006409</v>
      </c>
      <c r="H125" s="147">
        <f>H101+H124</f>
        <v>0</v>
      </c>
      <c r="I125" s="147">
        <f>I101+I124</f>
        <v>13000</v>
      </c>
      <c r="J125" s="176">
        <f t="shared" si="18"/>
        <v>85019409</v>
      </c>
      <c r="K125" s="147">
        <f>K101+K124</f>
        <v>82275379</v>
      </c>
      <c r="L125" s="147">
        <f>L101+L124</f>
        <v>0</v>
      </c>
      <c r="M125" s="147">
        <f>M101+M124</f>
        <v>13000</v>
      </c>
      <c r="N125" s="176">
        <f t="shared" si="19"/>
        <v>82288379</v>
      </c>
      <c r="O125" s="196"/>
      <c r="P125" s="196"/>
      <c r="Q125" s="196"/>
      <c r="R125" s="196"/>
    </row>
    <row r="126" spans="1:18" x14ac:dyDescent="0.25">
      <c r="B126" s="25"/>
      <c r="C126" s="25"/>
      <c r="D126" s="25"/>
      <c r="E126" s="25"/>
      <c r="F126" s="25"/>
    </row>
    <row r="127" spans="1:18" x14ac:dyDescent="0.25">
      <c r="B127" s="25"/>
      <c r="C127" s="25"/>
      <c r="D127" s="25"/>
      <c r="E127" s="25"/>
      <c r="F127" s="25"/>
    </row>
    <row r="128" spans="1:18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F1"/>
    <mergeCell ref="G6:J6"/>
    <mergeCell ref="O6:R6"/>
    <mergeCell ref="K6:N6"/>
    <mergeCell ref="C6:F6"/>
    <mergeCell ref="A3:F3"/>
    <mergeCell ref="A4:F4"/>
  </mergeCells>
  <phoneticPr fontId="36" type="noConversion"/>
  <pageMargins left="0.70866141732283472" right="0.70866141732283472" top="0.74803149606299213" bottom="0.74803149606299213" header="0.31496062992125984" footer="0.31496062992125984"/>
  <pageSetup paperSize="8" scale="47" orientation="portrait" verticalDpi="300" r:id="rId1"/>
  <headerFooter alignWithMargins="0"/>
  <ignoredErrors>
    <ignoredError sqref="C3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D71"/>
  <sheetViews>
    <sheetView tabSelected="1" view="pageBreakPreview" zoomScale="85" zoomScaleNormal="100" workbookViewId="0">
      <selection activeCell="D5" sqref="D5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256" t="s">
        <v>732</v>
      </c>
      <c r="D1" s="256"/>
    </row>
    <row r="3" spans="1:4" ht="22.5" customHeight="1" x14ac:dyDescent="0.25">
      <c r="A3" s="261" t="s">
        <v>686</v>
      </c>
      <c r="B3" s="262"/>
      <c r="C3" s="262"/>
      <c r="D3" s="262"/>
    </row>
    <row r="4" spans="1:4" ht="48.75" customHeight="1" x14ac:dyDescent="0.25">
      <c r="A4" s="264" t="s">
        <v>685</v>
      </c>
      <c r="B4" s="262"/>
      <c r="C4" s="262"/>
      <c r="D4" s="263"/>
    </row>
    <row r="5" spans="1:4" ht="21" customHeight="1" x14ac:dyDescent="0.25">
      <c r="A5" s="58"/>
      <c r="B5" s="59"/>
      <c r="C5" s="59"/>
    </row>
    <row r="6" spans="1:4" x14ac:dyDescent="0.25">
      <c r="A6" s="4" t="s">
        <v>1</v>
      </c>
    </row>
    <row r="7" spans="1:4" ht="25.5" x14ac:dyDescent="0.25">
      <c r="A7" s="40" t="s">
        <v>638</v>
      </c>
      <c r="B7" s="3" t="s">
        <v>84</v>
      </c>
      <c r="C7" s="74" t="s">
        <v>27</v>
      </c>
      <c r="D7" s="74" t="s">
        <v>28</v>
      </c>
    </row>
    <row r="8" spans="1:4" x14ac:dyDescent="0.25">
      <c r="A8" s="12" t="s">
        <v>436</v>
      </c>
      <c r="B8" s="5" t="s">
        <v>221</v>
      </c>
      <c r="C8" s="26"/>
      <c r="D8" s="26"/>
    </row>
    <row r="9" spans="1:4" x14ac:dyDescent="0.25">
      <c r="A9" s="19" t="s">
        <v>222</v>
      </c>
      <c r="B9" s="19" t="s">
        <v>221</v>
      </c>
      <c r="C9" s="26"/>
      <c r="D9" s="26"/>
    </row>
    <row r="10" spans="1:4" x14ac:dyDescent="0.25">
      <c r="A10" s="19" t="s">
        <v>223</v>
      </c>
      <c r="B10" s="19" t="s">
        <v>221</v>
      </c>
      <c r="C10" s="26"/>
      <c r="D10" s="26"/>
    </row>
    <row r="11" spans="1:4" ht="30" x14ac:dyDescent="0.25">
      <c r="A11" s="12" t="s">
        <v>224</v>
      </c>
      <c r="B11" s="5" t="s">
        <v>225</v>
      </c>
      <c r="C11" s="26"/>
      <c r="D11" s="109"/>
    </row>
    <row r="12" spans="1:4" x14ac:dyDescent="0.25">
      <c r="A12" s="12" t="s">
        <v>435</v>
      </c>
      <c r="B12" s="5" t="s">
        <v>226</v>
      </c>
      <c r="C12" s="109"/>
      <c r="D12" s="115"/>
    </row>
    <row r="13" spans="1:4" x14ac:dyDescent="0.25">
      <c r="A13" s="19" t="s">
        <v>222</v>
      </c>
      <c r="B13" s="19" t="s">
        <v>226</v>
      </c>
      <c r="C13" s="26"/>
      <c r="D13" s="115"/>
    </row>
    <row r="14" spans="1:4" x14ac:dyDescent="0.25">
      <c r="A14" s="19" t="s">
        <v>223</v>
      </c>
      <c r="B14" s="19" t="s">
        <v>227</v>
      </c>
      <c r="C14" s="26"/>
      <c r="D14" s="115"/>
    </row>
    <row r="15" spans="1:4" s="91" customFormat="1" x14ac:dyDescent="0.25">
      <c r="A15" s="11" t="s">
        <v>434</v>
      </c>
      <c r="B15" s="7" t="s">
        <v>228</v>
      </c>
      <c r="C15" s="96"/>
      <c r="D15" s="114"/>
    </row>
    <row r="16" spans="1:4" x14ac:dyDescent="0.25">
      <c r="A16" s="21" t="s">
        <v>439</v>
      </c>
      <c r="B16" s="5" t="s">
        <v>229</v>
      </c>
      <c r="C16" s="26"/>
      <c r="D16" s="115"/>
    </row>
    <row r="17" spans="1:4" x14ac:dyDescent="0.25">
      <c r="A17" s="19" t="s">
        <v>230</v>
      </c>
      <c r="B17" s="19" t="s">
        <v>229</v>
      </c>
      <c r="C17" s="26"/>
      <c r="D17" s="109"/>
    </row>
    <row r="18" spans="1:4" x14ac:dyDescent="0.25">
      <c r="A18" s="19" t="s">
        <v>231</v>
      </c>
      <c r="B18" s="19" t="s">
        <v>229</v>
      </c>
      <c r="C18" s="26"/>
      <c r="D18" s="109"/>
    </row>
    <row r="19" spans="1:4" x14ac:dyDescent="0.25">
      <c r="A19" s="21" t="s">
        <v>440</v>
      </c>
      <c r="B19" s="5" t="s">
        <v>232</v>
      </c>
      <c r="C19" s="26"/>
      <c r="D19" s="109"/>
    </row>
    <row r="20" spans="1:4" x14ac:dyDescent="0.25">
      <c r="A20" s="19" t="s">
        <v>223</v>
      </c>
      <c r="B20" s="19" t="s">
        <v>232</v>
      </c>
      <c r="C20" s="26"/>
      <c r="D20" s="109"/>
    </row>
    <row r="21" spans="1:4" x14ac:dyDescent="0.25">
      <c r="A21" s="13" t="s">
        <v>233</v>
      </c>
      <c r="B21" s="5" t="s">
        <v>234</v>
      </c>
      <c r="C21" s="26"/>
      <c r="D21" s="109"/>
    </row>
    <row r="22" spans="1:4" x14ac:dyDescent="0.25">
      <c r="A22" s="13" t="s">
        <v>441</v>
      </c>
      <c r="B22" s="5" t="s">
        <v>235</v>
      </c>
      <c r="C22" s="26"/>
      <c r="D22" s="109"/>
    </row>
    <row r="23" spans="1:4" x14ac:dyDescent="0.25">
      <c r="A23" s="19" t="s">
        <v>231</v>
      </c>
      <c r="B23" s="19" t="s">
        <v>235</v>
      </c>
      <c r="C23" s="26"/>
      <c r="D23" s="115"/>
    </row>
    <row r="24" spans="1:4" x14ac:dyDescent="0.25">
      <c r="A24" s="19" t="s">
        <v>223</v>
      </c>
      <c r="B24" s="19" t="s">
        <v>235</v>
      </c>
      <c r="C24" s="26"/>
      <c r="D24" s="115"/>
    </row>
    <row r="25" spans="1:4" s="91" customFormat="1" x14ac:dyDescent="0.25">
      <c r="A25" s="22" t="s">
        <v>437</v>
      </c>
      <c r="B25" s="7" t="s">
        <v>236</v>
      </c>
      <c r="C25" s="96"/>
      <c r="D25" s="114"/>
    </row>
    <row r="26" spans="1:4" x14ac:dyDescent="0.25">
      <c r="A26" s="21" t="s">
        <v>237</v>
      </c>
      <c r="B26" s="5" t="s">
        <v>238</v>
      </c>
      <c r="C26" s="26"/>
      <c r="D26" s="115"/>
    </row>
    <row r="27" spans="1:4" x14ac:dyDescent="0.25">
      <c r="A27" s="21" t="s">
        <v>239</v>
      </c>
      <c r="B27" s="5" t="s">
        <v>240</v>
      </c>
      <c r="C27" s="89">
        <f>SUM('2. melléklet'!C112)</f>
        <v>1265953</v>
      </c>
      <c r="D27" s="115"/>
    </row>
    <row r="28" spans="1:4" x14ac:dyDescent="0.25">
      <c r="A28" s="21" t="s">
        <v>243</v>
      </c>
      <c r="B28" s="5" t="s">
        <v>244</v>
      </c>
      <c r="C28" s="26"/>
      <c r="D28" s="115"/>
    </row>
    <row r="29" spans="1:4" x14ac:dyDescent="0.25">
      <c r="A29" s="21" t="s">
        <v>245</v>
      </c>
      <c r="B29" s="5" t="s">
        <v>246</v>
      </c>
      <c r="C29" s="26"/>
      <c r="D29" s="115"/>
    </row>
    <row r="30" spans="1:4" x14ac:dyDescent="0.25">
      <c r="A30" s="21" t="s">
        <v>247</v>
      </c>
      <c r="B30" s="5" t="s">
        <v>248</v>
      </c>
      <c r="C30" s="26"/>
      <c r="D30" s="115"/>
    </row>
    <row r="31" spans="1:4" s="91" customFormat="1" x14ac:dyDescent="0.25">
      <c r="A31" s="42" t="s">
        <v>438</v>
      </c>
      <c r="B31" s="43" t="s">
        <v>249</v>
      </c>
      <c r="C31" s="255">
        <f>SUM(C27:C30)</f>
        <v>1265953</v>
      </c>
      <c r="D31" s="42"/>
    </row>
    <row r="32" spans="1:4" x14ac:dyDescent="0.25">
      <c r="A32" s="21" t="s">
        <v>250</v>
      </c>
      <c r="B32" s="5" t="s">
        <v>251</v>
      </c>
      <c r="C32" s="26"/>
      <c r="D32" s="109"/>
    </row>
    <row r="33" spans="1:4" x14ac:dyDescent="0.25">
      <c r="A33" s="12" t="s">
        <v>252</v>
      </c>
      <c r="B33" s="5" t="s">
        <v>253</v>
      </c>
      <c r="C33" s="26"/>
      <c r="D33" s="109"/>
    </row>
    <row r="34" spans="1:4" x14ac:dyDescent="0.25">
      <c r="A34" s="21" t="s">
        <v>442</v>
      </c>
      <c r="B34" s="5" t="s">
        <v>254</v>
      </c>
      <c r="C34" s="26"/>
      <c r="D34" s="109"/>
    </row>
    <row r="35" spans="1:4" x14ac:dyDescent="0.25">
      <c r="A35" s="19" t="s">
        <v>223</v>
      </c>
      <c r="B35" s="19" t="s">
        <v>254</v>
      </c>
      <c r="C35" s="26"/>
      <c r="D35" s="109"/>
    </row>
    <row r="36" spans="1:4" x14ac:dyDescent="0.25">
      <c r="A36" s="21" t="s">
        <v>443</v>
      </c>
      <c r="B36" s="5" t="s">
        <v>255</v>
      </c>
      <c r="C36" s="26"/>
      <c r="D36" s="109"/>
    </row>
    <row r="37" spans="1:4" x14ac:dyDescent="0.25">
      <c r="A37" s="19" t="s">
        <v>256</v>
      </c>
      <c r="B37" s="19" t="s">
        <v>255</v>
      </c>
      <c r="C37" s="26"/>
      <c r="D37" s="109"/>
    </row>
    <row r="38" spans="1:4" x14ac:dyDescent="0.25">
      <c r="A38" s="19" t="s">
        <v>257</v>
      </c>
      <c r="B38" s="19" t="s">
        <v>255</v>
      </c>
      <c r="C38" s="26"/>
      <c r="D38" s="109"/>
    </row>
    <row r="39" spans="1:4" x14ac:dyDescent="0.25">
      <c r="A39" s="19" t="s">
        <v>258</v>
      </c>
      <c r="B39" s="19" t="s">
        <v>255</v>
      </c>
      <c r="C39" s="26"/>
      <c r="D39" s="109"/>
    </row>
    <row r="40" spans="1:4" x14ac:dyDescent="0.25">
      <c r="A40" s="19" t="s">
        <v>223</v>
      </c>
      <c r="B40" s="19" t="s">
        <v>255</v>
      </c>
      <c r="C40" s="26"/>
      <c r="D40" s="109"/>
    </row>
    <row r="41" spans="1:4" s="91" customFormat="1" x14ac:dyDescent="0.25">
      <c r="A41" s="42" t="s">
        <v>444</v>
      </c>
      <c r="B41" s="43" t="s">
        <v>259</v>
      </c>
      <c r="C41" s="255"/>
      <c r="D41" s="255"/>
    </row>
    <row r="44" spans="1:4" ht="25.5" x14ac:dyDescent="0.25">
      <c r="A44" s="40" t="s">
        <v>638</v>
      </c>
      <c r="B44" s="3" t="s">
        <v>84</v>
      </c>
      <c r="C44" s="74" t="s">
        <v>27</v>
      </c>
      <c r="D44" s="74"/>
    </row>
    <row r="45" spans="1:4" x14ac:dyDescent="0.25">
      <c r="A45" s="21" t="s">
        <v>507</v>
      </c>
      <c r="B45" s="5" t="s">
        <v>347</v>
      </c>
      <c r="C45" s="26"/>
      <c r="D45" s="26"/>
    </row>
    <row r="46" spans="1:4" x14ac:dyDescent="0.25">
      <c r="A46" s="49" t="s">
        <v>222</v>
      </c>
      <c r="B46" s="49" t="s">
        <v>347</v>
      </c>
      <c r="C46" s="26"/>
      <c r="D46" s="26"/>
    </row>
    <row r="47" spans="1:4" ht="30" x14ac:dyDescent="0.25">
      <c r="A47" s="12" t="s">
        <v>348</v>
      </c>
      <c r="B47" s="5" t="s">
        <v>349</v>
      </c>
      <c r="C47" s="26"/>
      <c r="D47" s="115"/>
    </row>
    <row r="48" spans="1:4" x14ac:dyDescent="0.25">
      <c r="A48" s="21" t="s">
        <v>555</v>
      </c>
      <c r="B48" s="5" t="s">
        <v>350</v>
      </c>
      <c r="C48" s="26"/>
      <c r="D48" s="115"/>
    </row>
    <row r="49" spans="1:4" x14ac:dyDescent="0.25">
      <c r="A49" s="49" t="s">
        <v>222</v>
      </c>
      <c r="B49" s="49" t="s">
        <v>350</v>
      </c>
      <c r="C49" s="26"/>
      <c r="D49" s="115"/>
    </row>
    <row r="50" spans="1:4" s="91" customFormat="1" x14ac:dyDescent="0.25">
      <c r="A50" s="11" t="s">
        <v>527</v>
      </c>
      <c r="B50" s="7" t="s">
        <v>351</v>
      </c>
      <c r="C50" s="96"/>
      <c r="D50" s="114"/>
    </row>
    <row r="51" spans="1:4" x14ac:dyDescent="0.25">
      <c r="A51" s="12" t="s">
        <v>556</v>
      </c>
      <c r="B51" s="5" t="s">
        <v>352</v>
      </c>
      <c r="C51" s="26"/>
      <c r="D51" s="115"/>
    </row>
    <row r="52" spans="1:4" x14ac:dyDescent="0.25">
      <c r="A52" s="49" t="s">
        <v>230</v>
      </c>
      <c r="B52" s="49" t="s">
        <v>352</v>
      </c>
      <c r="C52" s="26"/>
      <c r="D52" s="115"/>
    </row>
    <row r="53" spans="1:4" x14ac:dyDescent="0.25">
      <c r="A53" s="21" t="s">
        <v>353</v>
      </c>
      <c r="B53" s="5" t="s">
        <v>354</v>
      </c>
      <c r="C53" s="26"/>
      <c r="D53" s="115"/>
    </row>
    <row r="54" spans="1:4" x14ac:dyDescent="0.25">
      <c r="A54" s="13" t="s">
        <v>557</v>
      </c>
      <c r="B54" s="5" t="s">
        <v>355</v>
      </c>
      <c r="C54" s="26"/>
      <c r="D54" s="115"/>
    </row>
    <row r="55" spans="1:4" x14ac:dyDescent="0.25">
      <c r="A55" s="49" t="s">
        <v>231</v>
      </c>
      <c r="B55" s="49" t="s">
        <v>355</v>
      </c>
      <c r="C55" s="26"/>
      <c r="D55" s="115"/>
    </row>
    <row r="56" spans="1:4" x14ac:dyDescent="0.25">
      <c r="A56" s="21" t="s">
        <v>356</v>
      </c>
      <c r="B56" s="5" t="s">
        <v>357</v>
      </c>
      <c r="C56" s="26"/>
      <c r="D56" s="115"/>
    </row>
    <row r="57" spans="1:4" s="91" customFormat="1" x14ac:dyDescent="0.25">
      <c r="A57" s="22" t="s">
        <v>528</v>
      </c>
      <c r="B57" s="7" t="s">
        <v>358</v>
      </c>
      <c r="C57" s="96"/>
      <c r="D57" s="114"/>
    </row>
    <row r="58" spans="1:4" s="91" customFormat="1" x14ac:dyDescent="0.25">
      <c r="A58" s="22" t="s">
        <v>362</v>
      </c>
      <c r="B58" s="7" t="s">
        <v>363</v>
      </c>
      <c r="C58" s="96"/>
      <c r="D58" s="114"/>
    </row>
    <row r="59" spans="1:4" s="91" customFormat="1" x14ac:dyDescent="0.25">
      <c r="A59" s="22" t="s">
        <v>364</v>
      </c>
      <c r="B59" s="7" t="s">
        <v>365</v>
      </c>
      <c r="C59" s="96"/>
      <c r="D59" s="114"/>
    </row>
    <row r="60" spans="1:4" s="91" customFormat="1" x14ac:dyDescent="0.25">
      <c r="A60" s="22" t="s">
        <v>368</v>
      </c>
      <c r="B60" s="7" t="s">
        <v>369</v>
      </c>
      <c r="C60" s="96"/>
      <c r="D60" s="114"/>
    </row>
    <row r="61" spans="1:4" s="91" customFormat="1" x14ac:dyDescent="0.25">
      <c r="A61" s="11" t="s">
        <v>0</v>
      </c>
      <c r="B61" s="7" t="s">
        <v>370</v>
      </c>
      <c r="C61" s="96"/>
      <c r="D61" s="114"/>
    </row>
    <row r="62" spans="1:4" s="91" customFormat="1" x14ac:dyDescent="0.25">
      <c r="A62" s="15" t="s">
        <v>371</v>
      </c>
      <c r="B62" s="7" t="s">
        <v>370</v>
      </c>
      <c r="C62" s="96"/>
      <c r="D62" s="114"/>
    </row>
    <row r="63" spans="1:4" s="91" customFormat="1" x14ac:dyDescent="0.25">
      <c r="A63" s="78" t="s">
        <v>530</v>
      </c>
      <c r="B63" s="43" t="s">
        <v>372</v>
      </c>
      <c r="C63" s="255"/>
      <c r="D63" s="255"/>
    </row>
    <row r="64" spans="1:4" x14ac:dyDescent="0.25">
      <c r="A64" s="12" t="s">
        <v>373</v>
      </c>
      <c r="B64" s="5" t="s">
        <v>374</v>
      </c>
      <c r="C64" s="26"/>
      <c r="D64" s="115"/>
    </row>
    <row r="65" spans="1:4" x14ac:dyDescent="0.25">
      <c r="A65" s="13" t="s">
        <v>375</v>
      </c>
      <c r="B65" s="5" t="s">
        <v>376</v>
      </c>
      <c r="C65" s="26"/>
      <c r="D65" s="115"/>
    </row>
    <row r="66" spans="1:4" x14ac:dyDescent="0.25">
      <c r="A66" s="21" t="s">
        <v>377</v>
      </c>
      <c r="B66" s="5" t="s">
        <v>378</v>
      </c>
      <c r="C66" s="26"/>
      <c r="D66" s="115"/>
    </row>
    <row r="67" spans="1:4" x14ac:dyDescent="0.25">
      <c r="A67" s="21" t="s">
        <v>512</v>
      </c>
      <c r="B67" s="5" t="s">
        <v>379</v>
      </c>
      <c r="C67" s="26"/>
      <c r="D67" s="115"/>
    </row>
    <row r="68" spans="1:4" x14ac:dyDescent="0.25">
      <c r="A68" s="49" t="s">
        <v>256</v>
      </c>
      <c r="B68" s="49" t="s">
        <v>379</v>
      </c>
      <c r="C68" s="26"/>
      <c r="D68" s="115"/>
    </row>
    <row r="69" spans="1:4" x14ac:dyDescent="0.25">
      <c r="A69" s="49" t="s">
        <v>257</v>
      </c>
      <c r="B69" s="49" t="s">
        <v>379</v>
      </c>
      <c r="C69" s="26"/>
      <c r="D69" s="115"/>
    </row>
    <row r="70" spans="1:4" x14ac:dyDescent="0.25">
      <c r="A70" s="50" t="s">
        <v>258</v>
      </c>
      <c r="B70" s="50" t="s">
        <v>379</v>
      </c>
      <c r="C70" s="26"/>
      <c r="D70" s="115"/>
    </row>
    <row r="71" spans="1:4" s="91" customFormat="1" x14ac:dyDescent="0.25">
      <c r="A71" s="42" t="s">
        <v>531</v>
      </c>
      <c r="B71" s="43" t="s">
        <v>380</v>
      </c>
      <c r="C71" s="255"/>
      <c r="D71" s="255"/>
    </row>
  </sheetData>
  <mergeCells count="3">
    <mergeCell ref="A3:D3"/>
    <mergeCell ref="A4:D4"/>
    <mergeCell ref="C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R174"/>
  <sheetViews>
    <sheetView view="pageBreakPreview" zoomScale="90" zoomScaleNormal="100" zoomScaleSheetLayoutView="90" workbookViewId="0">
      <selection activeCell="C1" sqref="C1:F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85546875" bestFit="1" customWidth="1"/>
    <col min="8" max="8" width="9.5703125" bestFit="1" customWidth="1"/>
    <col min="9" max="9" width="10.7109375" bestFit="1" customWidth="1"/>
    <col min="10" max="10" width="12.7109375" bestFit="1" customWidth="1"/>
    <col min="11" max="11" width="12.855468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256" t="s">
        <v>715</v>
      </c>
      <c r="D1" s="256"/>
      <c r="E1" s="256"/>
      <c r="F1" s="256"/>
      <c r="G1" s="1"/>
      <c r="H1" s="1"/>
      <c r="I1" s="1"/>
      <c r="J1" s="1"/>
    </row>
    <row r="3" spans="1:18" ht="21" customHeight="1" x14ac:dyDescent="0.25">
      <c r="A3" s="261" t="s">
        <v>686</v>
      </c>
      <c r="B3" s="262"/>
      <c r="C3" s="262"/>
      <c r="D3" s="262"/>
      <c r="E3" s="262"/>
      <c r="F3" s="263"/>
    </row>
    <row r="4" spans="1:18" ht="18.75" customHeight="1" x14ac:dyDescent="0.25">
      <c r="A4" s="264" t="s">
        <v>674</v>
      </c>
      <c r="B4" s="262"/>
      <c r="C4" s="262"/>
      <c r="D4" s="262"/>
      <c r="E4" s="262"/>
      <c r="F4" s="263"/>
    </row>
    <row r="5" spans="1:18" ht="18" x14ac:dyDescent="0.25">
      <c r="A5" s="101"/>
    </row>
    <row r="6" spans="1:18" x14ac:dyDescent="0.25">
      <c r="A6" s="90" t="s">
        <v>669</v>
      </c>
      <c r="C6" s="260" t="s">
        <v>653</v>
      </c>
      <c r="D6" s="260"/>
      <c r="E6" s="260"/>
      <c r="F6" s="257"/>
      <c r="G6" s="257" t="s">
        <v>702</v>
      </c>
      <c r="H6" s="258"/>
      <c r="I6" s="258"/>
      <c r="J6" s="258"/>
      <c r="K6" s="257" t="s">
        <v>704</v>
      </c>
      <c r="L6" s="258"/>
      <c r="M6" s="258"/>
      <c r="N6" s="258"/>
      <c r="O6" s="259"/>
      <c r="P6" s="259"/>
      <c r="Q6" s="259"/>
      <c r="R6" s="259"/>
    </row>
    <row r="7" spans="1:18" ht="60" x14ac:dyDescent="0.3">
      <c r="A7" s="2" t="s">
        <v>83</v>
      </c>
      <c r="B7" s="3" t="s">
        <v>84</v>
      </c>
      <c r="C7" s="102" t="s">
        <v>587</v>
      </c>
      <c r="D7" s="102" t="s">
        <v>588</v>
      </c>
      <c r="E7" s="102" t="s">
        <v>41</v>
      </c>
      <c r="F7" s="158" t="s">
        <v>24</v>
      </c>
      <c r="G7" s="102" t="s">
        <v>587</v>
      </c>
      <c r="H7" s="102" t="s">
        <v>588</v>
      </c>
      <c r="I7" s="102" t="s">
        <v>41</v>
      </c>
      <c r="J7" s="158" t="s">
        <v>24</v>
      </c>
      <c r="K7" s="102" t="s">
        <v>587</v>
      </c>
      <c r="L7" s="102" t="s">
        <v>588</v>
      </c>
      <c r="M7" s="102" t="s">
        <v>41</v>
      </c>
      <c r="N7" s="158" t="s">
        <v>24</v>
      </c>
      <c r="O7" s="177"/>
      <c r="P7" s="177"/>
      <c r="Q7" s="177"/>
      <c r="R7" s="178"/>
    </row>
    <row r="8" spans="1:18" x14ac:dyDescent="0.25">
      <c r="A8" s="27" t="s">
        <v>85</v>
      </c>
      <c r="B8" s="28" t="s">
        <v>86</v>
      </c>
      <c r="C8" s="117">
        <v>12494052</v>
      </c>
      <c r="D8" s="117">
        <v>0</v>
      </c>
      <c r="E8" s="117">
        <v>0</v>
      </c>
      <c r="F8" s="170">
        <f>SUM(C8:E8)</f>
        <v>12494052</v>
      </c>
      <c r="G8" s="110">
        <v>12409002</v>
      </c>
      <c r="H8" s="117">
        <v>0</v>
      </c>
      <c r="I8" s="117">
        <v>0</v>
      </c>
      <c r="J8" s="170">
        <f>SUM(G8:I8)</f>
        <v>12409002</v>
      </c>
      <c r="K8" s="223">
        <v>12408943</v>
      </c>
      <c r="L8" s="117">
        <v>0</v>
      </c>
      <c r="M8" s="117">
        <v>0</v>
      </c>
      <c r="N8" s="170">
        <f>SUM(K8:M8)</f>
        <v>12408943</v>
      </c>
      <c r="O8" s="182"/>
      <c r="P8" s="180"/>
      <c r="Q8" s="180"/>
      <c r="R8" s="184"/>
    </row>
    <row r="9" spans="1:18" x14ac:dyDescent="0.25">
      <c r="A9" s="27" t="s">
        <v>87</v>
      </c>
      <c r="B9" s="29" t="s">
        <v>88</v>
      </c>
      <c r="C9" s="117">
        <v>120300</v>
      </c>
      <c r="D9" s="117">
        <v>0</v>
      </c>
      <c r="E9" s="117">
        <v>0</v>
      </c>
      <c r="F9" s="170">
        <f t="shared" ref="F9:F72" si="0">SUM(C9:E9)</f>
        <v>120300</v>
      </c>
      <c r="G9" s="110">
        <v>120300</v>
      </c>
      <c r="H9" s="117">
        <v>0</v>
      </c>
      <c r="I9" s="117">
        <v>0</v>
      </c>
      <c r="J9" s="170">
        <f t="shared" ref="J9:J51" si="1">SUM(G9:I9)</f>
        <v>120300</v>
      </c>
      <c r="K9" s="117">
        <v>120300</v>
      </c>
      <c r="L9" s="117">
        <v>0</v>
      </c>
      <c r="M9" s="117">
        <v>0</v>
      </c>
      <c r="N9" s="170">
        <f t="shared" ref="N9:N51" si="2">SUM(K9:M9)</f>
        <v>120300</v>
      </c>
      <c r="O9" s="180"/>
      <c r="P9" s="180"/>
      <c r="Q9" s="180"/>
      <c r="R9" s="184"/>
    </row>
    <row r="10" spans="1:18" x14ac:dyDescent="0.25">
      <c r="A10" s="27" t="s">
        <v>89</v>
      </c>
      <c r="B10" s="29" t="s">
        <v>90</v>
      </c>
      <c r="C10" s="117">
        <v>0</v>
      </c>
      <c r="D10" s="117">
        <v>0</v>
      </c>
      <c r="E10" s="117">
        <v>0</v>
      </c>
      <c r="F10" s="170">
        <f t="shared" si="0"/>
        <v>0</v>
      </c>
      <c r="G10" s="110">
        <v>0</v>
      </c>
      <c r="H10" s="117">
        <v>0</v>
      </c>
      <c r="I10" s="117">
        <v>0</v>
      </c>
      <c r="J10" s="170">
        <f t="shared" si="1"/>
        <v>0</v>
      </c>
      <c r="K10" s="117">
        <v>0</v>
      </c>
      <c r="L10" s="117">
        <v>0</v>
      </c>
      <c r="M10" s="117">
        <v>0</v>
      </c>
      <c r="N10" s="170">
        <f t="shared" si="2"/>
        <v>0</v>
      </c>
      <c r="O10" s="180"/>
      <c r="P10" s="180"/>
      <c r="Q10" s="180"/>
      <c r="R10" s="184"/>
    </row>
    <row r="11" spans="1:18" x14ac:dyDescent="0.25">
      <c r="A11" s="30" t="s">
        <v>91</v>
      </c>
      <c r="B11" s="29" t="s">
        <v>92</v>
      </c>
      <c r="C11" s="117">
        <v>0</v>
      </c>
      <c r="D11" s="117">
        <v>0</v>
      </c>
      <c r="E11" s="117">
        <v>0</v>
      </c>
      <c r="F11" s="170">
        <f t="shared" si="0"/>
        <v>0</v>
      </c>
      <c r="G11" s="110">
        <v>0</v>
      </c>
      <c r="H11" s="117">
        <v>0</v>
      </c>
      <c r="I11" s="117">
        <v>0</v>
      </c>
      <c r="J11" s="170">
        <f t="shared" si="1"/>
        <v>0</v>
      </c>
      <c r="K11" s="117">
        <v>0</v>
      </c>
      <c r="L11" s="117">
        <v>0</v>
      </c>
      <c r="M11" s="117">
        <v>0</v>
      </c>
      <c r="N11" s="170">
        <f t="shared" si="2"/>
        <v>0</v>
      </c>
      <c r="O11" s="180"/>
      <c r="P11" s="180"/>
      <c r="Q11" s="180"/>
      <c r="R11" s="184"/>
    </row>
    <row r="12" spans="1:18" x14ac:dyDescent="0.25">
      <c r="A12" s="30" t="s">
        <v>93</v>
      </c>
      <c r="B12" s="29" t="s">
        <v>94</v>
      </c>
      <c r="C12" s="117">
        <v>0</v>
      </c>
      <c r="D12" s="117">
        <v>0</v>
      </c>
      <c r="E12" s="117">
        <v>0</v>
      </c>
      <c r="F12" s="170">
        <f t="shared" si="0"/>
        <v>0</v>
      </c>
      <c r="G12" s="110">
        <v>0</v>
      </c>
      <c r="H12" s="117">
        <v>0</v>
      </c>
      <c r="I12" s="117">
        <v>0</v>
      </c>
      <c r="J12" s="170">
        <f t="shared" si="1"/>
        <v>0</v>
      </c>
      <c r="K12" s="117">
        <v>0</v>
      </c>
      <c r="L12" s="117">
        <v>0</v>
      </c>
      <c r="M12" s="117">
        <v>0</v>
      </c>
      <c r="N12" s="170">
        <f t="shared" si="2"/>
        <v>0</v>
      </c>
      <c r="O12" s="180"/>
      <c r="P12" s="180"/>
      <c r="Q12" s="180"/>
      <c r="R12" s="184"/>
    </row>
    <row r="13" spans="1:18" x14ac:dyDescent="0.25">
      <c r="A13" s="30" t="s">
        <v>95</v>
      </c>
      <c r="B13" s="29" t="s">
        <v>96</v>
      </c>
      <c r="C13" s="117">
        <v>983001</v>
      </c>
      <c r="D13" s="117">
        <v>0</v>
      </c>
      <c r="E13" s="117">
        <v>0</v>
      </c>
      <c r="F13" s="170">
        <f t="shared" si="0"/>
        <v>983001</v>
      </c>
      <c r="G13" s="110">
        <v>983001</v>
      </c>
      <c r="H13" s="117">
        <v>0</v>
      </c>
      <c r="I13" s="117">
        <v>0</v>
      </c>
      <c r="J13" s="170">
        <f t="shared" si="1"/>
        <v>983001</v>
      </c>
      <c r="K13" s="117">
        <v>983001</v>
      </c>
      <c r="L13" s="117">
        <v>0</v>
      </c>
      <c r="M13" s="117">
        <v>0</v>
      </c>
      <c r="N13" s="170">
        <f t="shared" si="2"/>
        <v>983001</v>
      </c>
      <c r="O13" s="180"/>
      <c r="P13" s="180"/>
      <c r="Q13" s="180"/>
      <c r="R13" s="184"/>
    </row>
    <row r="14" spans="1:18" x14ac:dyDescent="0.25">
      <c r="A14" s="30" t="s">
        <v>97</v>
      </c>
      <c r="B14" s="29" t="s">
        <v>98</v>
      </c>
      <c r="C14" s="117">
        <v>384000</v>
      </c>
      <c r="D14" s="117">
        <v>0</v>
      </c>
      <c r="E14" s="117">
        <v>0</v>
      </c>
      <c r="F14" s="170">
        <f t="shared" si="0"/>
        <v>384000</v>
      </c>
      <c r="G14" s="110">
        <v>404000</v>
      </c>
      <c r="H14" s="117">
        <v>0</v>
      </c>
      <c r="I14" s="117">
        <v>0</v>
      </c>
      <c r="J14" s="170">
        <f t="shared" si="1"/>
        <v>404000</v>
      </c>
      <c r="K14" s="110">
        <v>404000</v>
      </c>
      <c r="L14" s="117">
        <v>0</v>
      </c>
      <c r="M14" s="117">
        <v>0</v>
      </c>
      <c r="N14" s="170">
        <f t="shared" si="2"/>
        <v>404000</v>
      </c>
      <c r="O14" s="182"/>
      <c r="P14" s="180"/>
      <c r="Q14" s="180"/>
      <c r="R14" s="184"/>
    </row>
    <row r="15" spans="1:18" x14ac:dyDescent="0.25">
      <c r="A15" s="30" t="s">
        <v>99</v>
      </c>
      <c r="B15" s="29" t="s">
        <v>100</v>
      </c>
      <c r="C15" s="117">
        <v>0</v>
      </c>
      <c r="D15" s="117">
        <v>0</v>
      </c>
      <c r="E15" s="117">
        <v>0</v>
      </c>
      <c r="F15" s="170">
        <f t="shared" si="0"/>
        <v>0</v>
      </c>
      <c r="G15" s="110">
        <v>0</v>
      </c>
      <c r="H15" s="117">
        <v>0</v>
      </c>
      <c r="I15" s="117">
        <v>0</v>
      </c>
      <c r="J15" s="170">
        <f t="shared" si="1"/>
        <v>0</v>
      </c>
      <c r="K15" s="117">
        <v>0</v>
      </c>
      <c r="L15" s="117">
        <v>0</v>
      </c>
      <c r="M15" s="117">
        <v>0</v>
      </c>
      <c r="N15" s="170">
        <f t="shared" si="2"/>
        <v>0</v>
      </c>
      <c r="O15" s="180"/>
      <c r="P15" s="180"/>
      <c r="Q15" s="180"/>
      <c r="R15" s="184"/>
    </row>
    <row r="16" spans="1:18" x14ac:dyDescent="0.25">
      <c r="A16" s="5" t="s">
        <v>101</v>
      </c>
      <c r="B16" s="29" t="s">
        <v>102</v>
      </c>
      <c r="C16" s="117">
        <v>124050</v>
      </c>
      <c r="D16" s="117">
        <v>0</v>
      </c>
      <c r="E16" s="117">
        <v>0</v>
      </c>
      <c r="F16" s="170">
        <f t="shared" si="0"/>
        <v>124050</v>
      </c>
      <c r="G16" s="110">
        <v>124050</v>
      </c>
      <c r="H16" s="117">
        <v>0</v>
      </c>
      <c r="I16" s="117">
        <v>0</v>
      </c>
      <c r="J16" s="170">
        <f t="shared" si="1"/>
        <v>124050</v>
      </c>
      <c r="K16" s="117">
        <v>124050</v>
      </c>
      <c r="L16" s="117">
        <v>0</v>
      </c>
      <c r="M16" s="117">
        <v>0</v>
      </c>
      <c r="N16" s="170">
        <f t="shared" si="2"/>
        <v>124050</v>
      </c>
      <c r="O16" s="180"/>
      <c r="P16" s="180"/>
      <c r="Q16" s="180"/>
      <c r="R16" s="184"/>
    </row>
    <row r="17" spans="1:18" x14ac:dyDescent="0.25">
      <c r="A17" s="5" t="s">
        <v>103</v>
      </c>
      <c r="B17" s="29" t="s">
        <v>104</v>
      </c>
      <c r="C17" s="117">
        <v>0</v>
      </c>
      <c r="D17" s="117">
        <v>0</v>
      </c>
      <c r="E17" s="117">
        <v>0</v>
      </c>
      <c r="F17" s="170">
        <f t="shared" si="0"/>
        <v>0</v>
      </c>
      <c r="G17" s="110">
        <v>0</v>
      </c>
      <c r="H17" s="117">
        <v>0</v>
      </c>
      <c r="I17" s="117">
        <v>0</v>
      </c>
      <c r="J17" s="170">
        <f t="shared" si="1"/>
        <v>0</v>
      </c>
      <c r="K17" s="117">
        <v>0</v>
      </c>
      <c r="L17" s="117">
        <v>0</v>
      </c>
      <c r="M17" s="117">
        <v>0</v>
      </c>
      <c r="N17" s="170">
        <f t="shared" si="2"/>
        <v>0</v>
      </c>
      <c r="O17" s="180"/>
      <c r="P17" s="180"/>
      <c r="Q17" s="180"/>
      <c r="R17" s="184"/>
    </row>
    <row r="18" spans="1:18" x14ac:dyDescent="0.25">
      <c r="A18" s="5" t="s">
        <v>105</v>
      </c>
      <c r="B18" s="29" t="s">
        <v>106</v>
      </c>
      <c r="C18" s="117">
        <v>0</v>
      </c>
      <c r="D18" s="117">
        <v>0</v>
      </c>
      <c r="E18" s="117">
        <v>0</v>
      </c>
      <c r="F18" s="170">
        <f t="shared" si="0"/>
        <v>0</v>
      </c>
      <c r="G18" s="110">
        <v>0</v>
      </c>
      <c r="H18" s="117">
        <v>0</v>
      </c>
      <c r="I18" s="117">
        <v>0</v>
      </c>
      <c r="J18" s="170">
        <f t="shared" si="1"/>
        <v>0</v>
      </c>
      <c r="K18" s="117">
        <v>0</v>
      </c>
      <c r="L18" s="117">
        <v>0</v>
      </c>
      <c r="M18" s="117">
        <v>0</v>
      </c>
      <c r="N18" s="170">
        <f t="shared" si="2"/>
        <v>0</v>
      </c>
      <c r="O18" s="180"/>
      <c r="P18" s="180"/>
      <c r="Q18" s="180"/>
      <c r="R18" s="184"/>
    </row>
    <row r="19" spans="1:18" x14ac:dyDescent="0.25">
      <c r="A19" s="5" t="s">
        <v>107</v>
      </c>
      <c r="B19" s="29" t="s">
        <v>108</v>
      </c>
      <c r="C19" s="117">
        <v>0</v>
      </c>
      <c r="D19" s="117">
        <v>0</v>
      </c>
      <c r="E19" s="117">
        <v>0</v>
      </c>
      <c r="F19" s="170">
        <f t="shared" si="0"/>
        <v>0</v>
      </c>
      <c r="G19" s="110">
        <v>0</v>
      </c>
      <c r="H19" s="117">
        <v>0</v>
      </c>
      <c r="I19" s="117">
        <v>0</v>
      </c>
      <c r="J19" s="170">
        <f t="shared" si="1"/>
        <v>0</v>
      </c>
      <c r="K19" s="117">
        <v>0</v>
      </c>
      <c r="L19" s="117">
        <v>0</v>
      </c>
      <c r="M19" s="117">
        <v>0</v>
      </c>
      <c r="N19" s="170">
        <f t="shared" si="2"/>
        <v>0</v>
      </c>
      <c r="O19" s="180"/>
      <c r="P19" s="180"/>
      <c r="Q19" s="180"/>
      <c r="R19" s="184"/>
    </row>
    <row r="20" spans="1:18" x14ac:dyDescent="0.25">
      <c r="A20" s="5" t="s">
        <v>445</v>
      </c>
      <c r="B20" s="29" t="s">
        <v>109</v>
      </c>
      <c r="C20" s="117">
        <v>0</v>
      </c>
      <c r="D20" s="117">
        <v>0</v>
      </c>
      <c r="E20" s="117">
        <v>0</v>
      </c>
      <c r="F20" s="170">
        <f t="shared" si="0"/>
        <v>0</v>
      </c>
      <c r="G20" s="110">
        <v>85050</v>
      </c>
      <c r="H20" s="117">
        <v>0</v>
      </c>
      <c r="I20" s="117">
        <v>0</v>
      </c>
      <c r="J20" s="170">
        <f t="shared" si="1"/>
        <v>85050</v>
      </c>
      <c r="K20" s="223">
        <v>100065</v>
      </c>
      <c r="L20" s="117">
        <v>0</v>
      </c>
      <c r="M20" s="117">
        <v>0</v>
      </c>
      <c r="N20" s="170">
        <f t="shared" si="2"/>
        <v>100065</v>
      </c>
      <c r="O20" s="180"/>
      <c r="P20" s="180"/>
      <c r="Q20" s="180"/>
      <c r="R20" s="184"/>
    </row>
    <row r="21" spans="1:18" s="91" customFormat="1" x14ac:dyDescent="0.25">
      <c r="A21" s="31" t="s">
        <v>384</v>
      </c>
      <c r="B21" s="32" t="s">
        <v>110</v>
      </c>
      <c r="C21" s="118">
        <f>SUM(C8:C20)</f>
        <v>14105403</v>
      </c>
      <c r="D21" s="118">
        <f>SUM(D8:D20)</f>
        <v>0</v>
      </c>
      <c r="E21" s="118">
        <f>SUM(E8:E20)</f>
        <v>0</v>
      </c>
      <c r="F21" s="160">
        <f t="shared" si="0"/>
        <v>14105403</v>
      </c>
      <c r="G21" s="128">
        <f>SUM(G8:G20)</f>
        <v>14125403</v>
      </c>
      <c r="H21" s="118">
        <f>SUM(H8:H20)</f>
        <v>0</v>
      </c>
      <c r="I21" s="118">
        <f>SUM(I8:I20)</f>
        <v>0</v>
      </c>
      <c r="J21" s="160">
        <f t="shared" si="1"/>
        <v>14125403</v>
      </c>
      <c r="K21" s="118">
        <f>SUM(K8:K20)</f>
        <v>14140359</v>
      </c>
      <c r="L21" s="118">
        <f>SUM(L8:L20)</f>
        <v>0</v>
      </c>
      <c r="M21" s="118">
        <f>SUM(M8:M20)</f>
        <v>0</v>
      </c>
      <c r="N21" s="160">
        <f t="shared" si="2"/>
        <v>14140359</v>
      </c>
      <c r="O21" s="185"/>
      <c r="P21" s="185"/>
      <c r="Q21" s="185"/>
      <c r="R21" s="185"/>
    </row>
    <row r="22" spans="1:18" x14ac:dyDescent="0.25">
      <c r="A22" s="5" t="s">
        <v>111</v>
      </c>
      <c r="B22" s="29" t="s">
        <v>112</v>
      </c>
      <c r="C22" s="117">
        <v>0</v>
      </c>
      <c r="D22" s="117">
        <v>0</v>
      </c>
      <c r="E22" s="117">
        <v>0</v>
      </c>
      <c r="F22" s="170">
        <f t="shared" si="0"/>
        <v>0</v>
      </c>
      <c r="G22" s="110">
        <v>0</v>
      </c>
      <c r="H22" s="117">
        <v>0</v>
      </c>
      <c r="I22" s="117">
        <v>0</v>
      </c>
      <c r="J22" s="170">
        <f t="shared" si="1"/>
        <v>0</v>
      </c>
      <c r="K22" s="117">
        <v>0</v>
      </c>
      <c r="L22" s="117">
        <v>0</v>
      </c>
      <c r="M22" s="117">
        <v>0</v>
      </c>
      <c r="N22" s="170">
        <f t="shared" si="2"/>
        <v>0</v>
      </c>
      <c r="O22" s="180"/>
      <c r="P22" s="180"/>
      <c r="Q22" s="180"/>
      <c r="R22" s="184"/>
    </row>
    <row r="23" spans="1:18" x14ac:dyDescent="0.25">
      <c r="A23" s="5" t="s">
        <v>113</v>
      </c>
      <c r="B23" s="29" t="s">
        <v>114</v>
      </c>
      <c r="C23" s="117">
        <v>0</v>
      </c>
      <c r="D23" s="117">
        <v>0</v>
      </c>
      <c r="E23" s="117">
        <v>0</v>
      </c>
      <c r="F23" s="170">
        <f t="shared" si="0"/>
        <v>0</v>
      </c>
      <c r="G23" s="110">
        <v>0</v>
      </c>
      <c r="H23" s="117">
        <v>0</v>
      </c>
      <c r="I23" s="117">
        <v>0</v>
      </c>
      <c r="J23" s="170">
        <f t="shared" si="1"/>
        <v>0</v>
      </c>
      <c r="K23" s="117">
        <v>0</v>
      </c>
      <c r="L23" s="117">
        <v>0</v>
      </c>
      <c r="M23" s="117">
        <v>0</v>
      </c>
      <c r="N23" s="170">
        <f t="shared" si="2"/>
        <v>0</v>
      </c>
      <c r="O23" s="180"/>
      <c r="P23" s="180"/>
      <c r="Q23" s="180"/>
      <c r="R23" s="184"/>
    </row>
    <row r="24" spans="1:18" x14ac:dyDescent="0.25">
      <c r="A24" s="6" t="s">
        <v>115</v>
      </c>
      <c r="B24" s="29" t="s">
        <v>116</v>
      </c>
      <c r="C24" s="117">
        <v>0</v>
      </c>
      <c r="D24" s="117">
        <v>0</v>
      </c>
      <c r="E24" s="117">
        <v>0</v>
      </c>
      <c r="F24" s="170">
        <f t="shared" si="0"/>
        <v>0</v>
      </c>
      <c r="G24" s="110">
        <v>0</v>
      </c>
      <c r="H24" s="117">
        <v>0</v>
      </c>
      <c r="I24" s="117">
        <v>0</v>
      </c>
      <c r="J24" s="170">
        <f t="shared" si="1"/>
        <v>0</v>
      </c>
      <c r="K24" s="117">
        <v>0</v>
      </c>
      <c r="L24" s="117">
        <v>0</v>
      </c>
      <c r="M24" s="117">
        <v>0</v>
      </c>
      <c r="N24" s="170">
        <f t="shared" si="2"/>
        <v>0</v>
      </c>
      <c r="O24" s="180"/>
      <c r="P24" s="180"/>
      <c r="Q24" s="180"/>
      <c r="R24" s="184"/>
    </row>
    <row r="25" spans="1:18" s="91" customFormat="1" x14ac:dyDescent="0.25">
      <c r="A25" s="7" t="s">
        <v>385</v>
      </c>
      <c r="B25" s="32" t="s">
        <v>117</v>
      </c>
      <c r="C25" s="118">
        <f>SUM(C22:C24)</f>
        <v>0</v>
      </c>
      <c r="D25" s="118">
        <f>SUM(D22:D24)</f>
        <v>0</v>
      </c>
      <c r="E25" s="118">
        <f>SUM(E22:E24)</f>
        <v>0</v>
      </c>
      <c r="F25" s="160">
        <f t="shared" si="0"/>
        <v>0</v>
      </c>
      <c r="G25" s="128">
        <f>SUM(G22:G24)</f>
        <v>0</v>
      </c>
      <c r="H25" s="118">
        <f>SUM(H22:H24)</f>
        <v>0</v>
      </c>
      <c r="I25" s="118">
        <f>SUM(I22:I24)</f>
        <v>0</v>
      </c>
      <c r="J25" s="160">
        <f t="shared" si="1"/>
        <v>0</v>
      </c>
      <c r="K25" s="118">
        <f>SUM(K22:K24)</f>
        <v>0</v>
      </c>
      <c r="L25" s="118">
        <f>SUM(L22:L24)</f>
        <v>0</v>
      </c>
      <c r="M25" s="118">
        <f>SUM(M22:M24)</f>
        <v>0</v>
      </c>
      <c r="N25" s="160">
        <f t="shared" si="2"/>
        <v>0</v>
      </c>
      <c r="O25" s="185"/>
      <c r="P25" s="185"/>
      <c r="Q25" s="185"/>
      <c r="R25" s="185"/>
    </row>
    <row r="26" spans="1:18" s="91" customFormat="1" ht="15.75" x14ac:dyDescent="0.25">
      <c r="A26" s="47" t="s">
        <v>474</v>
      </c>
      <c r="B26" s="48" t="s">
        <v>118</v>
      </c>
      <c r="C26" s="119">
        <f>C21+C25</f>
        <v>14105403</v>
      </c>
      <c r="D26" s="119">
        <f>D21+D25</f>
        <v>0</v>
      </c>
      <c r="E26" s="119">
        <f>E21+E25</f>
        <v>0</v>
      </c>
      <c r="F26" s="161">
        <f t="shared" si="0"/>
        <v>14105403</v>
      </c>
      <c r="G26" s="129">
        <f>G21+G25</f>
        <v>14125403</v>
      </c>
      <c r="H26" s="119">
        <f>H21+H25</f>
        <v>0</v>
      </c>
      <c r="I26" s="119">
        <f>I21+I25</f>
        <v>0</v>
      </c>
      <c r="J26" s="161">
        <f t="shared" si="1"/>
        <v>14125403</v>
      </c>
      <c r="K26" s="119">
        <f>K21+K25</f>
        <v>14140359</v>
      </c>
      <c r="L26" s="119">
        <f>L21+L25</f>
        <v>0</v>
      </c>
      <c r="M26" s="119">
        <f>M21+M25</f>
        <v>0</v>
      </c>
      <c r="N26" s="161">
        <f t="shared" si="2"/>
        <v>14140359</v>
      </c>
      <c r="O26" s="186"/>
      <c r="P26" s="186"/>
      <c r="Q26" s="186"/>
      <c r="R26" s="186"/>
    </row>
    <row r="27" spans="1:18" s="91" customFormat="1" ht="15.75" x14ac:dyDescent="0.25">
      <c r="A27" s="36" t="s">
        <v>446</v>
      </c>
      <c r="B27" s="48" t="s">
        <v>119</v>
      </c>
      <c r="C27" s="119">
        <v>2843965</v>
      </c>
      <c r="D27" s="119">
        <v>0</v>
      </c>
      <c r="E27" s="119">
        <v>0</v>
      </c>
      <c r="F27" s="161">
        <f t="shared" si="0"/>
        <v>2843965</v>
      </c>
      <c r="G27" s="129">
        <v>2843965</v>
      </c>
      <c r="H27" s="119">
        <v>0</v>
      </c>
      <c r="I27" s="119">
        <v>0</v>
      </c>
      <c r="J27" s="161">
        <f t="shared" si="1"/>
        <v>2843965</v>
      </c>
      <c r="K27" s="119">
        <v>2843965</v>
      </c>
      <c r="L27" s="119">
        <v>0</v>
      </c>
      <c r="M27" s="119">
        <v>0</v>
      </c>
      <c r="N27" s="161">
        <f t="shared" si="2"/>
        <v>2843965</v>
      </c>
      <c r="O27" s="194"/>
      <c r="P27" s="186"/>
      <c r="Q27" s="186"/>
      <c r="R27" s="186"/>
    </row>
    <row r="28" spans="1:18" x14ac:dyDescent="0.25">
      <c r="A28" s="5" t="s">
        <v>120</v>
      </c>
      <c r="B28" s="29" t="s">
        <v>121</v>
      </c>
      <c r="C28" s="117">
        <v>50000</v>
      </c>
      <c r="D28" s="117">
        <v>0</v>
      </c>
      <c r="E28" s="117">
        <v>0</v>
      </c>
      <c r="F28" s="170">
        <f t="shared" si="0"/>
        <v>50000</v>
      </c>
      <c r="G28" s="110">
        <v>50000</v>
      </c>
      <c r="H28" s="117">
        <v>0</v>
      </c>
      <c r="I28" s="117">
        <v>0</v>
      </c>
      <c r="J28" s="170">
        <f t="shared" si="1"/>
        <v>50000</v>
      </c>
      <c r="K28" s="117">
        <v>50000</v>
      </c>
      <c r="L28" s="117">
        <v>0</v>
      </c>
      <c r="M28" s="117">
        <v>0</v>
      </c>
      <c r="N28" s="170">
        <f t="shared" si="2"/>
        <v>50000</v>
      </c>
      <c r="O28" s="182"/>
      <c r="P28" s="180"/>
      <c r="Q28" s="180"/>
      <c r="R28" s="184"/>
    </row>
    <row r="29" spans="1:18" x14ac:dyDescent="0.25">
      <c r="A29" s="5" t="s">
        <v>122</v>
      </c>
      <c r="B29" s="29" t="s">
        <v>123</v>
      </c>
      <c r="C29" s="117">
        <v>371712</v>
      </c>
      <c r="D29" s="117">
        <v>0</v>
      </c>
      <c r="E29" s="117">
        <v>0</v>
      </c>
      <c r="F29" s="170">
        <f t="shared" si="0"/>
        <v>371712</v>
      </c>
      <c r="G29" s="110">
        <v>351712</v>
      </c>
      <c r="H29" s="117">
        <v>0</v>
      </c>
      <c r="I29" s="117">
        <v>0</v>
      </c>
      <c r="J29" s="170">
        <f t="shared" si="1"/>
        <v>351712</v>
      </c>
      <c r="K29" s="223">
        <v>295504</v>
      </c>
      <c r="L29" s="117">
        <v>0</v>
      </c>
      <c r="M29" s="117">
        <v>0</v>
      </c>
      <c r="N29" s="170">
        <f t="shared" si="2"/>
        <v>295504</v>
      </c>
      <c r="O29" s="182"/>
      <c r="P29" s="180"/>
      <c r="Q29" s="180"/>
      <c r="R29" s="184"/>
    </row>
    <row r="30" spans="1:18" x14ac:dyDescent="0.25">
      <c r="A30" s="5" t="s">
        <v>124</v>
      </c>
      <c r="B30" s="29" t="s">
        <v>125</v>
      </c>
      <c r="C30" s="117">
        <v>0</v>
      </c>
      <c r="D30" s="117">
        <v>0</v>
      </c>
      <c r="E30" s="117">
        <v>0</v>
      </c>
      <c r="F30" s="170">
        <f t="shared" si="0"/>
        <v>0</v>
      </c>
      <c r="G30" s="117">
        <v>0</v>
      </c>
      <c r="H30" s="117">
        <v>0</v>
      </c>
      <c r="I30" s="117">
        <v>0</v>
      </c>
      <c r="J30" s="170">
        <f t="shared" si="1"/>
        <v>0</v>
      </c>
      <c r="K30" s="117">
        <v>0</v>
      </c>
      <c r="L30" s="117">
        <v>0</v>
      </c>
      <c r="M30" s="117">
        <v>0</v>
      </c>
      <c r="N30" s="170">
        <f t="shared" si="2"/>
        <v>0</v>
      </c>
      <c r="O30" s="180"/>
      <c r="P30" s="180"/>
      <c r="Q30" s="180"/>
      <c r="R30" s="184"/>
    </row>
    <row r="31" spans="1:18" s="91" customFormat="1" x14ac:dyDescent="0.25">
      <c r="A31" s="7" t="s">
        <v>386</v>
      </c>
      <c r="B31" s="32" t="s">
        <v>126</v>
      </c>
      <c r="C31" s="118">
        <f>SUM(C28:C30)</f>
        <v>421712</v>
      </c>
      <c r="D31" s="118">
        <f>SUM(D28:D30)</f>
        <v>0</v>
      </c>
      <c r="E31" s="118">
        <f>SUM(E28:E30)</f>
        <v>0</v>
      </c>
      <c r="F31" s="160">
        <f t="shared" si="0"/>
        <v>421712</v>
      </c>
      <c r="G31" s="118">
        <f>SUM(G28:G30)</f>
        <v>401712</v>
      </c>
      <c r="H31" s="118">
        <f>SUM(H28:H30)</f>
        <v>0</v>
      </c>
      <c r="I31" s="118">
        <f>SUM(I28:I30)</f>
        <v>0</v>
      </c>
      <c r="J31" s="160">
        <f t="shared" si="1"/>
        <v>401712</v>
      </c>
      <c r="K31" s="118">
        <f>SUM(K28:K30)</f>
        <v>345504</v>
      </c>
      <c r="L31" s="118">
        <f>SUM(L28:L30)</f>
        <v>0</v>
      </c>
      <c r="M31" s="118">
        <f>SUM(M28:M30)</f>
        <v>0</v>
      </c>
      <c r="N31" s="160">
        <f t="shared" si="2"/>
        <v>345504</v>
      </c>
      <c r="O31" s="185"/>
      <c r="P31" s="185"/>
      <c r="Q31" s="185"/>
      <c r="R31" s="185"/>
    </row>
    <row r="32" spans="1:18" x14ac:dyDescent="0.25">
      <c r="A32" s="5" t="s">
        <v>127</v>
      </c>
      <c r="B32" s="29" t="s">
        <v>128</v>
      </c>
      <c r="C32" s="117">
        <v>45000</v>
      </c>
      <c r="D32" s="117">
        <v>0</v>
      </c>
      <c r="E32" s="117">
        <v>0</v>
      </c>
      <c r="F32" s="170">
        <f t="shared" si="0"/>
        <v>45000</v>
      </c>
      <c r="G32" s="117">
        <v>45000</v>
      </c>
      <c r="H32" s="117">
        <v>0</v>
      </c>
      <c r="I32" s="117">
        <v>0</v>
      </c>
      <c r="J32" s="170">
        <f t="shared" si="1"/>
        <v>45000</v>
      </c>
      <c r="K32" s="223">
        <v>86193</v>
      </c>
      <c r="L32" s="117">
        <v>0</v>
      </c>
      <c r="M32" s="117">
        <v>0</v>
      </c>
      <c r="N32" s="170">
        <f t="shared" si="2"/>
        <v>86193</v>
      </c>
      <c r="O32" s="182"/>
      <c r="P32" s="180"/>
      <c r="Q32" s="180"/>
      <c r="R32" s="184"/>
    </row>
    <row r="33" spans="1:18" x14ac:dyDescent="0.25">
      <c r="A33" s="5" t="s">
        <v>129</v>
      </c>
      <c r="B33" s="29" t="s">
        <v>130</v>
      </c>
      <c r="C33" s="117">
        <v>0</v>
      </c>
      <c r="D33" s="117">
        <v>0</v>
      </c>
      <c r="E33" s="117">
        <v>0</v>
      </c>
      <c r="F33" s="170">
        <f t="shared" si="0"/>
        <v>0</v>
      </c>
      <c r="G33" s="117">
        <v>0</v>
      </c>
      <c r="H33" s="117">
        <v>0</v>
      </c>
      <c r="I33" s="117">
        <v>0</v>
      </c>
      <c r="J33" s="170">
        <f t="shared" si="1"/>
        <v>0</v>
      </c>
      <c r="K33" s="117">
        <v>0</v>
      </c>
      <c r="L33" s="117">
        <v>0</v>
      </c>
      <c r="M33" s="117">
        <v>0</v>
      </c>
      <c r="N33" s="170">
        <f t="shared" si="2"/>
        <v>0</v>
      </c>
      <c r="O33" s="182"/>
      <c r="P33" s="180"/>
      <c r="Q33" s="180"/>
      <c r="R33" s="184"/>
    </row>
    <row r="34" spans="1:18" s="91" customFormat="1" ht="15" customHeight="1" x14ac:dyDescent="0.25">
      <c r="A34" s="7" t="s">
        <v>475</v>
      </c>
      <c r="B34" s="32" t="s">
        <v>131</v>
      </c>
      <c r="C34" s="118">
        <f>SUM(C32:C33)</f>
        <v>45000</v>
      </c>
      <c r="D34" s="118">
        <f>SUM(D32:D33)</f>
        <v>0</v>
      </c>
      <c r="E34" s="118">
        <f>SUM(E32:E33)</f>
        <v>0</v>
      </c>
      <c r="F34" s="160">
        <f t="shared" si="0"/>
        <v>45000</v>
      </c>
      <c r="G34" s="118">
        <f>SUM(G32:G33)</f>
        <v>45000</v>
      </c>
      <c r="H34" s="118">
        <f>SUM(H32:H33)</f>
        <v>0</v>
      </c>
      <c r="I34" s="118">
        <f>SUM(I32:I33)</f>
        <v>0</v>
      </c>
      <c r="J34" s="160">
        <f t="shared" si="1"/>
        <v>45000</v>
      </c>
      <c r="K34" s="118">
        <f>SUM(K32:K33)</f>
        <v>86193</v>
      </c>
      <c r="L34" s="118">
        <f>SUM(L32:L33)</f>
        <v>0</v>
      </c>
      <c r="M34" s="118">
        <f>SUM(M32:M33)</f>
        <v>0</v>
      </c>
      <c r="N34" s="160">
        <f t="shared" si="2"/>
        <v>86193</v>
      </c>
      <c r="O34" s="185"/>
      <c r="P34" s="185"/>
      <c r="Q34" s="185"/>
      <c r="R34" s="185"/>
    </row>
    <row r="35" spans="1:18" x14ac:dyDescent="0.25">
      <c r="A35" s="5" t="s">
        <v>132</v>
      </c>
      <c r="B35" s="29" t="s">
        <v>133</v>
      </c>
      <c r="C35" s="117">
        <v>890000</v>
      </c>
      <c r="D35" s="117">
        <v>0</v>
      </c>
      <c r="E35" s="117">
        <v>0</v>
      </c>
      <c r="F35" s="170">
        <f t="shared" si="0"/>
        <v>890000</v>
      </c>
      <c r="G35" s="117">
        <v>890000</v>
      </c>
      <c r="H35" s="117">
        <v>0</v>
      </c>
      <c r="I35" s="117">
        <v>0</v>
      </c>
      <c r="J35" s="170">
        <f t="shared" si="1"/>
        <v>890000</v>
      </c>
      <c r="K35" s="117">
        <v>890000</v>
      </c>
      <c r="L35" s="117">
        <v>0</v>
      </c>
      <c r="M35" s="117">
        <v>0</v>
      </c>
      <c r="N35" s="170">
        <f t="shared" si="2"/>
        <v>890000</v>
      </c>
      <c r="O35" s="180"/>
      <c r="P35" s="180"/>
      <c r="Q35" s="180"/>
      <c r="R35" s="184"/>
    </row>
    <row r="36" spans="1:18" x14ac:dyDescent="0.25">
      <c r="A36" s="5" t="s">
        <v>134</v>
      </c>
      <c r="B36" s="29" t="s">
        <v>135</v>
      </c>
      <c r="C36" s="117">
        <v>0</v>
      </c>
      <c r="D36" s="117">
        <v>0</v>
      </c>
      <c r="E36" s="117">
        <v>0</v>
      </c>
      <c r="F36" s="170">
        <f t="shared" si="0"/>
        <v>0</v>
      </c>
      <c r="G36" s="117">
        <v>0</v>
      </c>
      <c r="H36" s="117">
        <v>0</v>
      </c>
      <c r="I36" s="117">
        <v>0</v>
      </c>
      <c r="J36" s="170">
        <f t="shared" si="1"/>
        <v>0</v>
      </c>
      <c r="K36" s="117">
        <v>0</v>
      </c>
      <c r="L36" s="117">
        <v>0</v>
      </c>
      <c r="M36" s="117">
        <v>0</v>
      </c>
      <c r="N36" s="170">
        <f t="shared" si="2"/>
        <v>0</v>
      </c>
      <c r="O36" s="180"/>
      <c r="P36" s="180"/>
      <c r="Q36" s="180"/>
      <c r="R36" s="184"/>
    </row>
    <row r="37" spans="1:18" x14ac:dyDescent="0.25">
      <c r="A37" s="5" t="s">
        <v>447</v>
      </c>
      <c r="B37" s="29" t="s">
        <v>136</v>
      </c>
      <c r="C37" s="117">
        <v>0</v>
      </c>
      <c r="D37" s="117">
        <v>0</v>
      </c>
      <c r="E37" s="117">
        <v>0</v>
      </c>
      <c r="F37" s="170">
        <f t="shared" si="0"/>
        <v>0</v>
      </c>
      <c r="G37" s="117">
        <v>0</v>
      </c>
      <c r="H37" s="117">
        <v>0</v>
      </c>
      <c r="I37" s="117">
        <v>0</v>
      </c>
      <c r="J37" s="170">
        <f t="shared" si="1"/>
        <v>0</v>
      </c>
      <c r="K37" s="117">
        <v>0</v>
      </c>
      <c r="L37" s="117">
        <v>0</v>
      </c>
      <c r="M37" s="117">
        <v>0</v>
      </c>
      <c r="N37" s="170">
        <f t="shared" si="2"/>
        <v>0</v>
      </c>
      <c r="O37" s="180"/>
      <c r="P37" s="180"/>
      <c r="Q37" s="180"/>
      <c r="R37" s="184"/>
    </row>
    <row r="38" spans="1:18" x14ac:dyDescent="0.25">
      <c r="A38" s="5" t="s">
        <v>137</v>
      </c>
      <c r="B38" s="29" t="s">
        <v>138</v>
      </c>
      <c r="C38" s="117">
        <v>100000</v>
      </c>
      <c r="D38" s="117">
        <v>0</v>
      </c>
      <c r="E38" s="117">
        <v>0</v>
      </c>
      <c r="F38" s="170">
        <f t="shared" si="0"/>
        <v>100000</v>
      </c>
      <c r="G38" s="117">
        <v>100000</v>
      </c>
      <c r="H38" s="117">
        <v>0</v>
      </c>
      <c r="I38" s="117">
        <v>0</v>
      </c>
      <c r="J38" s="170">
        <f t="shared" si="1"/>
        <v>100000</v>
      </c>
      <c r="K38" s="117">
        <v>100000</v>
      </c>
      <c r="L38" s="117">
        <v>0</v>
      </c>
      <c r="M38" s="117">
        <v>0</v>
      </c>
      <c r="N38" s="170">
        <f t="shared" si="2"/>
        <v>100000</v>
      </c>
      <c r="O38" s="180"/>
      <c r="P38" s="180"/>
      <c r="Q38" s="180"/>
      <c r="R38" s="184"/>
    </row>
    <row r="39" spans="1:18" x14ac:dyDescent="0.25">
      <c r="A39" s="10" t="s">
        <v>448</v>
      </c>
      <c r="B39" s="29" t="s">
        <v>139</v>
      </c>
      <c r="C39" s="117">
        <v>0</v>
      </c>
      <c r="D39" s="117">
        <v>0</v>
      </c>
      <c r="E39" s="117">
        <v>0</v>
      </c>
      <c r="F39" s="170">
        <f t="shared" si="0"/>
        <v>0</v>
      </c>
      <c r="G39" s="117">
        <v>0</v>
      </c>
      <c r="H39" s="117">
        <v>0</v>
      </c>
      <c r="I39" s="117">
        <v>0</v>
      </c>
      <c r="J39" s="170">
        <f t="shared" si="1"/>
        <v>0</v>
      </c>
      <c r="K39" s="117">
        <v>0</v>
      </c>
      <c r="L39" s="117">
        <v>0</v>
      </c>
      <c r="M39" s="117">
        <v>0</v>
      </c>
      <c r="N39" s="170">
        <f t="shared" si="2"/>
        <v>0</v>
      </c>
      <c r="O39" s="180"/>
      <c r="P39" s="180"/>
      <c r="Q39" s="180"/>
      <c r="R39" s="184"/>
    </row>
    <row r="40" spans="1:18" x14ac:dyDescent="0.25">
      <c r="A40" s="6" t="s">
        <v>140</v>
      </c>
      <c r="B40" s="29" t="s">
        <v>141</v>
      </c>
      <c r="C40" s="117">
        <v>262000</v>
      </c>
      <c r="D40" s="117">
        <v>0</v>
      </c>
      <c r="E40" s="117">
        <v>0</v>
      </c>
      <c r="F40" s="170">
        <f t="shared" si="0"/>
        <v>262000</v>
      </c>
      <c r="G40" s="117">
        <v>262000</v>
      </c>
      <c r="H40" s="117">
        <v>0</v>
      </c>
      <c r="I40" s="117">
        <v>0</v>
      </c>
      <c r="J40" s="170">
        <f t="shared" si="1"/>
        <v>262000</v>
      </c>
      <c r="K40" s="117">
        <v>262000</v>
      </c>
      <c r="L40" s="117">
        <v>0</v>
      </c>
      <c r="M40" s="117">
        <v>0</v>
      </c>
      <c r="N40" s="170">
        <f t="shared" si="2"/>
        <v>262000</v>
      </c>
      <c r="O40" s="182"/>
      <c r="P40" s="180"/>
      <c r="Q40" s="180"/>
      <c r="R40" s="184"/>
    </row>
    <row r="41" spans="1:18" x14ac:dyDescent="0.25">
      <c r="A41" s="5" t="s">
        <v>449</v>
      </c>
      <c r="B41" s="29" t="s">
        <v>142</v>
      </c>
      <c r="C41" s="117">
        <v>230000</v>
      </c>
      <c r="D41" s="117">
        <v>0</v>
      </c>
      <c r="E41" s="117">
        <v>0</v>
      </c>
      <c r="F41" s="170">
        <f t="shared" si="0"/>
        <v>230000</v>
      </c>
      <c r="G41" s="117">
        <v>230000</v>
      </c>
      <c r="H41" s="117">
        <v>0</v>
      </c>
      <c r="I41" s="117">
        <v>0</v>
      </c>
      <c r="J41" s="170">
        <f t="shared" si="1"/>
        <v>230000</v>
      </c>
      <c r="K41" s="117">
        <v>230000</v>
      </c>
      <c r="L41" s="117">
        <v>0</v>
      </c>
      <c r="M41" s="117">
        <v>0</v>
      </c>
      <c r="N41" s="170">
        <f t="shared" si="2"/>
        <v>230000</v>
      </c>
      <c r="O41" s="180"/>
      <c r="P41" s="180"/>
      <c r="Q41" s="180"/>
      <c r="R41" s="184"/>
    </row>
    <row r="42" spans="1:18" s="91" customFormat="1" x14ac:dyDescent="0.25">
      <c r="A42" s="7" t="s">
        <v>387</v>
      </c>
      <c r="B42" s="32" t="s">
        <v>143</v>
      </c>
      <c r="C42" s="118">
        <f>SUM(C35:C41)</f>
        <v>1482000</v>
      </c>
      <c r="D42" s="118">
        <f>SUM(D35:D41)</f>
        <v>0</v>
      </c>
      <c r="E42" s="118">
        <f>SUM(E35:E41)</f>
        <v>0</v>
      </c>
      <c r="F42" s="160">
        <f t="shared" si="0"/>
        <v>1482000</v>
      </c>
      <c r="G42" s="118">
        <f>SUM(G35:G41)</f>
        <v>1482000</v>
      </c>
      <c r="H42" s="118">
        <f>SUM(H35:H41)</f>
        <v>0</v>
      </c>
      <c r="I42" s="118">
        <f>SUM(I35:I41)</f>
        <v>0</v>
      </c>
      <c r="J42" s="160">
        <f t="shared" si="1"/>
        <v>1482000</v>
      </c>
      <c r="K42" s="118">
        <f>SUM(K35:K41)</f>
        <v>1482000</v>
      </c>
      <c r="L42" s="118">
        <f>SUM(L35:L41)</f>
        <v>0</v>
      </c>
      <c r="M42" s="118">
        <f>SUM(M35:M41)</f>
        <v>0</v>
      </c>
      <c r="N42" s="160">
        <f t="shared" si="2"/>
        <v>1482000</v>
      </c>
      <c r="O42" s="185"/>
      <c r="P42" s="185"/>
      <c r="Q42" s="185"/>
      <c r="R42" s="185"/>
    </row>
    <row r="43" spans="1:18" x14ac:dyDescent="0.25">
      <c r="A43" s="5" t="s">
        <v>144</v>
      </c>
      <c r="B43" s="29" t="s">
        <v>145</v>
      </c>
      <c r="C43" s="117">
        <v>0</v>
      </c>
      <c r="D43" s="117">
        <v>0</v>
      </c>
      <c r="E43" s="117">
        <v>0</v>
      </c>
      <c r="F43" s="170">
        <f t="shared" si="0"/>
        <v>0</v>
      </c>
      <c r="G43" s="117">
        <v>0</v>
      </c>
      <c r="H43" s="117">
        <v>0</v>
      </c>
      <c r="I43" s="117">
        <v>0</v>
      </c>
      <c r="J43" s="170">
        <f t="shared" si="1"/>
        <v>0</v>
      </c>
      <c r="K43" s="117">
        <v>0</v>
      </c>
      <c r="L43" s="117">
        <v>0</v>
      </c>
      <c r="M43" s="117">
        <v>0</v>
      </c>
      <c r="N43" s="170">
        <f t="shared" si="2"/>
        <v>0</v>
      </c>
      <c r="O43" s="180"/>
      <c r="P43" s="180"/>
      <c r="Q43" s="180"/>
      <c r="R43" s="184"/>
    </row>
    <row r="44" spans="1:18" x14ac:dyDescent="0.25">
      <c r="A44" s="5" t="s">
        <v>146</v>
      </c>
      <c r="B44" s="29" t="s">
        <v>147</v>
      </c>
      <c r="C44" s="117">
        <v>0</v>
      </c>
      <c r="D44" s="117">
        <v>0</v>
      </c>
      <c r="E44" s="117">
        <v>0</v>
      </c>
      <c r="F44" s="170">
        <f t="shared" si="0"/>
        <v>0</v>
      </c>
      <c r="G44" s="117">
        <v>0</v>
      </c>
      <c r="H44" s="117">
        <v>0</v>
      </c>
      <c r="I44" s="117">
        <v>0</v>
      </c>
      <c r="J44" s="170">
        <f t="shared" si="1"/>
        <v>0</v>
      </c>
      <c r="K44" s="117">
        <v>0</v>
      </c>
      <c r="L44" s="117">
        <v>0</v>
      </c>
      <c r="M44" s="117">
        <v>0</v>
      </c>
      <c r="N44" s="170">
        <f t="shared" si="2"/>
        <v>0</v>
      </c>
      <c r="O44" s="180"/>
      <c r="P44" s="180"/>
      <c r="Q44" s="180"/>
      <c r="R44" s="184"/>
    </row>
    <row r="45" spans="1:18" s="91" customFormat="1" x14ac:dyDescent="0.25">
      <c r="A45" s="7" t="s">
        <v>388</v>
      </c>
      <c r="B45" s="32" t="s">
        <v>148</v>
      </c>
      <c r="C45" s="118">
        <f>SUM(C43:C44)</f>
        <v>0</v>
      </c>
      <c r="D45" s="118">
        <f>SUM(D43:D44)</f>
        <v>0</v>
      </c>
      <c r="E45" s="118">
        <f>SUM(E43:E44)</f>
        <v>0</v>
      </c>
      <c r="F45" s="160">
        <f t="shared" si="0"/>
        <v>0</v>
      </c>
      <c r="G45" s="118">
        <f>SUM(G43:G44)</f>
        <v>0</v>
      </c>
      <c r="H45" s="118">
        <f>SUM(H43:H44)</f>
        <v>0</v>
      </c>
      <c r="I45" s="118">
        <f>SUM(I43:I44)</f>
        <v>0</v>
      </c>
      <c r="J45" s="160">
        <f t="shared" si="1"/>
        <v>0</v>
      </c>
      <c r="K45" s="118">
        <f>SUM(K43:K44)</f>
        <v>0</v>
      </c>
      <c r="L45" s="118">
        <f>SUM(L43:L44)</f>
        <v>0</v>
      </c>
      <c r="M45" s="118">
        <f>SUM(M43:M44)</f>
        <v>0</v>
      </c>
      <c r="N45" s="160">
        <f t="shared" si="2"/>
        <v>0</v>
      </c>
      <c r="O45" s="185"/>
      <c r="P45" s="185"/>
      <c r="Q45" s="185"/>
      <c r="R45" s="185"/>
    </row>
    <row r="46" spans="1:18" x14ac:dyDescent="0.25">
      <c r="A46" s="5" t="s">
        <v>149</v>
      </c>
      <c r="B46" s="29" t="s">
        <v>150</v>
      </c>
      <c r="C46" s="117">
        <v>300000</v>
      </c>
      <c r="D46" s="117">
        <v>0</v>
      </c>
      <c r="E46" s="117">
        <v>0</v>
      </c>
      <c r="F46" s="170">
        <f t="shared" si="0"/>
        <v>300000</v>
      </c>
      <c r="G46" s="117">
        <v>300000</v>
      </c>
      <c r="H46" s="117">
        <v>0</v>
      </c>
      <c r="I46" s="117">
        <v>0</v>
      </c>
      <c r="J46" s="170">
        <f t="shared" si="1"/>
        <v>300000</v>
      </c>
      <c r="K46" s="117">
        <v>300000</v>
      </c>
      <c r="L46" s="117">
        <v>0</v>
      </c>
      <c r="M46" s="117">
        <v>0</v>
      </c>
      <c r="N46" s="170">
        <f t="shared" si="2"/>
        <v>300000</v>
      </c>
      <c r="O46" s="182"/>
      <c r="P46" s="182"/>
      <c r="Q46" s="182"/>
      <c r="R46" s="183"/>
    </row>
    <row r="47" spans="1:18" x14ac:dyDescent="0.25">
      <c r="A47" s="5" t="s">
        <v>151</v>
      </c>
      <c r="B47" s="29" t="s">
        <v>152</v>
      </c>
      <c r="C47" s="117">
        <v>0</v>
      </c>
      <c r="D47" s="117">
        <v>0</v>
      </c>
      <c r="E47" s="117">
        <v>0</v>
      </c>
      <c r="F47" s="170">
        <f t="shared" si="0"/>
        <v>0</v>
      </c>
      <c r="G47" s="117">
        <v>0</v>
      </c>
      <c r="H47" s="117">
        <v>0</v>
      </c>
      <c r="I47" s="117">
        <v>0</v>
      </c>
      <c r="J47" s="170">
        <f t="shared" si="1"/>
        <v>0</v>
      </c>
      <c r="K47" s="117">
        <v>0</v>
      </c>
      <c r="L47" s="117">
        <v>0</v>
      </c>
      <c r="M47" s="117">
        <v>0</v>
      </c>
      <c r="N47" s="170">
        <f t="shared" si="2"/>
        <v>0</v>
      </c>
      <c r="O47" s="180"/>
      <c r="P47" s="180"/>
      <c r="Q47" s="180"/>
      <c r="R47" s="184"/>
    </row>
    <row r="48" spans="1:18" x14ac:dyDescent="0.25">
      <c r="A48" s="5" t="s">
        <v>450</v>
      </c>
      <c r="B48" s="29" t="s">
        <v>153</v>
      </c>
      <c r="C48" s="117">
        <v>0</v>
      </c>
      <c r="D48" s="117">
        <v>0</v>
      </c>
      <c r="E48" s="117">
        <v>0</v>
      </c>
      <c r="F48" s="170">
        <f t="shared" si="0"/>
        <v>0</v>
      </c>
      <c r="G48" s="117">
        <v>0</v>
      </c>
      <c r="H48" s="117">
        <v>0</v>
      </c>
      <c r="I48" s="117">
        <v>0</v>
      </c>
      <c r="J48" s="170">
        <f t="shared" si="1"/>
        <v>0</v>
      </c>
      <c r="K48" s="117">
        <v>0</v>
      </c>
      <c r="L48" s="117">
        <v>0</v>
      </c>
      <c r="M48" s="117">
        <v>0</v>
      </c>
      <c r="N48" s="170">
        <f t="shared" si="2"/>
        <v>0</v>
      </c>
      <c r="O48" s="180"/>
      <c r="P48" s="180"/>
      <c r="Q48" s="180"/>
      <c r="R48" s="184"/>
    </row>
    <row r="49" spans="1:18" x14ac:dyDescent="0.25">
      <c r="A49" s="5" t="s">
        <v>451</v>
      </c>
      <c r="B49" s="29" t="s">
        <v>154</v>
      </c>
      <c r="C49" s="117">
        <v>0</v>
      </c>
      <c r="D49" s="117">
        <v>0</v>
      </c>
      <c r="E49" s="117">
        <v>0</v>
      </c>
      <c r="F49" s="170">
        <f t="shared" si="0"/>
        <v>0</v>
      </c>
      <c r="G49" s="117">
        <v>0</v>
      </c>
      <c r="H49" s="117">
        <v>0</v>
      </c>
      <c r="I49" s="117">
        <v>0</v>
      </c>
      <c r="J49" s="170">
        <f t="shared" si="1"/>
        <v>0</v>
      </c>
      <c r="K49" s="117">
        <v>0</v>
      </c>
      <c r="L49" s="117">
        <v>0</v>
      </c>
      <c r="M49" s="117">
        <v>0</v>
      </c>
      <c r="N49" s="170">
        <f t="shared" si="2"/>
        <v>0</v>
      </c>
      <c r="O49" s="180"/>
      <c r="P49" s="180"/>
      <c r="Q49" s="180"/>
      <c r="R49" s="184"/>
    </row>
    <row r="50" spans="1:18" x14ac:dyDescent="0.25">
      <c r="A50" s="5" t="s">
        <v>155</v>
      </c>
      <c r="B50" s="29" t="s">
        <v>156</v>
      </c>
      <c r="C50" s="110">
        <v>15000</v>
      </c>
      <c r="D50" s="110">
        <v>0</v>
      </c>
      <c r="E50" s="110">
        <v>0</v>
      </c>
      <c r="F50" s="170">
        <f t="shared" si="0"/>
        <v>15000</v>
      </c>
      <c r="G50" s="110">
        <v>15000</v>
      </c>
      <c r="H50" s="110">
        <v>0</v>
      </c>
      <c r="I50" s="110">
        <v>0</v>
      </c>
      <c r="J50" s="170">
        <f t="shared" si="1"/>
        <v>15000</v>
      </c>
      <c r="K50" s="110">
        <v>15000</v>
      </c>
      <c r="L50" s="110">
        <v>0</v>
      </c>
      <c r="M50" s="110">
        <v>0</v>
      </c>
      <c r="N50" s="170">
        <f t="shared" si="2"/>
        <v>15000</v>
      </c>
      <c r="O50" s="182"/>
      <c r="P50" s="182"/>
      <c r="Q50" s="182"/>
      <c r="R50" s="184"/>
    </row>
    <row r="51" spans="1:18" s="91" customFormat="1" x14ac:dyDescent="0.25">
      <c r="A51" s="7" t="s">
        <v>389</v>
      </c>
      <c r="B51" s="32" t="s">
        <v>157</v>
      </c>
      <c r="C51" s="118">
        <f>SUM(C46:C50)</f>
        <v>315000</v>
      </c>
      <c r="D51" s="118">
        <f>SUM(D46:D50)</f>
        <v>0</v>
      </c>
      <c r="E51" s="118">
        <v>0</v>
      </c>
      <c r="F51" s="160">
        <f t="shared" si="0"/>
        <v>315000</v>
      </c>
      <c r="G51" s="118">
        <f>SUM(G46:G50)</f>
        <v>315000</v>
      </c>
      <c r="H51" s="118">
        <f>SUM(H46:H50)</f>
        <v>0</v>
      </c>
      <c r="I51" s="118">
        <v>0</v>
      </c>
      <c r="J51" s="160">
        <f t="shared" si="1"/>
        <v>315000</v>
      </c>
      <c r="K51" s="118">
        <f>SUM(K46:K50)</f>
        <v>315000</v>
      </c>
      <c r="L51" s="118">
        <f>SUM(L46:L50)</f>
        <v>0</v>
      </c>
      <c r="M51" s="118">
        <v>0</v>
      </c>
      <c r="N51" s="160">
        <f t="shared" si="2"/>
        <v>315000</v>
      </c>
      <c r="O51" s="185"/>
      <c r="P51" s="185"/>
      <c r="Q51" s="185"/>
      <c r="R51" s="185"/>
    </row>
    <row r="52" spans="1:18" s="91" customFormat="1" ht="15.75" x14ac:dyDescent="0.25">
      <c r="A52" s="36" t="s">
        <v>390</v>
      </c>
      <c r="B52" s="48" t="s">
        <v>158</v>
      </c>
      <c r="C52" s="119">
        <f>C31+C34+C42+C45+C51</f>
        <v>2263712</v>
      </c>
      <c r="D52" s="119">
        <f>D31+D34+D42+D45+D51</f>
        <v>0</v>
      </c>
      <c r="E52" s="119">
        <f>E31+E34+E42+E45+E51</f>
        <v>0</v>
      </c>
      <c r="F52" s="160">
        <f>SUM(C52:E52)</f>
        <v>2263712</v>
      </c>
      <c r="G52" s="119">
        <f>G31+G34+G42+G45+G51</f>
        <v>2243712</v>
      </c>
      <c r="H52" s="119">
        <f>H31+H34+H42+H45+H51</f>
        <v>0</v>
      </c>
      <c r="I52" s="119">
        <f>I31+I34+I42+I45+I51</f>
        <v>0</v>
      </c>
      <c r="J52" s="160">
        <f>SUM(G52:I52)</f>
        <v>2243712</v>
      </c>
      <c r="K52" s="119">
        <f>K31+K34+K42+K45+K51</f>
        <v>2228697</v>
      </c>
      <c r="L52" s="119">
        <f>L31+L34+L42+L45+L51</f>
        <v>0</v>
      </c>
      <c r="M52" s="119">
        <f>M31+M34+M42+M45+M51</f>
        <v>0</v>
      </c>
      <c r="N52" s="160">
        <f>SUM(K52:M52)</f>
        <v>2228697</v>
      </c>
      <c r="O52" s="186"/>
      <c r="P52" s="186"/>
      <c r="Q52" s="186"/>
      <c r="R52" s="185"/>
    </row>
    <row r="53" spans="1:18" x14ac:dyDescent="0.25">
      <c r="A53" s="13" t="s">
        <v>159</v>
      </c>
      <c r="B53" s="29" t="s">
        <v>160</v>
      </c>
      <c r="C53" s="117">
        <v>0</v>
      </c>
      <c r="D53" s="117">
        <v>0</v>
      </c>
      <c r="E53" s="117">
        <v>0</v>
      </c>
      <c r="F53" s="170">
        <f t="shared" si="0"/>
        <v>0</v>
      </c>
      <c r="G53" s="117">
        <v>0</v>
      </c>
      <c r="H53" s="117">
        <v>0</v>
      </c>
      <c r="I53" s="117">
        <v>0</v>
      </c>
      <c r="J53" s="170">
        <f t="shared" ref="J53:J75" si="3">SUM(G53:I53)</f>
        <v>0</v>
      </c>
      <c r="K53" s="117">
        <v>0</v>
      </c>
      <c r="L53" s="117">
        <v>0</v>
      </c>
      <c r="M53" s="117">
        <v>0</v>
      </c>
      <c r="N53" s="170">
        <f t="shared" ref="N53:N75" si="4">SUM(K53:M53)</f>
        <v>0</v>
      </c>
      <c r="O53" s="180"/>
      <c r="P53" s="180"/>
      <c r="Q53" s="180"/>
      <c r="R53" s="184"/>
    </row>
    <row r="54" spans="1:18" x14ac:dyDescent="0.25">
      <c r="A54" s="13" t="s">
        <v>391</v>
      </c>
      <c r="B54" s="29" t="s">
        <v>161</v>
      </c>
      <c r="C54" s="117">
        <v>0</v>
      </c>
      <c r="D54" s="117">
        <v>0</v>
      </c>
      <c r="E54" s="117">
        <v>0</v>
      </c>
      <c r="F54" s="170">
        <f t="shared" si="0"/>
        <v>0</v>
      </c>
      <c r="G54" s="117">
        <v>0</v>
      </c>
      <c r="H54" s="117">
        <v>0</v>
      </c>
      <c r="I54" s="117">
        <v>0</v>
      </c>
      <c r="J54" s="170">
        <f t="shared" si="3"/>
        <v>0</v>
      </c>
      <c r="K54" s="117">
        <v>0</v>
      </c>
      <c r="L54" s="117">
        <v>0</v>
      </c>
      <c r="M54" s="117">
        <v>0</v>
      </c>
      <c r="N54" s="170">
        <f t="shared" si="4"/>
        <v>0</v>
      </c>
      <c r="O54" s="180"/>
      <c r="P54" s="180"/>
      <c r="Q54" s="180"/>
      <c r="R54" s="184"/>
    </row>
    <row r="55" spans="1:18" x14ac:dyDescent="0.25">
      <c r="A55" s="17" t="s">
        <v>452</v>
      </c>
      <c r="B55" s="29" t="s">
        <v>162</v>
      </c>
      <c r="C55" s="117">
        <v>0</v>
      </c>
      <c r="D55" s="117">
        <v>0</v>
      </c>
      <c r="E55" s="117">
        <v>0</v>
      </c>
      <c r="F55" s="170">
        <f t="shared" si="0"/>
        <v>0</v>
      </c>
      <c r="G55" s="117">
        <v>0</v>
      </c>
      <c r="H55" s="117">
        <v>0</v>
      </c>
      <c r="I55" s="117">
        <v>0</v>
      </c>
      <c r="J55" s="170">
        <f t="shared" si="3"/>
        <v>0</v>
      </c>
      <c r="K55" s="117">
        <v>0</v>
      </c>
      <c r="L55" s="117">
        <v>0</v>
      </c>
      <c r="M55" s="117">
        <v>0</v>
      </c>
      <c r="N55" s="170">
        <f t="shared" si="4"/>
        <v>0</v>
      </c>
      <c r="O55" s="180"/>
      <c r="P55" s="180"/>
      <c r="Q55" s="180"/>
      <c r="R55" s="184"/>
    </row>
    <row r="56" spans="1:18" x14ac:dyDescent="0.25">
      <c r="A56" s="17" t="s">
        <v>453</v>
      </c>
      <c r="B56" s="29" t="s">
        <v>163</v>
      </c>
      <c r="C56" s="117">
        <v>0</v>
      </c>
      <c r="D56" s="117">
        <v>0</v>
      </c>
      <c r="E56" s="117">
        <v>0</v>
      </c>
      <c r="F56" s="170">
        <f t="shared" si="0"/>
        <v>0</v>
      </c>
      <c r="G56" s="117">
        <v>0</v>
      </c>
      <c r="H56" s="117">
        <v>0</v>
      </c>
      <c r="I56" s="117">
        <v>0</v>
      </c>
      <c r="J56" s="170">
        <f t="shared" si="3"/>
        <v>0</v>
      </c>
      <c r="K56" s="117">
        <v>0</v>
      </c>
      <c r="L56" s="117">
        <v>0</v>
      </c>
      <c r="M56" s="117">
        <v>0</v>
      </c>
      <c r="N56" s="170">
        <f t="shared" si="4"/>
        <v>0</v>
      </c>
      <c r="O56" s="180"/>
      <c r="P56" s="180"/>
      <c r="Q56" s="180"/>
      <c r="R56" s="184"/>
    </row>
    <row r="57" spans="1:18" x14ac:dyDescent="0.25">
      <c r="A57" s="17" t="s">
        <v>454</v>
      </c>
      <c r="B57" s="29" t="s">
        <v>164</v>
      </c>
      <c r="C57" s="117">
        <v>0</v>
      </c>
      <c r="D57" s="117">
        <v>0</v>
      </c>
      <c r="E57" s="117">
        <v>0</v>
      </c>
      <c r="F57" s="170">
        <f t="shared" si="0"/>
        <v>0</v>
      </c>
      <c r="G57" s="117">
        <v>0</v>
      </c>
      <c r="H57" s="117">
        <v>0</v>
      </c>
      <c r="I57" s="117">
        <v>0</v>
      </c>
      <c r="J57" s="170">
        <f t="shared" si="3"/>
        <v>0</v>
      </c>
      <c r="K57" s="117">
        <v>0</v>
      </c>
      <c r="L57" s="117">
        <v>0</v>
      </c>
      <c r="M57" s="117">
        <v>0</v>
      </c>
      <c r="N57" s="170">
        <f t="shared" si="4"/>
        <v>0</v>
      </c>
      <c r="O57" s="180"/>
      <c r="P57" s="180"/>
      <c r="Q57" s="180"/>
      <c r="R57" s="184"/>
    </row>
    <row r="58" spans="1:18" x14ac:dyDescent="0.25">
      <c r="A58" s="13" t="s">
        <v>455</v>
      </c>
      <c r="B58" s="29" t="s">
        <v>165</v>
      </c>
      <c r="C58" s="117">
        <v>0</v>
      </c>
      <c r="D58" s="117">
        <v>0</v>
      </c>
      <c r="E58" s="117">
        <v>0</v>
      </c>
      <c r="F58" s="170">
        <f t="shared" si="0"/>
        <v>0</v>
      </c>
      <c r="G58" s="117">
        <v>0</v>
      </c>
      <c r="H58" s="117">
        <v>0</v>
      </c>
      <c r="I58" s="117">
        <v>0</v>
      </c>
      <c r="J58" s="170">
        <f t="shared" si="3"/>
        <v>0</v>
      </c>
      <c r="K58" s="117">
        <v>0</v>
      </c>
      <c r="L58" s="117">
        <v>0</v>
      </c>
      <c r="M58" s="117">
        <v>0</v>
      </c>
      <c r="N58" s="170">
        <f t="shared" si="4"/>
        <v>0</v>
      </c>
      <c r="O58" s="180"/>
      <c r="P58" s="180"/>
      <c r="Q58" s="180"/>
      <c r="R58" s="184"/>
    </row>
    <row r="59" spans="1:18" x14ac:dyDescent="0.25">
      <c r="A59" s="13" t="s">
        <v>456</v>
      </c>
      <c r="B59" s="29" t="s">
        <v>166</v>
      </c>
      <c r="C59" s="117">
        <v>0</v>
      </c>
      <c r="D59" s="117">
        <v>0</v>
      </c>
      <c r="E59" s="117">
        <v>0</v>
      </c>
      <c r="F59" s="170">
        <f t="shared" si="0"/>
        <v>0</v>
      </c>
      <c r="G59" s="117">
        <v>0</v>
      </c>
      <c r="H59" s="117">
        <v>0</v>
      </c>
      <c r="I59" s="117">
        <v>0</v>
      </c>
      <c r="J59" s="170">
        <f t="shared" si="3"/>
        <v>0</v>
      </c>
      <c r="K59" s="117">
        <v>0</v>
      </c>
      <c r="L59" s="117">
        <v>0</v>
      </c>
      <c r="M59" s="117">
        <v>0</v>
      </c>
      <c r="N59" s="170">
        <f t="shared" si="4"/>
        <v>0</v>
      </c>
      <c r="O59" s="180"/>
      <c r="P59" s="180"/>
      <c r="Q59" s="180"/>
      <c r="R59" s="184"/>
    </row>
    <row r="60" spans="1:18" x14ac:dyDescent="0.25">
      <c r="A60" s="13" t="s">
        <v>457</v>
      </c>
      <c r="B60" s="29" t="s">
        <v>167</v>
      </c>
      <c r="C60" s="117">
        <v>0</v>
      </c>
      <c r="D60" s="117">
        <v>0</v>
      </c>
      <c r="E60" s="117">
        <v>0</v>
      </c>
      <c r="F60" s="170">
        <f t="shared" si="0"/>
        <v>0</v>
      </c>
      <c r="G60" s="117">
        <v>0</v>
      </c>
      <c r="H60" s="117">
        <v>0</v>
      </c>
      <c r="I60" s="117">
        <v>0</v>
      </c>
      <c r="J60" s="170">
        <f t="shared" si="3"/>
        <v>0</v>
      </c>
      <c r="K60" s="117">
        <v>0</v>
      </c>
      <c r="L60" s="117">
        <v>0</v>
      </c>
      <c r="M60" s="117">
        <v>0</v>
      </c>
      <c r="N60" s="170">
        <f t="shared" si="4"/>
        <v>0</v>
      </c>
      <c r="O60" s="180"/>
      <c r="P60" s="180"/>
      <c r="Q60" s="180"/>
      <c r="R60" s="184"/>
    </row>
    <row r="61" spans="1:18" s="91" customFormat="1" ht="15.75" x14ac:dyDescent="0.25">
      <c r="A61" s="45" t="s">
        <v>419</v>
      </c>
      <c r="B61" s="48" t="s">
        <v>168</v>
      </c>
      <c r="C61" s="119">
        <f>SUM(C53:C60)</f>
        <v>0</v>
      </c>
      <c r="D61" s="119">
        <f>SUM(D53:D60)</f>
        <v>0</v>
      </c>
      <c r="E61" s="119">
        <f>SUM(E53:E60)</f>
        <v>0</v>
      </c>
      <c r="F61" s="161">
        <f t="shared" si="0"/>
        <v>0</v>
      </c>
      <c r="G61" s="119">
        <f>SUM(G53:G60)</f>
        <v>0</v>
      </c>
      <c r="H61" s="119">
        <f>SUM(H53:H60)</f>
        <v>0</v>
      </c>
      <c r="I61" s="119">
        <f>SUM(I53:I60)</f>
        <v>0</v>
      </c>
      <c r="J61" s="161">
        <f t="shared" si="3"/>
        <v>0</v>
      </c>
      <c r="K61" s="119">
        <f>SUM(K53:K60)</f>
        <v>0</v>
      </c>
      <c r="L61" s="119">
        <f>SUM(L53:L60)</f>
        <v>0</v>
      </c>
      <c r="M61" s="119">
        <f>SUM(M53:M60)</f>
        <v>0</v>
      </c>
      <c r="N61" s="161">
        <f t="shared" si="4"/>
        <v>0</v>
      </c>
      <c r="O61" s="186"/>
      <c r="P61" s="186"/>
      <c r="Q61" s="186"/>
      <c r="R61" s="186"/>
    </row>
    <row r="62" spans="1:18" x14ac:dyDescent="0.25">
      <c r="A62" s="12" t="s">
        <v>458</v>
      </c>
      <c r="B62" s="29" t="s">
        <v>169</v>
      </c>
      <c r="C62" s="117">
        <v>0</v>
      </c>
      <c r="D62" s="117">
        <v>0</v>
      </c>
      <c r="E62" s="117">
        <v>0</v>
      </c>
      <c r="F62" s="170">
        <f t="shared" si="0"/>
        <v>0</v>
      </c>
      <c r="G62" s="117">
        <v>0</v>
      </c>
      <c r="H62" s="117">
        <v>0</v>
      </c>
      <c r="I62" s="117">
        <v>0</v>
      </c>
      <c r="J62" s="170">
        <f t="shared" si="3"/>
        <v>0</v>
      </c>
      <c r="K62" s="117">
        <v>0</v>
      </c>
      <c r="L62" s="117">
        <v>0</v>
      </c>
      <c r="M62" s="117">
        <v>0</v>
      </c>
      <c r="N62" s="170">
        <f t="shared" si="4"/>
        <v>0</v>
      </c>
      <c r="O62" s="180"/>
      <c r="P62" s="180"/>
      <c r="Q62" s="180"/>
      <c r="R62" s="184"/>
    </row>
    <row r="63" spans="1:18" x14ac:dyDescent="0.25">
      <c r="A63" s="12" t="s">
        <v>170</v>
      </c>
      <c r="B63" s="29" t="s">
        <v>171</v>
      </c>
      <c r="C63" s="117">
        <v>0</v>
      </c>
      <c r="D63" s="117">
        <v>0</v>
      </c>
      <c r="E63" s="117">
        <v>0</v>
      </c>
      <c r="F63" s="170">
        <f t="shared" si="0"/>
        <v>0</v>
      </c>
      <c r="G63" s="117">
        <v>0</v>
      </c>
      <c r="H63" s="117">
        <v>0</v>
      </c>
      <c r="I63" s="117">
        <v>0</v>
      </c>
      <c r="J63" s="170">
        <f t="shared" si="3"/>
        <v>0</v>
      </c>
      <c r="K63" s="117">
        <v>0</v>
      </c>
      <c r="L63" s="117">
        <v>0</v>
      </c>
      <c r="M63" s="117">
        <v>0</v>
      </c>
      <c r="N63" s="170">
        <f t="shared" si="4"/>
        <v>0</v>
      </c>
      <c r="O63" s="180"/>
      <c r="P63" s="180"/>
      <c r="Q63" s="180"/>
      <c r="R63" s="184"/>
    </row>
    <row r="64" spans="1:18" x14ac:dyDescent="0.25">
      <c r="A64" s="12" t="s">
        <v>172</v>
      </c>
      <c r="B64" s="29" t="s">
        <v>173</v>
      </c>
      <c r="C64" s="117">
        <v>0</v>
      </c>
      <c r="D64" s="117">
        <v>0</v>
      </c>
      <c r="E64" s="117">
        <v>0</v>
      </c>
      <c r="F64" s="170">
        <f t="shared" si="0"/>
        <v>0</v>
      </c>
      <c r="G64" s="117">
        <v>0</v>
      </c>
      <c r="H64" s="117">
        <v>0</v>
      </c>
      <c r="I64" s="117">
        <v>0</v>
      </c>
      <c r="J64" s="170">
        <f t="shared" si="3"/>
        <v>0</v>
      </c>
      <c r="K64" s="117">
        <v>0</v>
      </c>
      <c r="L64" s="117">
        <v>0</v>
      </c>
      <c r="M64" s="117">
        <v>0</v>
      </c>
      <c r="N64" s="170">
        <f t="shared" si="4"/>
        <v>0</v>
      </c>
      <c r="O64" s="180"/>
      <c r="P64" s="180"/>
      <c r="Q64" s="180"/>
      <c r="R64" s="184"/>
    </row>
    <row r="65" spans="1:18" x14ac:dyDescent="0.25">
      <c r="A65" s="12" t="s">
        <v>420</v>
      </c>
      <c r="B65" s="29" t="s">
        <v>174</v>
      </c>
      <c r="C65" s="117">
        <v>0</v>
      </c>
      <c r="D65" s="117">
        <v>0</v>
      </c>
      <c r="E65" s="117">
        <v>0</v>
      </c>
      <c r="F65" s="170">
        <f t="shared" si="0"/>
        <v>0</v>
      </c>
      <c r="G65" s="117">
        <v>0</v>
      </c>
      <c r="H65" s="117">
        <v>0</v>
      </c>
      <c r="I65" s="117">
        <v>0</v>
      </c>
      <c r="J65" s="170">
        <f t="shared" si="3"/>
        <v>0</v>
      </c>
      <c r="K65" s="117">
        <v>0</v>
      </c>
      <c r="L65" s="117">
        <v>0</v>
      </c>
      <c r="M65" s="117">
        <v>0</v>
      </c>
      <c r="N65" s="170">
        <f t="shared" si="4"/>
        <v>0</v>
      </c>
      <c r="O65" s="180"/>
      <c r="P65" s="180"/>
      <c r="Q65" s="180"/>
      <c r="R65" s="184"/>
    </row>
    <row r="66" spans="1:18" x14ac:dyDescent="0.25">
      <c r="A66" s="12" t="s">
        <v>459</v>
      </c>
      <c r="B66" s="29" t="s">
        <v>175</v>
      </c>
      <c r="C66" s="117">
        <v>0</v>
      </c>
      <c r="D66" s="117">
        <v>0</v>
      </c>
      <c r="E66" s="117">
        <v>0</v>
      </c>
      <c r="F66" s="170">
        <f t="shared" si="0"/>
        <v>0</v>
      </c>
      <c r="G66" s="117">
        <v>0</v>
      </c>
      <c r="H66" s="117">
        <v>0</v>
      </c>
      <c r="I66" s="117">
        <v>0</v>
      </c>
      <c r="J66" s="170">
        <f t="shared" si="3"/>
        <v>0</v>
      </c>
      <c r="K66" s="117">
        <v>0</v>
      </c>
      <c r="L66" s="117">
        <v>0</v>
      </c>
      <c r="M66" s="117">
        <v>0</v>
      </c>
      <c r="N66" s="170">
        <f t="shared" si="4"/>
        <v>0</v>
      </c>
      <c r="O66" s="180"/>
      <c r="P66" s="180"/>
      <c r="Q66" s="180"/>
      <c r="R66" s="184"/>
    </row>
    <row r="67" spans="1:18" x14ac:dyDescent="0.25">
      <c r="A67" s="12" t="s">
        <v>422</v>
      </c>
      <c r="B67" s="29" t="s">
        <v>176</v>
      </c>
      <c r="C67" s="117">
        <v>0</v>
      </c>
      <c r="D67" s="117">
        <v>0</v>
      </c>
      <c r="E67" s="117">
        <v>0</v>
      </c>
      <c r="F67" s="170">
        <f t="shared" si="0"/>
        <v>0</v>
      </c>
      <c r="G67" s="117">
        <v>0</v>
      </c>
      <c r="H67" s="117">
        <v>0</v>
      </c>
      <c r="I67" s="117">
        <v>0</v>
      </c>
      <c r="J67" s="170">
        <f t="shared" si="3"/>
        <v>0</v>
      </c>
      <c r="K67" s="117">
        <v>0</v>
      </c>
      <c r="L67" s="117">
        <v>0</v>
      </c>
      <c r="M67" s="117">
        <v>0</v>
      </c>
      <c r="N67" s="170">
        <f t="shared" si="4"/>
        <v>0</v>
      </c>
      <c r="O67" s="180"/>
      <c r="P67" s="180"/>
      <c r="Q67" s="180"/>
      <c r="R67" s="184"/>
    </row>
    <row r="68" spans="1:18" x14ac:dyDescent="0.25">
      <c r="A68" s="12" t="s">
        <v>460</v>
      </c>
      <c r="B68" s="29" t="s">
        <v>177</v>
      </c>
      <c r="C68" s="117">
        <v>0</v>
      </c>
      <c r="D68" s="117">
        <v>0</v>
      </c>
      <c r="E68" s="117">
        <v>0</v>
      </c>
      <c r="F68" s="170">
        <f t="shared" si="0"/>
        <v>0</v>
      </c>
      <c r="G68" s="117">
        <v>0</v>
      </c>
      <c r="H68" s="117">
        <v>0</v>
      </c>
      <c r="I68" s="117">
        <v>0</v>
      </c>
      <c r="J68" s="170">
        <f t="shared" si="3"/>
        <v>0</v>
      </c>
      <c r="K68" s="117">
        <v>0</v>
      </c>
      <c r="L68" s="117">
        <v>0</v>
      </c>
      <c r="M68" s="117">
        <v>0</v>
      </c>
      <c r="N68" s="170">
        <f t="shared" si="4"/>
        <v>0</v>
      </c>
      <c r="O68" s="180"/>
      <c r="P68" s="180"/>
      <c r="Q68" s="180"/>
      <c r="R68" s="184"/>
    </row>
    <row r="69" spans="1:18" x14ac:dyDescent="0.25">
      <c r="A69" s="12" t="s">
        <v>461</v>
      </c>
      <c r="B69" s="29" t="s">
        <v>178</v>
      </c>
      <c r="C69" s="117">
        <v>0</v>
      </c>
      <c r="D69" s="117">
        <v>0</v>
      </c>
      <c r="E69" s="117">
        <v>0</v>
      </c>
      <c r="F69" s="170">
        <f t="shared" si="0"/>
        <v>0</v>
      </c>
      <c r="G69" s="117">
        <v>0</v>
      </c>
      <c r="H69" s="117">
        <v>0</v>
      </c>
      <c r="I69" s="117">
        <v>0</v>
      </c>
      <c r="J69" s="170">
        <f t="shared" si="3"/>
        <v>0</v>
      </c>
      <c r="K69" s="117">
        <v>0</v>
      </c>
      <c r="L69" s="117">
        <v>0</v>
      </c>
      <c r="M69" s="117">
        <v>0</v>
      </c>
      <c r="N69" s="170">
        <f t="shared" si="4"/>
        <v>0</v>
      </c>
      <c r="O69" s="180"/>
      <c r="P69" s="180"/>
      <c r="Q69" s="180"/>
      <c r="R69" s="184"/>
    </row>
    <row r="70" spans="1:18" x14ac:dyDescent="0.25">
      <c r="A70" s="12" t="s">
        <v>179</v>
      </c>
      <c r="B70" s="29" t="s">
        <v>180</v>
      </c>
      <c r="C70" s="117">
        <v>0</v>
      </c>
      <c r="D70" s="117">
        <v>0</v>
      </c>
      <c r="E70" s="117">
        <v>0</v>
      </c>
      <c r="F70" s="170">
        <f t="shared" si="0"/>
        <v>0</v>
      </c>
      <c r="G70" s="117">
        <v>0</v>
      </c>
      <c r="H70" s="117">
        <v>0</v>
      </c>
      <c r="I70" s="117">
        <v>0</v>
      </c>
      <c r="J70" s="170">
        <f t="shared" si="3"/>
        <v>0</v>
      </c>
      <c r="K70" s="117">
        <v>0</v>
      </c>
      <c r="L70" s="117">
        <v>0</v>
      </c>
      <c r="M70" s="117">
        <v>0</v>
      </c>
      <c r="N70" s="170">
        <f t="shared" si="4"/>
        <v>0</v>
      </c>
      <c r="O70" s="180"/>
      <c r="P70" s="180"/>
      <c r="Q70" s="180"/>
      <c r="R70" s="184"/>
    </row>
    <row r="71" spans="1:18" x14ac:dyDescent="0.25">
      <c r="A71" s="21" t="s">
        <v>181</v>
      </c>
      <c r="B71" s="29" t="s">
        <v>182</v>
      </c>
      <c r="C71" s="117">
        <v>0</v>
      </c>
      <c r="D71" s="117">
        <v>0</v>
      </c>
      <c r="E71" s="117">
        <v>0</v>
      </c>
      <c r="F71" s="170">
        <f t="shared" si="0"/>
        <v>0</v>
      </c>
      <c r="G71" s="117">
        <v>0</v>
      </c>
      <c r="H71" s="117">
        <v>0</v>
      </c>
      <c r="I71" s="117">
        <v>0</v>
      </c>
      <c r="J71" s="170">
        <f t="shared" si="3"/>
        <v>0</v>
      </c>
      <c r="K71" s="117">
        <v>0</v>
      </c>
      <c r="L71" s="117">
        <v>0</v>
      </c>
      <c r="M71" s="117">
        <v>0</v>
      </c>
      <c r="N71" s="170">
        <f t="shared" si="4"/>
        <v>0</v>
      </c>
      <c r="O71" s="180"/>
      <c r="P71" s="180"/>
      <c r="Q71" s="180"/>
      <c r="R71" s="184"/>
    </row>
    <row r="72" spans="1:18" x14ac:dyDescent="0.25">
      <c r="A72" s="12" t="s">
        <v>660</v>
      </c>
      <c r="B72" s="29" t="s">
        <v>183</v>
      </c>
      <c r="C72" s="117">
        <v>0</v>
      </c>
      <c r="D72" s="117">
        <v>0</v>
      </c>
      <c r="E72" s="117">
        <v>0</v>
      </c>
      <c r="F72" s="170">
        <f t="shared" si="0"/>
        <v>0</v>
      </c>
      <c r="G72" s="117">
        <v>0</v>
      </c>
      <c r="H72" s="117">
        <v>0</v>
      </c>
      <c r="I72" s="117">
        <v>0</v>
      </c>
      <c r="J72" s="170">
        <f t="shared" si="3"/>
        <v>0</v>
      </c>
      <c r="K72" s="117">
        <v>0</v>
      </c>
      <c r="L72" s="117">
        <v>0</v>
      </c>
      <c r="M72" s="117">
        <v>0</v>
      </c>
      <c r="N72" s="170">
        <f t="shared" si="4"/>
        <v>0</v>
      </c>
      <c r="O72" s="180"/>
      <c r="P72" s="180"/>
      <c r="Q72" s="180"/>
      <c r="R72" s="184"/>
    </row>
    <row r="73" spans="1:18" x14ac:dyDescent="0.25">
      <c r="A73" s="21" t="s">
        <v>462</v>
      </c>
      <c r="B73" s="29" t="s">
        <v>184</v>
      </c>
      <c r="C73" s="110">
        <v>0</v>
      </c>
      <c r="D73" s="110">
        <v>0</v>
      </c>
      <c r="E73" s="110">
        <v>0</v>
      </c>
      <c r="F73" s="170">
        <f t="shared" ref="F73:F125" si="5">SUM(C73:E73)</f>
        <v>0</v>
      </c>
      <c r="G73" s="110">
        <v>0</v>
      </c>
      <c r="H73" s="110">
        <v>0</v>
      </c>
      <c r="I73" s="110">
        <v>0</v>
      </c>
      <c r="J73" s="170">
        <f t="shared" si="3"/>
        <v>0</v>
      </c>
      <c r="K73" s="110">
        <v>0</v>
      </c>
      <c r="L73" s="110">
        <v>0</v>
      </c>
      <c r="M73" s="110">
        <v>0</v>
      </c>
      <c r="N73" s="170">
        <f t="shared" si="4"/>
        <v>0</v>
      </c>
      <c r="O73" s="182"/>
      <c r="P73" s="182"/>
      <c r="Q73" s="182"/>
      <c r="R73" s="184"/>
    </row>
    <row r="74" spans="1:18" x14ac:dyDescent="0.25">
      <c r="A74" s="21" t="s">
        <v>662</v>
      </c>
      <c r="B74" s="29" t="s">
        <v>661</v>
      </c>
      <c r="C74" s="117">
        <v>0</v>
      </c>
      <c r="D74" s="117">
        <v>0</v>
      </c>
      <c r="E74" s="117">
        <v>0</v>
      </c>
      <c r="F74" s="170">
        <f t="shared" si="5"/>
        <v>0</v>
      </c>
      <c r="G74" s="117">
        <v>0</v>
      </c>
      <c r="H74" s="117">
        <v>0</v>
      </c>
      <c r="I74" s="117">
        <v>0</v>
      </c>
      <c r="J74" s="170">
        <f t="shared" si="3"/>
        <v>0</v>
      </c>
      <c r="K74" s="117">
        <v>0</v>
      </c>
      <c r="L74" s="117">
        <v>0</v>
      </c>
      <c r="M74" s="117">
        <v>0</v>
      </c>
      <c r="N74" s="170">
        <f t="shared" si="4"/>
        <v>0</v>
      </c>
      <c r="O74" s="180"/>
      <c r="P74" s="180"/>
      <c r="Q74" s="180"/>
      <c r="R74" s="184"/>
    </row>
    <row r="75" spans="1:18" s="91" customFormat="1" ht="15.75" x14ac:dyDescent="0.25">
      <c r="A75" s="45" t="s">
        <v>425</v>
      </c>
      <c r="B75" s="48" t="s">
        <v>185</v>
      </c>
      <c r="C75" s="119">
        <f>SUM(C62:C74)</f>
        <v>0</v>
      </c>
      <c r="D75" s="119">
        <f>SUM(D62:D74)</f>
        <v>0</v>
      </c>
      <c r="E75" s="119">
        <f>SUM(E62:E74)</f>
        <v>0</v>
      </c>
      <c r="F75" s="161">
        <f t="shared" si="5"/>
        <v>0</v>
      </c>
      <c r="G75" s="119">
        <f>SUM(G62:G74)</f>
        <v>0</v>
      </c>
      <c r="H75" s="119">
        <f>SUM(H62:H74)</f>
        <v>0</v>
      </c>
      <c r="I75" s="119">
        <f>SUM(I62:I74)</f>
        <v>0</v>
      </c>
      <c r="J75" s="161">
        <f t="shared" si="3"/>
        <v>0</v>
      </c>
      <c r="K75" s="119">
        <f>SUM(K62:K74)</f>
        <v>0</v>
      </c>
      <c r="L75" s="119">
        <f>SUM(L62:L74)</f>
        <v>0</v>
      </c>
      <c r="M75" s="119">
        <f>SUM(M62:M74)</f>
        <v>0</v>
      </c>
      <c r="N75" s="161">
        <f t="shared" si="4"/>
        <v>0</v>
      </c>
      <c r="O75" s="186"/>
      <c r="P75" s="186"/>
      <c r="Q75" s="186"/>
      <c r="R75" s="186"/>
    </row>
    <row r="76" spans="1:18" s="91" customFormat="1" ht="15.75" x14ac:dyDescent="0.25">
      <c r="A76" s="134" t="s">
        <v>39</v>
      </c>
      <c r="B76" s="135"/>
      <c r="C76" s="137">
        <f t="shared" ref="C76:F76" si="6">SUM(C26+C27+C52+C61+C75)</f>
        <v>19213080</v>
      </c>
      <c r="D76" s="137">
        <f t="shared" si="6"/>
        <v>0</v>
      </c>
      <c r="E76" s="137">
        <f t="shared" si="6"/>
        <v>0</v>
      </c>
      <c r="F76" s="172">
        <f t="shared" si="6"/>
        <v>19213080</v>
      </c>
      <c r="G76" s="137">
        <f t="shared" ref="G76:J76" si="7">SUM(G26+G27+G52+G61+G75)</f>
        <v>19213080</v>
      </c>
      <c r="H76" s="137">
        <f t="shared" si="7"/>
        <v>0</v>
      </c>
      <c r="I76" s="137">
        <f t="shared" si="7"/>
        <v>0</v>
      </c>
      <c r="J76" s="172">
        <f t="shared" si="7"/>
        <v>19213080</v>
      </c>
      <c r="K76" s="137">
        <f t="shared" ref="K76:N76" si="8">SUM(K26+K27+K52+K61+K75)</f>
        <v>19213021</v>
      </c>
      <c r="L76" s="137">
        <f t="shared" si="8"/>
        <v>0</v>
      </c>
      <c r="M76" s="137">
        <f t="shared" si="8"/>
        <v>0</v>
      </c>
      <c r="N76" s="172">
        <f t="shared" si="8"/>
        <v>19213021</v>
      </c>
      <c r="O76" s="189"/>
      <c r="P76" s="189"/>
      <c r="Q76" s="189"/>
      <c r="R76" s="189"/>
    </row>
    <row r="77" spans="1:18" x14ac:dyDescent="0.25">
      <c r="A77" s="33" t="s">
        <v>186</v>
      </c>
      <c r="B77" s="29" t="s">
        <v>187</v>
      </c>
      <c r="C77" s="117">
        <v>0</v>
      </c>
      <c r="D77" s="117">
        <v>0</v>
      </c>
      <c r="E77" s="117">
        <v>0</v>
      </c>
      <c r="F77" s="170">
        <f t="shared" si="5"/>
        <v>0</v>
      </c>
      <c r="G77" s="117">
        <v>0</v>
      </c>
      <c r="H77" s="117">
        <v>0</v>
      </c>
      <c r="I77" s="117">
        <v>0</v>
      </c>
      <c r="J77" s="170">
        <f t="shared" ref="J77:J99" si="9">SUM(G77:I77)</f>
        <v>0</v>
      </c>
      <c r="K77" s="117">
        <v>0</v>
      </c>
      <c r="L77" s="117">
        <v>0</v>
      </c>
      <c r="M77" s="117">
        <v>0</v>
      </c>
      <c r="N77" s="170">
        <f t="shared" ref="N77:N99" si="10">SUM(K77:M77)</f>
        <v>0</v>
      </c>
      <c r="O77" s="180"/>
      <c r="P77" s="180"/>
      <c r="Q77" s="180"/>
      <c r="R77" s="184"/>
    </row>
    <row r="78" spans="1:18" x14ac:dyDescent="0.25">
      <c r="A78" s="33" t="s">
        <v>463</v>
      </c>
      <c r="B78" s="29" t="s">
        <v>188</v>
      </c>
      <c r="C78" s="117">
        <v>0</v>
      </c>
      <c r="D78" s="117">
        <v>0</v>
      </c>
      <c r="E78" s="117">
        <v>0</v>
      </c>
      <c r="F78" s="170">
        <f t="shared" si="5"/>
        <v>0</v>
      </c>
      <c r="G78" s="117">
        <v>0</v>
      </c>
      <c r="H78" s="117">
        <v>0</v>
      </c>
      <c r="I78" s="117">
        <v>0</v>
      </c>
      <c r="J78" s="170">
        <f t="shared" si="9"/>
        <v>0</v>
      </c>
      <c r="K78" s="117">
        <v>0</v>
      </c>
      <c r="L78" s="117">
        <v>0</v>
      </c>
      <c r="M78" s="117">
        <v>0</v>
      </c>
      <c r="N78" s="170">
        <f t="shared" si="10"/>
        <v>0</v>
      </c>
      <c r="O78" s="180"/>
      <c r="P78" s="180"/>
      <c r="Q78" s="180"/>
      <c r="R78" s="184"/>
    </row>
    <row r="79" spans="1:18" x14ac:dyDescent="0.25">
      <c r="A79" s="33" t="s">
        <v>189</v>
      </c>
      <c r="B79" s="29" t="s">
        <v>190</v>
      </c>
      <c r="C79" s="117">
        <v>0</v>
      </c>
      <c r="D79" s="117">
        <v>0</v>
      </c>
      <c r="E79" s="117">
        <v>0</v>
      </c>
      <c r="F79" s="170">
        <f t="shared" si="5"/>
        <v>0</v>
      </c>
      <c r="G79" s="117">
        <v>0</v>
      </c>
      <c r="H79" s="117">
        <v>0</v>
      </c>
      <c r="I79" s="117">
        <v>0</v>
      </c>
      <c r="J79" s="170">
        <f t="shared" si="9"/>
        <v>0</v>
      </c>
      <c r="K79" s="117">
        <v>0</v>
      </c>
      <c r="L79" s="117">
        <v>0</v>
      </c>
      <c r="M79" s="117">
        <v>0</v>
      </c>
      <c r="N79" s="170">
        <f t="shared" si="10"/>
        <v>0</v>
      </c>
      <c r="O79" s="180"/>
      <c r="P79" s="180"/>
      <c r="Q79" s="180"/>
      <c r="R79" s="184"/>
    </row>
    <row r="80" spans="1:18" x14ac:dyDescent="0.25">
      <c r="A80" s="33" t="s">
        <v>191</v>
      </c>
      <c r="B80" s="29" t="s">
        <v>192</v>
      </c>
      <c r="C80" s="117">
        <v>50000</v>
      </c>
      <c r="D80" s="117">
        <v>0</v>
      </c>
      <c r="E80" s="117">
        <v>0</v>
      </c>
      <c r="F80" s="170">
        <f t="shared" si="5"/>
        <v>50000</v>
      </c>
      <c r="G80" s="117">
        <v>50000</v>
      </c>
      <c r="H80" s="117">
        <v>0</v>
      </c>
      <c r="I80" s="117">
        <v>0</v>
      </c>
      <c r="J80" s="170">
        <f t="shared" si="9"/>
        <v>50000</v>
      </c>
      <c r="K80" s="117">
        <v>50000</v>
      </c>
      <c r="L80" s="117">
        <v>0</v>
      </c>
      <c r="M80" s="117">
        <v>0</v>
      </c>
      <c r="N80" s="170">
        <f t="shared" si="10"/>
        <v>50000</v>
      </c>
      <c r="O80" s="182"/>
      <c r="P80" s="180"/>
      <c r="Q80" s="180"/>
      <c r="R80" s="184"/>
    </row>
    <row r="81" spans="1:18" x14ac:dyDescent="0.25">
      <c r="A81" s="6" t="s">
        <v>193</v>
      </c>
      <c r="B81" s="29" t="s">
        <v>194</v>
      </c>
      <c r="C81" s="117">
        <v>0</v>
      </c>
      <c r="D81" s="117">
        <v>0</v>
      </c>
      <c r="E81" s="117">
        <v>0</v>
      </c>
      <c r="F81" s="170">
        <f t="shared" si="5"/>
        <v>0</v>
      </c>
      <c r="G81" s="117">
        <v>0</v>
      </c>
      <c r="H81" s="117">
        <v>0</v>
      </c>
      <c r="I81" s="117">
        <v>0</v>
      </c>
      <c r="J81" s="170">
        <f t="shared" si="9"/>
        <v>0</v>
      </c>
      <c r="K81" s="117">
        <v>0</v>
      </c>
      <c r="L81" s="117">
        <v>0</v>
      </c>
      <c r="M81" s="117">
        <v>0</v>
      </c>
      <c r="N81" s="170">
        <f t="shared" si="10"/>
        <v>0</v>
      </c>
      <c r="O81" s="180"/>
      <c r="P81" s="180"/>
      <c r="Q81" s="180"/>
      <c r="R81" s="184"/>
    </row>
    <row r="82" spans="1:18" x14ac:dyDescent="0.25">
      <c r="A82" s="6" t="s">
        <v>195</v>
      </c>
      <c r="B82" s="29" t="s">
        <v>196</v>
      </c>
      <c r="C82" s="117">
        <v>0</v>
      </c>
      <c r="D82" s="117">
        <v>0</v>
      </c>
      <c r="E82" s="117">
        <v>0</v>
      </c>
      <c r="F82" s="170">
        <f t="shared" si="5"/>
        <v>0</v>
      </c>
      <c r="G82" s="117">
        <v>0</v>
      </c>
      <c r="H82" s="117">
        <v>0</v>
      </c>
      <c r="I82" s="117">
        <v>0</v>
      </c>
      <c r="J82" s="170">
        <f t="shared" si="9"/>
        <v>0</v>
      </c>
      <c r="K82" s="117">
        <v>0</v>
      </c>
      <c r="L82" s="117">
        <v>0</v>
      </c>
      <c r="M82" s="117">
        <v>0</v>
      </c>
      <c r="N82" s="170">
        <f t="shared" si="10"/>
        <v>0</v>
      </c>
      <c r="O82" s="180"/>
      <c r="P82" s="180"/>
      <c r="Q82" s="180"/>
      <c r="R82" s="184"/>
    </row>
    <row r="83" spans="1:18" x14ac:dyDescent="0.25">
      <c r="A83" s="6" t="s">
        <v>197</v>
      </c>
      <c r="B83" s="29" t="s">
        <v>198</v>
      </c>
      <c r="C83" s="117">
        <v>15000</v>
      </c>
      <c r="D83" s="117">
        <v>0</v>
      </c>
      <c r="E83" s="117">
        <v>0</v>
      </c>
      <c r="F83" s="170">
        <f t="shared" si="5"/>
        <v>15000</v>
      </c>
      <c r="G83" s="117">
        <v>15000</v>
      </c>
      <c r="H83" s="117">
        <v>0</v>
      </c>
      <c r="I83" s="117">
        <v>0</v>
      </c>
      <c r="J83" s="170">
        <f t="shared" si="9"/>
        <v>15000</v>
      </c>
      <c r="K83" s="117">
        <v>15000</v>
      </c>
      <c r="L83" s="117">
        <v>0</v>
      </c>
      <c r="M83" s="117">
        <v>0</v>
      </c>
      <c r="N83" s="170">
        <f t="shared" si="10"/>
        <v>15000</v>
      </c>
      <c r="O83" s="182"/>
      <c r="P83" s="180"/>
      <c r="Q83" s="180"/>
      <c r="R83" s="184"/>
    </row>
    <row r="84" spans="1:18" s="91" customFormat="1" ht="15.75" x14ac:dyDescent="0.25">
      <c r="A84" s="46" t="s">
        <v>427</v>
      </c>
      <c r="B84" s="48" t="s">
        <v>199</v>
      </c>
      <c r="C84" s="119">
        <f>SUM(C77:C83)</f>
        <v>65000</v>
      </c>
      <c r="D84" s="119">
        <f>SUM(D77:D83)</f>
        <v>0</v>
      </c>
      <c r="E84" s="119">
        <f>SUM(E77:E83)</f>
        <v>0</v>
      </c>
      <c r="F84" s="161">
        <f t="shared" si="5"/>
        <v>65000</v>
      </c>
      <c r="G84" s="119">
        <f>SUM(G77:G83)</f>
        <v>65000</v>
      </c>
      <c r="H84" s="119">
        <f>SUM(H77:H83)</f>
        <v>0</v>
      </c>
      <c r="I84" s="119">
        <f>SUM(I77:I83)</f>
        <v>0</v>
      </c>
      <c r="J84" s="161">
        <f t="shared" si="9"/>
        <v>65000</v>
      </c>
      <c r="K84" s="119">
        <f>SUM(K77:K83)</f>
        <v>65000</v>
      </c>
      <c r="L84" s="119">
        <f>SUM(L77:L83)</f>
        <v>0</v>
      </c>
      <c r="M84" s="119">
        <f>SUM(M77:M83)</f>
        <v>0</v>
      </c>
      <c r="N84" s="161">
        <f t="shared" si="10"/>
        <v>65000</v>
      </c>
      <c r="O84" s="186"/>
      <c r="P84" s="186"/>
      <c r="Q84" s="186"/>
      <c r="R84" s="186"/>
    </row>
    <row r="85" spans="1:18" x14ac:dyDescent="0.25">
      <c r="A85" s="13" t="s">
        <v>200</v>
      </c>
      <c r="B85" s="29" t="s">
        <v>201</v>
      </c>
      <c r="C85" s="117">
        <v>0</v>
      </c>
      <c r="D85" s="117">
        <v>0</v>
      </c>
      <c r="E85" s="117">
        <v>0</v>
      </c>
      <c r="F85" s="170">
        <f t="shared" si="5"/>
        <v>0</v>
      </c>
      <c r="G85" s="117">
        <v>0</v>
      </c>
      <c r="H85" s="117">
        <v>0</v>
      </c>
      <c r="I85" s="117">
        <v>0</v>
      </c>
      <c r="J85" s="170">
        <f t="shared" si="9"/>
        <v>0</v>
      </c>
      <c r="K85" s="117">
        <v>0</v>
      </c>
      <c r="L85" s="117">
        <v>0</v>
      </c>
      <c r="M85" s="117">
        <v>0</v>
      </c>
      <c r="N85" s="170">
        <f t="shared" si="10"/>
        <v>0</v>
      </c>
      <c r="O85" s="180"/>
      <c r="P85" s="180"/>
      <c r="Q85" s="180"/>
      <c r="R85" s="184"/>
    </row>
    <row r="86" spans="1:18" x14ac:dyDescent="0.25">
      <c r="A86" s="13" t="s">
        <v>202</v>
      </c>
      <c r="B86" s="29" t="s">
        <v>203</v>
      </c>
      <c r="C86" s="117">
        <v>0</v>
      </c>
      <c r="D86" s="117">
        <v>0</v>
      </c>
      <c r="E86" s="117">
        <v>0</v>
      </c>
      <c r="F86" s="170">
        <f t="shared" si="5"/>
        <v>0</v>
      </c>
      <c r="G86" s="117">
        <v>0</v>
      </c>
      <c r="H86" s="117">
        <v>0</v>
      </c>
      <c r="I86" s="117">
        <v>0</v>
      </c>
      <c r="J86" s="170">
        <f t="shared" si="9"/>
        <v>0</v>
      </c>
      <c r="K86" s="117">
        <v>0</v>
      </c>
      <c r="L86" s="117">
        <v>0</v>
      </c>
      <c r="M86" s="117">
        <v>0</v>
      </c>
      <c r="N86" s="170">
        <f t="shared" si="10"/>
        <v>0</v>
      </c>
      <c r="O86" s="180"/>
      <c r="P86" s="180"/>
      <c r="Q86" s="180"/>
      <c r="R86" s="184"/>
    </row>
    <row r="87" spans="1:18" x14ac:dyDescent="0.25">
      <c r="A87" s="13" t="s">
        <v>204</v>
      </c>
      <c r="B87" s="29" t="s">
        <v>205</v>
      </c>
      <c r="C87" s="117">
        <v>0</v>
      </c>
      <c r="D87" s="117">
        <v>0</v>
      </c>
      <c r="E87" s="117">
        <v>0</v>
      </c>
      <c r="F87" s="170">
        <f t="shared" si="5"/>
        <v>0</v>
      </c>
      <c r="G87" s="117">
        <v>0</v>
      </c>
      <c r="H87" s="117">
        <v>0</v>
      </c>
      <c r="I87" s="117">
        <v>0</v>
      </c>
      <c r="J87" s="170">
        <f t="shared" si="9"/>
        <v>0</v>
      </c>
      <c r="K87" s="117">
        <v>0</v>
      </c>
      <c r="L87" s="117">
        <v>0</v>
      </c>
      <c r="M87" s="117">
        <v>0</v>
      </c>
      <c r="N87" s="170">
        <f t="shared" si="10"/>
        <v>0</v>
      </c>
      <c r="O87" s="180"/>
      <c r="P87" s="180"/>
      <c r="Q87" s="180"/>
      <c r="R87" s="184"/>
    </row>
    <row r="88" spans="1:18" x14ac:dyDescent="0.25">
      <c r="A88" s="13" t="s">
        <v>206</v>
      </c>
      <c r="B88" s="29" t="s">
        <v>207</v>
      </c>
      <c r="C88" s="117">
        <v>0</v>
      </c>
      <c r="D88" s="117">
        <v>0</v>
      </c>
      <c r="E88" s="117">
        <v>0</v>
      </c>
      <c r="F88" s="170">
        <f t="shared" si="5"/>
        <v>0</v>
      </c>
      <c r="G88" s="117">
        <v>0</v>
      </c>
      <c r="H88" s="117">
        <v>0</v>
      </c>
      <c r="I88" s="117">
        <v>0</v>
      </c>
      <c r="J88" s="170">
        <f t="shared" si="9"/>
        <v>0</v>
      </c>
      <c r="K88" s="117">
        <v>0</v>
      </c>
      <c r="L88" s="117">
        <v>0</v>
      </c>
      <c r="M88" s="117">
        <v>0</v>
      </c>
      <c r="N88" s="170">
        <f t="shared" si="10"/>
        <v>0</v>
      </c>
      <c r="O88" s="180"/>
      <c r="P88" s="180"/>
      <c r="Q88" s="180"/>
      <c r="R88" s="184"/>
    </row>
    <row r="89" spans="1:18" s="91" customFormat="1" ht="15.75" x14ac:dyDescent="0.25">
      <c r="A89" s="45" t="s">
        <v>428</v>
      </c>
      <c r="B89" s="48" t="s">
        <v>208</v>
      </c>
      <c r="C89" s="119">
        <f>SUM(C85:C88)</f>
        <v>0</v>
      </c>
      <c r="D89" s="119">
        <f>SUM(D85:D88)</f>
        <v>0</v>
      </c>
      <c r="E89" s="119">
        <f>SUM(E85:E88)</f>
        <v>0</v>
      </c>
      <c r="F89" s="161">
        <f t="shared" si="5"/>
        <v>0</v>
      </c>
      <c r="G89" s="119">
        <f>SUM(G85:G88)</f>
        <v>0</v>
      </c>
      <c r="H89" s="119">
        <f>SUM(H85:H88)</f>
        <v>0</v>
      </c>
      <c r="I89" s="119">
        <f>SUM(I85:I88)</f>
        <v>0</v>
      </c>
      <c r="J89" s="161">
        <f t="shared" si="9"/>
        <v>0</v>
      </c>
      <c r="K89" s="119">
        <f>SUM(K85:K88)</f>
        <v>0</v>
      </c>
      <c r="L89" s="119">
        <f>SUM(L85:L88)</f>
        <v>0</v>
      </c>
      <c r="M89" s="119">
        <f>SUM(M85:M88)</f>
        <v>0</v>
      </c>
      <c r="N89" s="161">
        <f t="shared" si="10"/>
        <v>0</v>
      </c>
      <c r="O89" s="186"/>
      <c r="P89" s="186"/>
      <c r="Q89" s="186"/>
      <c r="R89" s="186"/>
    </row>
    <row r="90" spans="1:18" x14ac:dyDescent="0.25">
      <c r="A90" s="13" t="s">
        <v>209</v>
      </c>
      <c r="B90" s="29" t="s">
        <v>210</v>
      </c>
      <c r="C90" s="117">
        <v>0</v>
      </c>
      <c r="D90" s="117">
        <v>0</v>
      </c>
      <c r="E90" s="117">
        <v>0</v>
      </c>
      <c r="F90" s="170">
        <f t="shared" si="5"/>
        <v>0</v>
      </c>
      <c r="G90" s="117">
        <v>0</v>
      </c>
      <c r="H90" s="117">
        <v>0</v>
      </c>
      <c r="I90" s="117">
        <v>0</v>
      </c>
      <c r="J90" s="170">
        <f t="shared" si="9"/>
        <v>0</v>
      </c>
      <c r="K90" s="117">
        <v>0</v>
      </c>
      <c r="L90" s="117">
        <v>0</v>
      </c>
      <c r="M90" s="117">
        <v>0</v>
      </c>
      <c r="N90" s="170">
        <f t="shared" si="10"/>
        <v>0</v>
      </c>
      <c r="O90" s="180"/>
      <c r="P90" s="180"/>
      <c r="Q90" s="180"/>
      <c r="R90" s="184"/>
    </row>
    <row r="91" spans="1:18" x14ac:dyDescent="0.25">
      <c r="A91" s="13" t="s">
        <v>464</v>
      </c>
      <c r="B91" s="29" t="s">
        <v>211</v>
      </c>
      <c r="C91" s="117">
        <v>0</v>
      </c>
      <c r="D91" s="117">
        <v>0</v>
      </c>
      <c r="E91" s="117">
        <v>0</v>
      </c>
      <c r="F91" s="170">
        <f t="shared" si="5"/>
        <v>0</v>
      </c>
      <c r="G91" s="117">
        <v>0</v>
      </c>
      <c r="H91" s="117">
        <v>0</v>
      </c>
      <c r="I91" s="117">
        <v>0</v>
      </c>
      <c r="J91" s="170">
        <f t="shared" si="9"/>
        <v>0</v>
      </c>
      <c r="K91" s="117">
        <v>0</v>
      </c>
      <c r="L91" s="117">
        <v>0</v>
      </c>
      <c r="M91" s="117">
        <v>0</v>
      </c>
      <c r="N91" s="170">
        <f t="shared" si="10"/>
        <v>0</v>
      </c>
      <c r="O91" s="180"/>
      <c r="P91" s="180"/>
      <c r="Q91" s="180"/>
      <c r="R91" s="184"/>
    </row>
    <row r="92" spans="1:18" x14ac:dyDescent="0.25">
      <c r="A92" s="13" t="s">
        <v>465</v>
      </c>
      <c r="B92" s="29" t="s">
        <v>212</v>
      </c>
      <c r="C92" s="117">
        <v>0</v>
      </c>
      <c r="D92" s="117">
        <v>0</v>
      </c>
      <c r="E92" s="117">
        <v>0</v>
      </c>
      <c r="F92" s="170">
        <f t="shared" si="5"/>
        <v>0</v>
      </c>
      <c r="G92" s="117">
        <v>0</v>
      </c>
      <c r="H92" s="117">
        <v>0</v>
      </c>
      <c r="I92" s="117">
        <v>0</v>
      </c>
      <c r="J92" s="170">
        <f t="shared" si="9"/>
        <v>0</v>
      </c>
      <c r="K92" s="117">
        <v>0</v>
      </c>
      <c r="L92" s="117">
        <v>0</v>
      </c>
      <c r="M92" s="117">
        <v>0</v>
      </c>
      <c r="N92" s="170">
        <f t="shared" si="10"/>
        <v>0</v>
      </c>
      <c r="O92" s="180"/>
      <c r="P92" s="180"/>
      <c r="Q92" s="180"/>
      <c r="R92" s="184"/>
    </row>
    <row r="93" spans="1:18" x14ac:dyDescent="0.25">
      <c r="A93" s="13" t="s">
        <v>466</v>
      </c>
      <c r="B93" s="29" t="s">
        <v>213</v>
      </c>
      <c r="C93" s="117">
        <v>0</v>
      </c>
      <c r="D93" s="117">
        <v>0</v>
      </c>
      <c r="E93" s="117">
        <v>0</v>
      </c>
      <c r="F93" s="170">
        <f t="shared" si="5"/>
        <v>0</v>
      </c>
      <c r="G93" s="117">
        <v>0</v>
      </c>
      <c r="H93" s="117">
        <v>0</v>
      </c>
      <c r="I93" s="117">
        <v>0</v>
      </c>
      <c r="J93" s="170">
        <f t="shared" si="9"/>
        <v>0</v>
      </c>
      <c r="K93" s="117">
        <v>0</v>
      </c>
      <c r="L93" s="117">
        <v>0</v>
      </c>
      <c r="M93" s="117">
        <v>0</v>
      </c>
      <c r="N93" s="170">
        <f t="shared" si="10"/>
        <v>0</v>
      </c>
      <c r="O93" s="180"/>
      <c r="P93" s="180"/>
      <c r="Q93" s="180"/>
      <c r="R93" s="184"/>
    </row>
    <row r="94" spans="1:18" x14ac:dyDescent="0.25">
      <c r="A94" s="13" t="s">
        <v>467</v>
      </c>
      <c r="B94" s="29" t="s">
        <v>214</v>
      </c>
      <c r="C94" s="117">
        <v>0</v>
      </c>
      <c r="D94" s="117">
        <v>0</v>
      </c>
      <c r="E94" s="117">
        <v>0</v>
      </c>
      <c r="F94" s="170">
        <f t="shared" si="5"/>
        <v>0</v>
      </c>
      <c r="G94" s="117">
        <v>0</v>
      </c>
      <c r="H94" s="117">
        <v>0</v>
      </c>
      <c r="I94" s="117">
        <v>0</v>
      </c>
      <c r="J94" s="170">
        <f t="shared" si="9"/>
        <v>0</v>
      </c>
      <c r="K94" s="117">
        <v>0</v>
      </c>
      <c r="L94" s="117">
        <v>0</v>
      </c>
      <c r="M94" s="117">
        <v>0</v>
      </c>
      <c r="N94" s="170">
        <f t="shared" si="10"/>
        <v>0</v>
      </c>
      <c r="O94" s="180"/>
      <c r="P94" s="180"/>
      <c r="Q94" s="180"/>
      <c r="R94" s="184"/>
    </row>
    <row r="95" spans="1:18" x14ac:dyDescent="0.25">
      <c r="A95" s="13" t="s">
        <v>468</v>
      </c>
      <c r="B95" s="29" t="s">
        <v>215</v>
      </c>
      <c r="C95" s="117">
        <v>0</v>
      </c>
      <c r="D95" s="117">
        <v>0</v>
      </c>
      <c r="E95" s="117">
        <v>0</v>
      </c>
      <c r="F95" s="170">
        <f t="shared" si="5"/>
        <v>0</v>
      </c>
      <c r="G95" s="117">
        <v>0</v>
      </c>
      <c r="H95" s="117">
        <v>0</v>
      </c>
      <c r="I95" s="117">
        <v>0</v>
      </c>
      <c r="J95" s="170">
        <f t="shared" si="9"/>
        <v>0</v>
      </c>
      <c r="K95" s="117">
        <v>0</v>
      </c>
      <c r="L95" s="117">
        <v>0</v>
      </c>
      <c r="M95" s="117">
        <v>0</v>
      </c>
      <c r="N95" s="170">
        <f t="shared" si="10"/>
        <v>0</v>
      </c>
      <c r="O95" s="180"/>
      <c r="P95" s="180"/>
      <c r="Q95" s="180"/>
      <c r="R95" s="184"/>
    </row>
    <row r="96" spans="1:18" x14ac:dyDescent="0.25">
      <c r="A96" s="13" t="s">
        <v>216</v>
      </c>
      <c r="B96" s="29" t="s">
        <v>217</v>
      </c>
      <c r="C96" s="117">
        <v>0</v>
      </c>
      <c r="D96" s="117">
        <v>0</v>
      </c>
      <c r="E96" s="117">
        <v>0</v>
      </c>
      <c r="F96" s="170">
        <f t="shared" si="5"/>
        <v>0</v>
      </c>
      <c r="G96" s="117">
        <v>0</v>
      </c>
      <c r="H96" s="117">
        <v>0</v>
      </c>
      <c r="I96" s="117">
        <v>0</v>
      </c>
      <c r="J96" s="170">
        <f t="shared" si="9"/>
        <v>0</v>
      </c>
      <c r="K96" s="117">
        <v>0</v>
      </c>
      <c r="L96" s="117">
        <v>0</v>
      </c>
      <c r="M96" s="117">
        <v>0</v>
      </c>
      <c r="N96" s="170">
        <f t="shared" si="10"/>
        <v>0</v>
      </c>
      <c r="O96" s="180"/>
      <c r="P96" s="180"/>
      <c r="Q96" s="180"/>
      <c r="R96" s="184"/>
    </row>
    <row r="97" spans="1:18" x14ac:dyDescent="0.25">
      <c r="A97" s="13" t="s">
        <v>663</v>
      </c>
      <c r="B97" s="29" t="s">
        <v>218</v>
      </c>
      <c r="C97" s="117">
        <v>0</v>
      </c>
      <c r="D97" s="117">
        <v>0</v>
      </c>
      <c r="E97" s="117">
        <v>0</v>
      </c>
      <c r="F97" s="170">
        <f t="shared" si="5"/>
        <v>0</v>
      </c>
      <c r="G97" s="117">
        <v>0</v>
      </c>
      <c r="H97" s="117">
        <v>0</v>
      </c>
      <c r="I97" s="117">
        <v>0</v>
      </c>
      <c r="J97" s="170">
        <f t="shared" si="9"/>
        <v>0</v>
      </c>
      <c r="K97" s="117">
        <v>0</v>
      </c>
      <c r="L97" s="117">
        <v>0</v>
      </c>
      <c r="M97" s="117">
        <v>0</v>
      </c>
      <c r="N97" s="170">
        <f t="shared" si="10"/>
        <v>0</v>
      </c>
      <c r="O97" s="180"/>
      <c r="P97" s="180"/>
      <c r="Q97" s="180"/>
      <c r="R97" s="184"/>
    </row>
    <row r="98" spans="1:18" x14ac:dyDescent="0.25">
      <c r="A98" s="13" t="s">
        <v>664</v>
      </c>
      <c r="B98" s="29" t="s">
        <v>665</v>
      </c>
      <c r="C98" s="117">
        <v>0</v>
      </c>
      <c r="D98" s="117">
        <v>0</v>
      </c>
      <c r="E98" s="117">
        <v>0</v>
      </c>
      <c r="F98" s="170">
        <f t="shared" si="5"/>
        <v>0</v>
      </c>
      <c r="G98" s="117">
        <v>0</v>
      </c>
      <c r="H98" s="117">
        <v>0</v>
      </c>
      <c r="I98" s="117">
        <v>0</v>
      </c>
      <c r="J98" s="170">
        <f t="shared" si="9"/>
        <v>0</v>
      </c>
      <c r="K98" s="117">
        <v>0</v>
      </c>
      <c r="L98" s="117">
        <v>0</v>
      </c>
      <c r="M98" s="117">
        <v>0</v>
      </c>
      <c r="N98" s="170">
        <f t="shared" si="10"/>
        <v>0</v>
      </c>
      <c r="O98" s="180"/>
      <c r="P98" s="180"/>
      <c r="Q98" s="180"/>
      <c r="R98" s="184"/>
    </row>
    <row r="99" spans="1:18" s="91" customFormat="1" ht="15.75" x14ac:dyDescent="0.25">
      <c r="A99" s="45" t="s">
        <v>429</v>
      </c>
      <c r="B99" s="48" t="s">
        <v>219</v>
      </c>
      <c r="C99" s="119">
        <f>SUM(C90:C98)</f>
        <v>0</v>
      </c>
      <c r="D99" s="119">
        <f>SUM(D90:D98)</f>
        <v>0</v>
      </c>
      <c r="E99" s="119">
        <f>SUM(E90:E98)</f>
        <v>0</v>
      </c>
      <c r="F99" s="161">
        <f t="shared" si="5"/>
        <v>0</v>
      </c>
      <c r="G99" s="119">
        <f>SUM(G90:G98)</f>
        <v>0</v>
      </c>
      <c r="H99" s="119">
        <f>SUM(H90:H98)</f>
        <v>0</v>
      </c>
      <c r="I99" s="119">
        <f>SUM(I90:I98)</f>
        <v>0</v>
      </c>
      <c r="J99" s="161">
        <f t="shared" si="9"/>
        <v>0</v>
      </c>
      <c r="K99" s="119">
        <f>SUM(K90:K98)</f>
        <v>0</v>
      </c>
      <c r="L99" s="119">
        <f>SUM(L90:L98)</f>
        <v>0</v>
      </c>
      <c r="M99" s="119">
        <f>SUM(M90:M98)</f>
        <v>0</v>
      </c>
      <c r="N99" s="161">
        <f t="shared" si="10"/>
        <v>0</v>
      </c>
      <c r="O99" s="186"/>
      <c r="P99" s="186"/>
      <c r="Q99" s="186"/>
      <c r="R99" s="186"/>
    </row>
    <row r="100" spans="1:18" s="91" customFormat="1" ht="15.75" x14ac:dyDescent="0.25">
      <c r="A100" s="134" t="s">
        <v>40</v>
      </c>
      <c r="B100" s="135"/>
      <c r="C100" s="137">
        <f t="shared" ref="C100:F100" si="11">SUM(C84+C89+C99)</f>
        <v>65000</v>
      </c>
      <c r="D100" s="137">
        <f t="shared" si="11"/>
        <v>0</v>
      </c>
      <c r="E100" s="137">
        <f t="shared" si="11"/>
        <v>0</v>
      </c>
      <c r="F100" s="172">
        <f t="shared" si="11"/>
        <v>65000</v>
      </c>
      <c r="G100" s="137">
        <f t="shared" ref="G100:J100" si="12">SUM(G84+G89+G99)</f>
        <v>65000</v>
      </c>
      <c r="H100" s="137">
        <f t="shared" si="12"/>
        <v>0</v>
      </c>
      <c r="I100" s="137">
        <f t="shared" si="12"/>
        <v>0</v>
      </c>
      <c r="J100" s="172">
        <f t="shared" si="12"/>
        <v>65000</v>
      </c>
      <c r="K100" s="137">
        <f t="shared" ref="K100:N100" si="13">SUM(K84+K89+K99)</f>
        <v>65000</v>
      </c>
      <c r="L100" s="137">
        <f t="shared" si="13"/>
        <v>0</v>
      </c>
      <c r="M100" s="137">
        <f t="shared" si="13"/>
        <v>0</v>
      </c>
      <c r="N100" s="172">
        <f t="shared" si="13"/>
        <v>65000</v>
      </c>
      <c r="O100" s="189"/>
      <c r="P100" s="189"/>
      <c r="Q100" s="189"/>
      <c r="R100" s="189"/>
    </row>
    <row r="101" spans="1:18" s="91" customFormat="1" ht="17.25" x14ac:dyDescent="0.3">
      <c r="A101" s="139" t="s">
        <v>476</v>
      </c>
      <c r="B101" s="140" t="s">
        <v>220</v>
      </c>
      <c r="C101" s="141">
        <f>C26+C27+C52+C61+C75+C84+C89+C99</f>
        <v>19278080</v>
      </c>
      <c r="D101" s="141">
        <f>D26+D27+D52+D61+D75+D84+D89+D99</f>
        <v>0</v>
      </c>
      <c r="E101" s="141">
        <f>E26+E27+E52+E61+E75+E84+E89+E99</f>
        <v>0</v>
      </c>
      <c r="F101" s="173">
        <f t="shared" si="5"/>
        <v>19278080</v>
      </c>
      <c r="G101" s="141">
        <f>G26+G27+G52+G61+G75+G84+G89+G99</f>
        <v>19278080</v>
      </c>
      <c r="H101" s="141">
        <f>H26+H27+H52+H61+H75+H84+H89+H99</f>
        <v>0</v>
      </c>
      <c r="I101" s="141">
        <f>I26+I27+I52+I61+I75+I84+I89+I99</f>
        <v>0</v>
      </c>
      <c r="J101" s="173">
        <f t="shared" ref="J101:J125" si="14">SUM(G101:I101)</f>
        <v>19278080</v>
      </c>
      <c r="K101" s="141">
        <f>K26+K27+K52+K61+K75+K84+K89+K99</f>
        <v>19278021</v>
      </c>
      <c r="L101" s="141">
        <f>L26+L27+L52+L61+L75+L84+L89+L99</f>
        <v>0</v>
      </c>
      <c r="M101" s="141">
        <f>M26+M27+M52+M61+M75+M84+M89+M99</f>
        <v>0</v>
      </c>
      <c r="N101" s="173">
        <f t="shared" ref="N101:N125" si="15">SUM(K101:M101)</f>
        <v>19278021</v>
      </c>
      <c r="O101" s="191"/>
      <c r="P101" s="191"/>
      <c r="Q101" s="191"/>
      <c r="R101" s="192"/>
    </row>
    <row r="102" spans="1:18" x14ac:dyDescent="0.25">
      <c r="A102" s="13" t="s">
        <v>666</v>
      </c>
      <c r="B102" s="5" t="s">
        <v>221</v>
      </c>
      <c r="C102" s="117">
        <v>0</v>
      </c>
      <c r="D102" s="117">
        <v>0</v>
      </c>
      <c r="E102" s="117">
        <v>0</v>
      </c>
      <c r="F102" s="170">
        <f t="shared" si="5"/>
        <v>0</v>
      </c>
      <c r="G102" s="117">
        <v>0</v>
      </c>
      <c r="H102" s="117">
        <v>0</v>
      </c>
      <c r="I102" s="117">
        <v>0</v>
      </c>
      <c r="J102" s="170">
        <f t="shared" si="14"/>
        <v>0</v>
      </c>
      <c r="K102" s="117">
        <v>0</v>
      </c>
      <c r="L102" s="117">
        <v>0</v>
      </c>
      <c r="M102" s="117">
        <v>0</v>
      </c>
      <c r="N102" s="170">
        <f t="shared" si="15"/>
        <v>0</v>
      </c>
      <c r="O102" s="180"/>
      <c r="P102" s="180"/>
      <c r="Q102" s="180"/>
      <c r="R102" s="184"/>
    </row>
    <row r="103" spans="1:18" x14ac:dyDescent="0.25">
      <c r="A103" s="13" t="s">
        <v>224</v>
      </c>
      <c r="B103" s="5" t="s">
        <v>225</v>
      </c>
      <c r="C103" s="117">
        <v>0</v>
      </c>
      <c r="D103" s="117">
        <v>0</v>
      </c>
      <c r="E103" s="117">
        <v>0</v>
      </c>
      <c r="F103" s="170">
        <f t="shared" si="5"/>
        <v>0</v>
      </c>
      <c r="G103" s="117">
        <v>0</v>
      </c>
      <c r="H103" s="117">
        <v>0</v>
      </c>
      <c r="I103" s="117">
        <v>0</v>
      </c>
      <c r="J103" s="170">
        <f t="shared" si="14"/>
        <v>0</v>
      </c>
      <c r="K103" s="117">
        <v>0</v>
      </c>
      <c r="L103" s="117">
        <v>0</v>
      </c>
      <c r="M103" s="117">
        <v>0</v>
      </c>
      <c r="N103" s="170">
        <f t="shared" si="15"/>
        <v>0</v>
      </c>
      <c r="O103" s="180"/>
      <c r="P103" s="180"/>
      <c r="Q103" s="180"/>
      <c r="R103" s="184"/>
    </row>
    <row r="104" spans="1:18" x14ac:dyDescent="0.25">
      <c r="A104" s="13" t="s">
        <v>470</v>
      </c>
      <c r="B104" s="5" t="s">
        <v>226</v>
      </c>
      <c r="C104" s="117">
        <v>0</v>
      </c>
      <c r="D104" s="117">
        <v>0</v>
      </c>
      <c r="E104" s="117">
        <v>0</v>
      </c>
      <c r="F104" s="170">
        <f t="shared" si="5"/>
        <v>0</v>
      </c>
      <c r="G104" s="117">
        <v>0</v>
      </c>
      <c r="H104" s="117">
        <v>0</v>
      </c>
      <c r="I104" s="117">
        <v>0</v>
      </c>
      <c r="J104" s="170">
        <f t="shared" si="14"/>
        <v>0</v>
      </c>
      <c r="K104" s="117">
        <v>0</v>
      </c>
      <c r="L104" s="117">
        <v>0</v>
      </c>
      <c r="M104" s="117">
        <v>0</v>
      </c>
      <c r="N104" s="170">
        <f t="shared" si="15"/>
        <v>0</v>
      </c>
      <c r="O104" s="180"/>
      <c r="P104" s="180"/>
      <c r="Q104" s="180"/>
      <c r="R104" s="184"/>
    </row>
    <row r="105" spans="1:18" s="91" customFormat="1" x14ac:dyDescent="0.25">
      <c r="A105" s="15" t="s">
        <v>434</v>
      </c>
      <c r="B105" s="7" t="s">
        <v>228</v>
      </c>
      <c r="C105" s="118">
        <f>SUM(C102:C104)</f>
        <v>0</v>
      </c>
      <c r="D105" s="118">
        <f>SUM(D102:D104)</f>
        <v>0</v>
      </c>
      <c r="E105" s="118">
        <f>SUM(E102:E104)</f>
        <v>0</v>
      </c>
      <c r="F105" s="160">
        <f t="shared" si="5"/>
        <v>0</v>
      </c>
      <c r="G105" s="118">
        <f>SUM(G102:G104)</f>
        <v>0</v>
      </c>
      <c r="H105" s="118">
        <f>SUM(H102:H104)</f>
        <v>0</v>
      </c>
      <c r="I105" s="118">
        <f>SUM(I102:I104)</f>
        <v>0</v>
      </c>
      <c r="J105" s="160">
        <f t="shared" si="14"/>
        <v>0</v>
      </c>
      <c r="K105" s="118">
        <f>SUM(K102:K104)</f>
        <v>0</v>
      </c>
      <c r="L105" s="118">
        <f>SUM(L102:L104)</f>
        <v>0</v>
      </c>
      <c r="M105" s="118">
        <f>SUM(M102:M104)</f>
        <v>0</v>
      </c>
      <c r="N105" s="160">
        <f t="shared" si="15"/>
        <v>0</v>
      </c>
      <c r="O105" s="185"/>
      <c r="P105" s="185"/>
      <c r="Q105" s="185"/>
      <c r="R105" s="185"/>
    </row>
    <row r="106" spans="1:18" x14ac:dyDescent="0.25">
      <c r="A106" s="34" t="s">
        <v>471</v>
      </c>
      <c r="B106" s="5" t="s">
        <v>229</v>
      </c>
      <c r="C106" s="117">
        <v>0</v>
      </c>
      <c r="D106" s="117">
        <v>0</v>
      </c>
      <c r="E106" s="117">
        <v>0</v>
      </c>
      <c r="F106" s="170">
        <f t="shared" si="5"/>
        <v>0</v>
      </c>
      <c r="G106" s="117">
        <v>0</v>
      </c>
      <c r="H106" s="117">
        <v>0</v>
      </c>
      <c r="I106" s="117">
        <v>0</v>
      </c>
      <c r="J106" s="170">
        <f t="shared" si="14"/>
        <v>0</v>
      </c>
      <c r="K106" s="117">
        <v>0</v>
      </c>
      <c r="L106" s="117">
        <v>0</v>
      </c>
      <c r="M106" s="117">
        <v>0</v>
      </c>
      <c r="N106" s="170">
        <f t="shared" si="15"/>
        <v>0</v>
      </c>
      <c r="O106" s="180"/>
      <c r="P106" s="180"/>
      <c r="Q106" s="180"/>
      <c r="R106" s="184"/>
    </row>
    <row r="107" spans="1:18" x14ac:dyDescent="0.25">
      <c r="A107" s="34" t="s">
        <v>440</v>
      </c>
      <c r="B107" s="5" t="s">
        <v>232</v>
      </c>
      <c r="C107" s="117">
        <v>0</v>
      </c>
      <c r="D107" s="117">
        <v>0</v>
      </c>
      <c r="E107" s="117">
        <v>0</v>
      </c>
      <c r="F107" s="170">
        <f t="shared" si="5"/>
        <v>0</v>
      </c>
      <c r="G107" s="117">
        <v>0</v>
      </c>
      <c r="H107" s="117">
        <v>0</v>
      </c>
      <c r="I107" s="117">
        <v>0</v>
      </c>
      <c r="J107" s="170">
        <f t="shared" si="14"/>
        <v>0</v>
      </c>
      <c r="K107" s="117">
        <v>0</v>
      </c>
      <c r="L107" s="117">
        <v>0</v>
      </c>
      <c r="M107" s="117">
        <v>0</v>
      </c>
      <c r="N107" s="170">
        <f t="shared" si="15"/>
        <v>0</v>
      </c>
      <c r="O107" s="180"/>
      <c r="P107" s="180"/>
      <c r="Q107" s="180"/>
      <c r="R107" s="184"/>
    </row>
    <row r="108" spans="1:18" x14ac:dyDescent="0.25">
      <c r="A108" s="13" t="s">
        <v>233</v>
      </c>
      <c r="B108" s="5" t="s">
        <v>234</v>
      </c>
      <c r="C108" s="117">
        <v>0</v>
      </c>
      <c r="D108" s="117">
        <v>0</v>
      </c>
      <c r="E108" s="117">
        <v>0</v>
      </c>
      <c r="F108" s="170">
        <f t="shared" si="5"/>
        <v>0</v>
      </c>
      <c r="G108" s="117">
        <v>0</v>
      </c>
      <c r="H108" s="117">
        <v>0</v>
      </c>
      <c r="I108" s="117">
        <v>0</v>
      </c>
      <c r="J108" s="170">
        <f t="shared" si="14"/>
        <v>0</v>
      </c>
      <c r="K108" s="117">
        <v>0</v>
      </c>
      <c r="L108" s="117">
        <v>0</v>
      </c>
      <c r="M108" s="117">
        <v>0</v>
      </c>
      <c r="N108" s="170">
        <f t="shared" si="15"/>
        <v>0</v>
      </c>
      <c r="O108" s="180"/>
      <c r="P108" s="180"/>
      <c r="Q108" s="180"/>
      <c r="R108" s="184"/>
    </row>
    <row r="109" spans="1:18" x14ac:dyDescent="0.25">
      <c r="A109" s="13" t="s">
        <v>472</v>
      </c>
      <c r="B109" s="5" t="s">
        <v>235</v>
      </c>
      <c r="C109" s="117">
        <v>0</v>
      </c>
      <c r="D109" s="117">
        <v>0</v>
      </c>
      <c r="E109" s="117">
        <v>0</v>
      </c>
      <c r="F109" s="170">
        <f t="shared" si="5"/>
        <v>0</v>
      </c>
      <c r="G109" s="117">
        <v>0</v>
      </c>
      <c r="H109" s="117">
        <v>0</v>
      </c>
      <c r="I109" s="117">
        <v>0</v>
      </c>
      <c r="J109" s="170">
        <f t="shared" si="14"/>
        <v>0</v>
      </c>
      <c r="K109" s="117">
        <v>0</v>
      </c>
      <c r="L109" s="117">
        <v>0</v>
      </c>
      <c r="M109" s="117">
        <v>0</v>
      </c>
      <c r="N109" s="170">
        <f t="shared" si="15"/>
        <v>0</v>
      </c>
      <c r="O109" s="180"/>
      <c r="P109" s="180"/>
      <c r="Q109" s="180"/>
      <c r="R109" s="184"/>
    </row>
    <row r="110" spans="1:18" s="91" customFormat="1" x14ac:dyDescent="0.25">
      <c r="A110" s="14" t="s">
        <v>437</v>
      </c>
      <c r="B110" s="7" t="s">
        <v>236</v>
      </c>
      <c r="C110" s="118">
        <f>SUM(C106:C109)</f>
        <v>0</v>
      </c>
      <c r="D110" s="118">
        <f>SUM(D106:D109)</f>
        <v>0</v>
      </c>
      <c r="E110" s="118">
        <f>SUM(E106:E109)</f>
        <v>0</v>
      </c>
      <c r="F110" s="160">
        <f t="shared" si="5"/>
        <v>0</v>
      </c>
      <c r="G110" s="118">
        <f>SUM(G106:G109)</f>
        <v>0</v>
      </c>
      <c r="H110" s="118">
        <f>SUM(H106:H109)</f>
        <v>0</v>
      </c>
      <c r="I110" s="118">
        <f>SUM(I106:I109)</f>
        <v>0</v>
      </c>
      <c r="J110" s="160">
        <f t="shared" si="14"/>
        <v>0</v>
      </c>
      <c r="K110" s="118">
        <f>SUM(K106:K109)</f>
        <v>0</v>
      </c>
      <c r="L110" s="118">
        <f>SUM(L106:L109)</f>
        <v>0</v>
      </c>
      <c r="M110" s="118">
        <f>SUM(M106:M109)</f>
        <v>0</v>
      </c>
      <c r="N110" s="160">
        <f t="shared" si="15"/>
        <v>0</v>
      </c>
      <c r="O110" s="185"/>
      <c r="P110" s="185"/>
      <c r="Q110" s="185"/>
      <c r="R110" s="185"/>
    </row>
    <row r="111" spans="1:18" s="91" customFormat="1" x14ac:dyDescent="0.25">
      <c r="A111" s="14" t="s">
        <v>237</v>
      </c>
      <c r="B111" s="7" t="s">
        <v>238</v>
      </c>
      <c r="C111" s="118">
        <v>0</v>
      </c>
      <c r="D111" s="118">
        <v>0</v>
      </c>
      <c r="E111" s="118">
        <v>0</v>
      </c>
      <c r="F111" s="160">
        <f t="shared" si="5"/>
        <v>0</v>
      </c>
      <c r="G111" s="118">
        <v>0</v>
      </c>
      <c r="H111" s="118">
        <v>0</v>
      </c>
      <c r="I111" s="118">
        <v>0</v>
      </c>
      <c r="J111" s="160">
        <f t="shared" si="14"/>
        <v>0</v>
      </c>
      <c r="K111" s="118">
        <v>0</v>
      </c>
      <c r="L111" s="118">
        <v>0</v>
      </c>
      <c r="M111" s="118">
        <v>0</v>
      </c>
      <c r="N111" s="160">
        <f t="shared" si="15"/>
        <v>0</v>
      </c>
      <c r="O111" s="185"/>
      <c r="P111" s="185"/>
      <c r="Q111" s="185"/>
      <c r="R111" s="185"/>
    </row>
    <row r="112" spans="1:18" s="91" customFormat="1" x14ac:dyDescent="0.25">
      <c r="A112" s="14" t="s">
        <v>239</v>
      </c>
      <c r="B112" s="7" t="s">
        <v>240</v>
      </c>
      <c r="C112" s="118">
        <v>0</v>
      </c>
      <c r="D112" s="118">
        <v>0</v>
      </c>
      <c r="E112" s="118">
        <v>0</v>
      </c>
      <c r="F112" s="160">
        <f t="shared" si="5"/>
        <v>0</v>
      </c>
      <c r="G112" s="118">
        <v>0</v>
      </c>
      <c r="H112" s="118">
        <v>0</v>
      </c>
      <c r="I112" s="118">
        <v>0</v>
      </c>
      <c r="J112" s="160">
        <f t="shared" si="14"/>
        <v>0</v>
      </c>
      <c r="K112" s="118">
        <v>0</v>
      </c>
      <c r="L112" s="118">
        <v>0</v>
      </c>
      <c r="M112" s="118">
        <v>0</v>
      </c>
      <c r="N112" s="160">
        <f t="shared" si="15"/>
        <v>0</v>
      </c>
      <c r="O112" s="185"/>
      <c r="P112" s="185"/>
      <c r="Q112" s="185"/>
      <c r="R112" s="185"/>
    </row>
    <row r="113" spans="1:18" s="91" customFormat="1" x14ac:dyDescent="0.25">
      <c r="A113" s="14" t="s">
        <v>241</v>
      </c>
      <c r="B113" s="7" t="s">
        <v>242</v>
      </c>
      <c r="C113" s="118">
        <v>0</v>
      </c>
      <c r="D113" s="118">
        <f>SUM(D111:D112)</f>
        <v>0</v>
      </c>
      <c r="E113" s="118">
        <f>SUM(E111:E112)</f>
        <v>0</v>
      </c>
      <c r="F113" s="160">
        <f t="shared" si="5"/>
        <v>0</v>
      </c>
      <c r="G113" s="118">
        <v>0</v>
      </c>
      <c r="H113" s="118">
        <f>SUM(H111:H112)</f>
        <v>0</v>
      </c>
      <c r="I113" s="118">
        <f>SUM(I111:I112)</f>
        <v>0</v>
      </c>
      <c r="J113" s="160">
        <f t="shared" si="14"/>
        <v>0</v>
      </c>
      <c r="K113" s="118">
        <v>0</v>
      </c>
      <c r="L113" s="118">
        <f>SUM(L111:L112)</f>
        <v>0</v>
      </c>
      <c r="M113" s="118">
        <f>SUM(M111:M112)</f>
        <v>0</v>
      </c>
      <c r="N113" s="160">
        <f t="shared" si="15"/>
        <v>0</v>
      </c>
      <c r="O113" s="185"/>
      <c r="P113" s="185"/>
      <c r="Q113" s="185"/>
      <c r="R113" s="185"/>
    </row>
    <row r="114" spans="1:18" s="91" customFormat="1" x14ac:dyDescent="0.25">
      <c r="A114" s="14" t="s">
        <v>243</v>
      </c>
      <c r="B114" s="7" t="s">
        <v>244</v>
      </c>
      <c r="C114" s="128">
        <v>0</v>
      </c>
      <c r="D114" s="128">
        <v>0</v>
      </c>
      <c r="E114" s="128">
        <v>0</v>
      </c>
      <c r="F114" s="160">
        <f t="shared" si="5"/>
        <v>0</v>
      </c>
      <c r="G114" s="128">
        <v>0</v>
      </c>
      <c r="H114" s="128">
        <v>0</v>
      </c>
      <c r="I114" s="128">
        <v>0</v>
      </c>
      <c r="J114" s="160">
        <f t="shared" si="14"/>
        <v>0</v>
      </c>
      <c r="K114" s="128">
        <v>0</v>
      </c>
      <c r="L114" s="128">
        <v>0</v>
      </c>
      <c r="M114" s="128">
        <v>0</v>
      </c>
      <c r="N114" s="160">
        <f t="shared" si="15"/>
        <v>0</v>
      </c>
      <c r="O114" s="193"/>
      <c r="P114" s="193"/>
      <c r="Q114" s="193"/>
      <c r="R114" s="185"/>
    </row>
    <row r="115" spans="1:18" s="91" customFormat="1" x14ac:dyDescent="0.25">
      <c r="A115" s="14" t="s">
        <v>245</v>
      </c>
      <c r="B115" s="7" t="s">
        <v>246</v>
      </c>
      <c r="C115" s="128">
        <v>0</v>
      </c>
      <c r="D115" s="128">
        <v>0</v>
      </c>
      <c r="E115" s="128">
        <v>0</v>
      </c>
      <c r="F115" s="160">
        <f t="shared" si="5"/>
        <v>0</v>
      </c>
      <c r="G115" s="128">
        <v>0</v>
      </c>
      <c r="H115" s="128">
        <v>0</v>
      </c>
      <c r="I115" s="128">
        <v>0</v>
      </c>
      <c r="J115" s="160">
        <f t="shared" si="14"/>
        <v>0</v>
      </c>
      <c r="K115" s="128">
        <v>0</v>
      </c>
      <c r="L115" s="128">
        <v>0</v>
      </c>
      <c r="M115" s="128">
        <v>0</v>
      </c>
      <c r="N115" s="160">
        <f t="shared" si="15"/>
        <v>0</v>
      </c>
      <c r="O115" s="193"/>
      <c r="P115" s="193"/>
      <c r="Q115" s="193"/>
      <c r="R115" s="185"/>
    </row>
    <row r="116" spans="1:18" s="91" customFormat="1" x14ac:dyDescent="0.25">
      <c r="A116" s="14" t="s">
        <v>247</v>
      </c>
      <c r="B116" s="7" t="s">
        <v>248</v>
      </c>
      <c r="C116" s="128">
        <v>0</v>
      </c>
      <c r="D116" s="128">
        <v>0</v>
      </c>
      <c r="E116" s="128">
        <v>0</v>
      </c>
      <c r="F116" s="160">
        <f t="shared" si="5"/>
        <v>0</v>
      </c>
      <c r="G116" s="128">
        <v>0</v>
      </c>
      <c r="H116" s="128">
        <v>0</v>
      </c>
      <c r="I116" s="128">
        <v>0</v>
      </c>
      <c r="J116" s="160">
        <f t="shared" si="14"/>
        <v>0</v>
      </c>
      <c r="K116" s="128">
        <v>0</v>
      </c>
      <c r="L116" s="128">
        <v>0</v>
      </c>
      <c r="M116" s="128">
        <v>0</v>
      </c>
      <c r="N116" s="160">
        <f t="shared" si="15"/>
        <v>0</v>
      </c>
      <c r="O116" s="193"/>
      <c r="P116" s="193"/>
      <c r="Q116" s="193"/>
      <c r="R116" s="185"/>
    </row>
    <row r="117" spans="1:18" s="91" customFormat="1" ht="15.75" x14ac:dyDescent="0.25">
      <c r="A117" s="35" t="s">
        <v>438</v>
      </c>
      <c r="B117" s="36" t="s">
        <v>249</v>
      </c>
      <c r="C117" s="129">
        <f>C105+C110+C111+C112+C113+C114+C115+C116</f>
        <v>0</v>
      </c>
      <c r="D117" s="129">
        <f>D105+D110+D111+D112+D113+D114+D115+D116</f>
        <v>0</v>
      </c>
      <c r="E117" s="129">
        <f>E105+E110+E111+E112+E113+E114+E115+E116</f>
        <v>0</v>
      </c>
      <c r="F117" s="174">
        <f t="shared" si="5"/>
        <v>0</v>
      </c>
      <c r="G117" s="129">
        <f>G105+G110+G111+G112+G113+G114+G115+G116</f>
        <v>0</v>
      </c>
      <c r="H117" s="129">
        <f>H105+H110+H111+H112+H113+H114+H115+H116</f>
        <v>0</v>
      </c>
      <c r="I117" s="129">
        <f>I105+I110+I111+I112+I113+I114+I115+I116</f>
        <v>0</v>
      </c>
      <c r="J117" s="174">
        <f t="shared" si="14"/>
        <v>0</v>
      </c>
      <c r="K117" s="129">
        <f>K105+K110+K111+K112+K113+K114+K115+K116</f>
        <v>0</v>
      </c>
      <c r="L117" s="129">
        <f>L105+L110+L111+L112+L113+L114+L115+L116</f>
        <v>0</v>
      </c>
      <c r="M117" s="129">
        <f>M105+M110+M111+M112+M113+M114+M115+M116</f>
        <v>0</v>
      </c>
      <c r="N117" s="174">
        <f t="shared" si="15"/>
        <v>0</v>
      </c>
      <c r="O117" s="194"/>
      <c r="P117" s="194"/>
      <c r="Q117" s="194"/>
      <c r="R117" s="194"/>
    </row>
    <row r="118" spans="1:18" x14ac:dyDescent="0.25">
      <c r="A118" s="34" t="s">
        <v>250</v>
      </c>
      <c r="B118" s="5" t="s">
        <v>251</v>
      </c>
      <c r="C118" s="117">
        <v>0</v>
      </c>
      <c r="D118" s="117">
        <v>0</v>
      </c>
      <c r="E118" s="117">
        <v>0</v>
      </c>
      <c r="F118" s="170">
        <f t="shared" si="5"/>
        <v>0</v>
      </c>
      <c r="G118" s="117">
        <v>0</v>
      </c>
      <c r="H118" s="117">
        <v>0</v>
      </c>
      <c r="I118" s="117">
        <v>0</v>
      </c>
      <c r="J118" s="170">
        <f t="shared" si="14"/>
        <v>0</v>
      </c>
      <c r="K118" s="117">
        <v>0</v>
      </c>
      <c r="L118" s="117">
        <v>0</v>
      </c>
      <c r="M118" s="117">
        <v>0</v>
      </c>
      <c r="N118" s="170">
        <f t="shared" si="15"/>
        <v>0</v>
      </c>
      <c r="O118" s="180"/>
      <c r="P118" s="180"/>
      <c r="Q118" s="180"/>
      <c r="R118" s="184"/>
    </row>
    <row r="119" spans="1:18" x14ac:dyDescent="0.25">
      <c r="A119" s="13" t="s">
        <v>252</v>
      </c>
      <c r="B119" s="5" t="s">
        <v>253</v>
      </c>
      <c r="C119" s="117">
        <v>0</v>
      </c>
      <c r="D119" s="117">
        <v>0</v>
      </c>
      <c r="E119" s="117">
        <v>0</v>
      </c>
      <c r="F119" s="170">
        <f t="shared" si="5"/>
        <v>0</v>
      </c>
      <c r="G119" s="117">
        <v>0</v>
      </c>
      <c r="H119" s="117">
        <v>0</v>
      </c>
      <c r="I119" s="117">
        <v>0</v>
      </c>
      <c r="J119" s="170">
        <f t="shared" si="14"/>
        <v>0</v>
      </c>
      <c r="K119" s="117">
        <v>0</v>
      </c>
      <c r="L119" s="117">
        <v>0</v>
      </c>
      <c r="M119" s="117">
        <v>0</v>
      </c>
      <c r="N119" s="170">
        <f t="shared" si="15"/>
        <v>0</v>
      </c>
      <c r="O119" s="180"/>
      <c r="P119" s="180"/>
      <c r="Q119" s="180"/>
      <c r="R119" s="184"/>
    </row>
    <row r="120" spans="1:18" x14ac:dyDescent="0.25">
      <c r="A120" s="34" t="s">
        <v>473</v>
      </c>
      <c r="B120" s="5" t="s">
        <v>254</v>
      </c>
      <c r="C120" s="117">
        <v>0</v>
      </c>
      <c r="D120" s="117">
        <v>0</v>
      </c>
      <c r="E120" s="117">
        <v>0</v>
      </c>
      <c r="F120" s="170">
        <f t="shared" si="5"/>
        <v>0</v>
      </c>
      <c r="G120" s="117">
        <v>0</v>
      </c>
      <c r="H120" s="117">
        <v>0</v>
      </c>
      <c r="I120" s="117">
        <v>0</v>
      </c>
      <c r="J120" s="170">
        <f t="shared" si="14"/>
        <v>0</v>
      </c>
      <c r="K120" s="117">
        <v>0</v>
      </c>
      <c r="L120" s="117">
        <v>0</v>
      </c>
      <c r="M120" s="117">
        <v>0</v>
      </c>
      <c r="N120" s="170">
        <f t="shared" si="15"/>
        <v>0</v>
      </c>
      <c r="O120" s="180"/>
      <c r="P120" s="180"/>
      <c r="Q120" s="180"/>
      <c r="R120" s="184"/>
    </row>
    <row r="121" spans="1:18" x14ac:dyDescent="0.25">
      <c r="A121" s="34" t="s">
        <v>443</v>
      </c>
      <c r="B121" s="5" t="s">
        <v>255</v>
      </c>
      <c r="C121" s="117">
        <v>0</v>
      </c>
      <c r="D121" s="117">
        <v>0</v>
      </c>
      <c r="E121" s="117">
        <v>0</v>
      </c>
      <c r="F121" s="170">
        <f t="shared" si="5"/>
        <v>0</v>
      </c>
      <c r="G121" s="117">
        <v>0</v>
      </c>
      <c r="H121" s="117">
        <v>0</v>
      </c>
      <c r="I121" s="117">
        <v>0</v>
      </c>
      <c r="J121" s="170">
        <f t="shared" si="14"/>
        <v>0</v>
      </c>
      <c r="K121" s="117">
        <v>0</v>
      </c>
      <c r="L121" s="117">
        <v>0</v>
      </c>
      <c r="M121" s="117">
        <v>0</v>
      </c>
      <c r="N121" s="170">
        <f t="shared" si="15"/>
        <v>0</v>
      </c>
      <c r="O121" s="180"/>
      <c r="P121" s="180"/>
      <c r="Q121" s="180"/>
      <c r="R121" s="184"/>
    </row>
    <row r="122" spans="1:18" s="91" customFormat="1" x14ac:dyDescent="0.25">
      <c r="A122" s="35" t="s">
        <v>444</v>
      </c>
      <c r="B122" s="36" t="s">
        <v>259</v>
      </c>
      <c r="C122" s="118">
        <f>SUM(C118:C121)</f>
        <v>0</v>
      </c>
      <c r="D122" s="118">
        <f>SUM(D118:D121)</f>
        <v>0</v>
      </c>
      <c r="E122" s="118">
        <f>SUM(E118:E121)</f>
        <v>0</v>
      </c>
      <c r="F122" s="160">
        <f t="shared" si="5"/>
        <v>0</v>
      </c>
      <c r="G122" s="118">
        <f>SUM(G118:G121)</f>
        <v>0</v>
      </c>
      <c r="H122" s="118">
        <f>SUM(H118:H121)</f>
        <v>0</v>
      </c>
      <c r="I122" s="118">
        <f>SUM(I118:I121)</f>
        <v>0</v>
      </c>
      <c r="J122" s="160">
        <f t="shared" si="14"/>
        <v>0</v>
      </c>
      <c r="K122" s="118">
        <f>SUM(K118:K121)</f>
        <v>0</v>
      </c>
      <c r="L122" s="118">
        <f>SUM(L118:L121)</f>
        <v>0</v>
      </c>
      <c r="M122" s="118">
        <f>SUM(M118:M121)</f>
        <v>0</v>
      </c>
      <c r="N122" s="160">
        <f t="shared" si="15"/>
        <v>0</v>
      </c>
      <c r="O122" s="185"/>
      <c r="P122" s="185"/>
      <c r="Q122" s="185"/>
      <c r="R122" s="185"/>
    </row>
    <row r="123" spans="1:18" x14ac:dyDescent="0.25">
      <c r="A123" s="13" t="s">
        <v>260</v>
      </c>
      <c r="B123" s="5" t="s">
        <v>261</v>
      </c>
      <c r="C123" s="117">
        <v>0</v>
      </c>
      <c r="D123" s="117">
        <v>0</v>
      </c>
      <c r="E123" s="117">
        <v>0</v>
      </c>
      <c r="F123" s="170">
        <f t="shared" si="5"/>
        <v>0</v>
      </c>
      <c r="G123" s="117">
        <v>0</v>
      </c>
      <c r="H123" s="117">
        <v>0</v>
      </c>
      <c r="I123" s="117">
        <v>0</v>
      </c>
      <c r="J123" s="170">
        <f t="shared" si="14"/>
        <v>0</v>
      </c>
      <c r="K123" s="117">
        <v>0</v>
      </c>
      <c r="L123" s="117">
        <v>0</v>
      </c>
      <c r="M123" s="117">
        <v>0</v>
      </c>
      <c r="N123" s="170">
        <f t="shared" si="15"/>
        <v>0</v>
      </c>
      <c r="O123" s="180"/>
      <c r="P123" s="180"/>
      <c r="Q123" s="180"/>
      <c r="R123" s="184"/>
    </row>
    <row r="124" spans="1:18" s="91" customFormat="1" ht="15.75" x14ac:dyDescent="0.25">
      <c r="A124" s="144" t="s">
        <v>477</v>
      </c>
      <c r="B124" s="145" t="s">
        <v>262</v>
      </c>
      <c r="C124" s="146">
        <f>C117+C122+C123</f>
        <v>0</v>
      </c>
      <c r="D124" s="146">
        <f>D117+D122+D123</f>
        <v>0</v>
      </c>
      <c r="E124" s="146">
        <f>E117+E122+E123</f>
        <v>0</v>
      </c>
      <c r="F124" s="175">
        <f t="shared" si="5"/>
        <v>0</v>
      </c>
      <c r="G124" s="146">
        <f>G117+G122+G123</f>
        <v>0</v>
      </c>
      <c r="H124" s="146">
        <f>H117+H122+H123</f>
        <v>0</v>
      </c>
      <c r="I124" s="146">
        <f>I117+I122+I123</f>
        <v>0</v>
      </c>
      <c r="J124" s="175">
        <f t="shared" si="14"/>
        <v>0</v>
      </c>
      <c r="K124" s="146">
        <f>K117+K122+K123</f>
        <v>0</v>
      </c>
      <c r="L124" s="146">
        <f>L117+L122+L123</f>
        <v>0</v>
      </c>
      <c r="M124" s="146">
        <f>M117+M122+M123</f>
        <v>0</v>
      </c>
      <c r="N124" s="175">
        <f t="shared" si="15"/>
        <v>0</v>
      </c>
      <c r="O124" s="195"/>
      <c r="P124" s="195"/>
      <c r="Q124" s="195"/>
      <c r="R124" s="195"/>
    </row>
    <row r="125" spans="1:18" s="91" customFormat="1" ht="17.25" x14ac:dyDescent="0.3">
      <c r="A125" s="148" t="s">
        <v>513</v>
      </c>
      <c r="B125" s="148"/>
      <c r="C125" s="147">
        <f>C101+C124</f>
        <v>19278080</v>
      </c>
      <c r="D125" s="147">
        <f>D101+D124</f>
        <v>0</v>
      </c>
      <c r="E125" s="147">
        <f>E101+E124</f>
        <v>0</v>
      </c>
      <c r="F125" s="176">
        <f t="shared" si="5"/>
        <v>19278080</v>
      </c>
      <c r="G125" s="147">
        <f>G101+G124</f>
        <v>19278080</v>
      </c>
      <c r="H125" s="147">
        <f>H101+H124</f>
        <v>0</v>
      </c>
      <c r="I125" s="147">
        <f>I101+I124</f>
        <v>0</v>
      </c>
      <c r="J125" s="176">
        <f t="shared" si="14"/>
        <v>19278080</v>
      </c>
      <c r="K125" s="147">
        <f>K101+K124</f>
        <v>19278021</v>
      </c>
      <c r="L125" s="147">
        <f>L101+L124</f>
        <v>0</v>
      </c>
      <c r="M125" s="147">
        <f>M101+M124</f>
        <v>0</v>
      </c>
      <c r="N125" s="176">
        <f t="shared" si="15"/>
        <v>19278021</v>
      </c>
      <c r="O125" s="196"/>
      <c r="P125" s="196"/>
      <c r="Q125" s="196"/>
      <c r="R125" s="196"/>
    </row>
    <row r="126" spans="1:18" x14ac:dyDescent="0.25">
      <c r="B126" s="25"/>
      <c r="C126" s="25"/>
      <c r="D126" s="25"/>
      <c r="E126" s="25"/>
      <c r="F126" s="25"/>
    </row>
    <row r="127" spans="1:18" x14ac:dyDescent="0.25">
      <c r="B127" s="25"/>
      <c r="C127" s="25"/>
      <c r="D127" s="25"/>
      <c r="E127" s="25"/>
      <c r="F127" s="25"/>
    </row>
    <row r="128" spans="1:18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8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R174"/>
  <sheetViews>
    <sheetView view="pageBreakPreview" zoomScaleNormal="100" zoomScaleSheetLayoutView="100" workbookViewId="0">
      <selection activeCell="C1" sqref="C1:F1"/>
    </sheetView>
  </sheetViews>
  <sheetFormatPr defaultRowHeight="15" x14ac:dyDescent="0.25"/>
  <cols>
    <col min="1" max="1" width="94.85546875" bestFit="1" customWidth="1"/>
    <col min="3" max="3" width="17.140625" customWidth="1"/>
    <col min="4" max="4" width="12.7109375" customWidth="1"/>
    <col min="5" max="5" width="12.85546875" customWidth="1"/>
    <col min="6" max="6" width="15.5703125" customWidth="1"/>
    <col min="7" max="7" width="12.85546875" bestFit="1" customWidth="1"/>
    <col min="8" max="8" width="9.85546875" customWidth="1"/>
    <col min="9" max="9" width="10.140625" customWidth="1"/>
    <col min="10" max="10" width="12.7109375" bestFit="1" customWidth="1"/>
    <col min="11" max="11" width="12.85546875" bestFit="1" customWidth="1"/>
    <col min="12" max="13" width="10" customWidth="1"/>
    <col min="14" max="14" width="12.7109375" bestFit="1" customWidth="1"/>
    <col min="15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256" t="s">
        <v>716</v>
      </c>
      <c r="D1" s="256"/>
      <c r="E1" s="256"/>
      <c r="F1" s="256"/>
      <c r="G1" s="1"/>
      <c r="H1" s="1"/>
      <c r="I1" s="1"/>
      <c r="J1" s="1"/>
    </row>
    <row r="3" spans="1:18" ht="21" customHeight="1" x14ac:dyDescent="0.25">
      <c r="A3" s="261" t="s">
        <v>686</v>
      </c>
      <c r="B3" s="262"/>
      <c r="C3" s="262"/>
      <c r="D3" s="262"/>
      <c r="E3" s="262"/>
      <c r="F3" s="263"/>
    </row>
    <row r="4" spans="1:18" ht="18.75" customHeight="1" x14ac:dyDescent="0.25">
      <c r="A4" s="264" t="s">
        <v>674</v>
      </c>
      <c r="B4" s="262"/>
      <c r="C4" s="262"/>
      <c r="D4" s="262"/>
      <c r="E4" s="262"/>
      <c r="F4" s="263"/>
    </row>
    <row r="5" spans="1:18" ht="18" x14ac:dyDescent="0.25">
      <c r="A5" s="101"/>
    </row>
    <row r="6" spans="1:18" x14ac:dyDescent="0.25">
      <c r="A6" s="90" t="s">
        <v>673</v>
      </c>
      <c r="C6" s="260" t="s">
        <v>653</v>
      </c>
      <c r="D6" s="260"/>
      <c r="E6" s="260"/>
      <c r="F6" s="257"/>
      <c r="G6" s="257" t="s">
        <v>702</v>
      </c>
      <c r="H6" s="258"/>
      <c r="I6" s="258"/>
      <c r="J6" s="258"/>
      <c r="K6" s="257" t="s">
        <v>704</v>
      </c>
      <c r="L6" s="258"/>
      <c r="M6" s="258"/>
      <c r="N6" s="258"/>
      <c r="O6" s="259"/>
      <c r="P6" s="259"/>
      <c r="Q6" s="259"/>
      <c r="R6" s="259"/>
    </row>
    <row r="7" spans="1:18" ht="45" x14ac:dyDescent="0.3">
      <c r="A7" s="2" t="s">
        <v>83</v>
      </c>
      <c r="B7" s="3" t="s">
        <v>84</v>
      </c>
      <c r="C7" s="102" t="s">
        <v>587</v>
      </c>
      <c r="D7" s="102" t="s">
        <v>588</v>
      </c>
      <c r="E7" s="102" t="s">
        <v>41</v>
      </c>
      <c r="F7" s="158" t="s">
        <v>24</v>
      </c>
      <c r="G7" s="102" t="s">
        <v>587</v>
      </c>
      <c r="H7" s="102" t="s">
        <v>588</v>
      </c>
      <c r="I7" s="102" t="s">
        <v>41</v>
      </c>
      <c r="J7" s="158" t="s">
        <v>24</v>
      </c>
      <c r="K7" s="102" t="s">
        <v>587</v>
      </c>
      <c r="L7" s="102" t="s">
        <v>588</v>
      </c>
      <c r="M7" s="102" t="s">
        <v>41</v>
      </c>
      <c r="N7" s="158" t="s">
        <v>24</v>
      </c>
      <c r="O7" s="177"/>
      <c r="P7" s="177"/>
      <c r="Q7" s="177"/>
      <c r="R7" s="178"/>
    </row>
    <row r="8" spans="1:18" x14ac:dyDescent="0.25">
      <c r="A8" s="27" t="s">
        <v>85</v>
      </c>
      <c r="B8" s="28" t="s">
        <v>86</v>
      </c>
      <c r="C8" s="117">
        <f>SUM('2. melléklet'!C8+'3. melléklet'!C8)</f>
        <v>14834052</v>
      </c>
      <c r="D8" s="117">
        <f>SUM('2. melléklet'!D8+'3. melléklet'!D8)</f>
        <v>0</v>
      </c>
      <c r="E8" s="117">
        <f>SUM('2. melléklet'!E8+'3. melléklet'!E8)</f>
        <v>0</v>
      </c>
      <c r="F8" s="117">
        <f>SUM('2. melléklet'!F8+'3. melléklet'!F8)</f>
        <v>14834052</v>
      </c>
      <c r="G8" s="117">
        <f>SUM('2. melléklet'!G8+'3. melléklet'!G8)</f>
        <v>14679019</v>
      </c>
      <c r="H8" s="117">
        <f>SUM('2. melléklet'!H8+'3. melléklet'!H8)</f>
        <v>0</v>
      </c>
      <c r="I8" s="117">
        <f>SUM('2. melléklet'!I8+'3. melléklet'!I8)</f>
        <v>0</v>
      </c>
      <c r="J8" s="117">
        <f>SUM('2. melléklet'!J8+'3. melléklet'!J8)</f>
        <v>14679019</v>
      </c>
      <c r="K8" s="117">
        <f>SUM('2. melléklet'!K8+'3. melléklet'!K8)</f>
        <v>15009960</v>
      </c>
      <c r="L8" s="117">
        <f>SUM('2. melléklet'!L8+'3. melléklet'!L8)</f>
        <v>0</v>
      </c>
      <c r="M8" s="117">
        <f>SUM('2. melléklet'!M8+'3. melléklet'!M8)</f>
        <v>0</v>
      </c>
      <c r="N8" s="117">
        <f>SUM('2. melléklet'!N8+'3. melléklet'!N8)</f>
        <v>15009960</v>
      </c>
      <c r="O8" s="182"/>
      <c r="P8" s="182"/>
      <c r="Q8" s="182"/>
      <c r="R8" s="182"/>
    </row>
    <row r="9" spans="1:18" x14ac:dyDescent="0.25">
      <c r="A9" s="27" t="s">
        <v>87</v>
      </c>
      <c r="B9" s="29" t="s">
        <v>88</v>
      </c>
      <c r="C9" s="117">
        <f>SUM('2. melléklet'!C9+'3. melléklet'!C9)</f>
        <v>210526</v>
      </c>
      <c r="D9" s="117">
        <f>SUM('2. melléklet'!D9+'3. melléklet'!D9)</f>
        <v>0</v>
      </c>
      <c r="E9" s="117">
        <f>SUM('2. melléklet'!E9+'3. melléklet'!E9)</f>
        <v>0</v>
      </c>
      <c r="F9" s="170">
        <f t="shared" ref="F9:F72" si="0">SUM(C9:E9)</f>
        <v>210526</v>
      </c>
      <c r="G9" s="117">
        <f>SUM('2. melléklet'!G9+'3. melléklet'!G9)</f>
        <v>210526</v>
      </c>
      <c r="H9" s="117">
        <f>SUM('2. melléklet'!H9+'3. melléklet'!H9)</f>
        <v>0</v>
      </c>
      <c r="I9" s="117">
        <f>SUM('2. melléklet'!I9+'3. melléklet'!I9)</f>
        <v>0</v>
      </c>
      <c r="J9" s="117">
        <f>SUM('2. melléklet'!J9+'3. melléklet'!J9)</f>
        <v>210526</v>
      </c>
      <c r="K9" s="117">
        <f>SUM('2. melléklet'!K9+'3. melléklet'!K9)</f>
        <v>210526</v>
      </c>
      <c r="L9" s="117">
        <f>SUM('2. melléklet'!L9+'3. melléklet'!L9)</f>
        <v>0</v>
      </c>
      <c r="M9" s="117">
        <f>SUM('2. melléklet'!M9+'3. melléklet'!M9)</f>
        <v>0</v>
      </c>
      <c r="N9" s="117">
        <f>SUM('2. melléklet'!N9+'3. melléklet'!N9)</f>
        <v>210526</v>
      </c>
      <c r="O9" s="182"/>
      <c r="P9" s="182"/>
      <c r="Q9" s="182"/>
      <c r="R9" s="182"/>
    </row>
    <row r="10" spans="1:18" x14ac:dyDescent="0.25">
      <c r="A10" s="27" t="s">
        <v>89</v>
      </c>
      <c r="B10" s="29" t="s">
        <v>90</v>
      </c>
      <c r="C10" s="117">
        <f>SUM('2. melléklet'!C10+'3. melléklet'!C10)</f>
        <v>0</v>
      </c>
      <c r="D10" s="117">
        <f>SUM('2. melléklet'!D10+'3. melléklet'!D10)</f>
        <v>0</v>
      </c>
      <c r="E10" s="117">
        <f>SUM('2. melléklet'!E10+'3. melléklet'!E10)</f>
        <v>0</v>
      </c>
      <c r="F10" s="170">
        <f t="shared" si="0"/>
        <v>0</v>
      </c>
      <c r="G10" s="117">
        <f>SUM('2. melléklet'!G10+'3. melléklet'!G10)</f>
        <v>0</v>
      </c>
      <c r="H10" s="117">
        <f>SUM('2. melléklet'!H10+'3. melléklet'!H10)</f>
        <v>0</v>
      </c>
      <c r="I10" s="117">
        <f>SUM('2. melléklet'!I10+'3. melléklet'!I10)</f>
        <v>0</v>
      </c>
      <c r="J10" s="117">
        <f>SUM('2. melléklet'!J10+'3. melléklet'!J10)</f>
        <v>0</v>
      </c>
      <c r="K10" s="117">
        <f>SUM('2. melléklet'!K10+'3. melléklet'!K10)</f>
        <v>0</v>
      </c>
      <c r="L10" s="117">
        <f>SUM('2. melléklet'!L10+'3. melléklet'!L10)</f>
        <v>0</v>
      </c>
      <c r="M10" s="117">
        <f>SUM('2. melléklet'!M10+'3. melléklet'!M10)</f>
        <v>0</v>
      </c>
      <c r="N10" s="117">
        <f>SUM('2. melléklet'!N10+'3. melléklet'!N10)</f>
        <v>0</v>
      </c>
      <c r="O10" s="182"/>
      <c r="P10" s="182"/>
      <c r="Q10" s="182"/>
      <c r="R10" s="182"/>
    </row>
    <row r="11" spans="1:18" x14ac:dyDescent="0.25">
      <c r="A11" s="30" t="s">
        <v>91</v>
      </c>
      <c r="B11" s="29" t="s">
        <v>92</v>
      </c>
      <c r="C11" s="117">
        <f>SUM('2. melléklet'!C11+'3. melléklet'!C11)</f>
        <v>0</v>
      </c>
      <c r="D11" s="117">
        <f>SUM('2. melléklet'!D11+'3. melléklet'!D11)</f>
        <v>0</v>
      </c>
      <c r="E11" s="117">
        <f>SUM('2. melléklet'!E11+'3. melléklet'!E11)</f>
        <v>0</v>
      </c>
      <c r="F11" s="170">
        <f t="shared" si="0"/>
        <v>0</v>
      </c>
      <c r="G11" s="117">
        <f>SUM('2. melléklet'!G11+'3. melléklet'!G11)</f>
        <v>0</v>
      </c>
      <c r="H11" s="117">
        <f>SUM('2. melléklet'!H11+'3. melléklet'!H11)</f>
        <v>0</v>
      </c>
      <c r="I11" s="117">
        <f>SUM('2. melléklet'!I11+'3. melléklet'!I11)</f>
        <v>0</v>
      </c>
      <c r="J11" s="117">
        <f>SUM('2. melléklet'!J11+'3. melléklet'!J11)</f>
        <v>0</v>
      </c>
      <c r="K11" s="117">
        <f>SUM('2. melléklet'!K11+'3. melléklet'!K11)</f>
        <v>0</v>
      </c>
      <c r="L11" s="117">
        <f>SUM('2. melléklet'!L11+'3. melléklet'!L11)</f>
        <v>0</v>
      </c>
      <c r="M11" s="117">
        <f>SUM('2. melléklet'!M11+'3. melléklet'!M11)</f>
        <v>0</v>
      </c>
      <c r="N11" s="117">
        <f>SUM('2. melléklet'!N11+'3. melléklet'!N11)</f>
        <v>0</v>
      </c>
      <c r="O11" s="182"/>
      <c r="P11" s="182"/>
      <c r="Q11" s="182"/>
      <c r="R11" s="182"/>
    </row>
    <row r="12" spans="1:18" x14ac:dyDescent="0.25">
      <c r="A12" s="30" t="s">
        <v>93</v>
      </c>
      <c r="B12" s="29" t="s">
        <v>94</v>
      </c>
      <c r="C12" s="117">
        <f>SUM('2. melléklet'!C12+'3. melléklet'!C12)</f>
        <v>0</v>
      </c>
      <c r="D12" s="117">
        <f>SUM('2. melléklet'!D12+'3. melléklet'!D12)</f>
        <v>0</v>
      </c>
      <c r="E12" s="117">
        <f>SUM('2. melléklet'!E12+'3. melléklet'!E12)</f>
        <v>0</v>
      </c>
      <c r="F12" s="170">
        <f t="shared" si="0"/>
        <v>0</v>
      </c>
      <c r="G12" s="117">
        <f>SUM('2. melléklet'!G12+'3. melléklet'!G12)</f>
        <v>0</v>
      </c>
      <c r="H12" s="117">
        <f>SUM('2. melléklet'!H12+'3. melléklet'!H12)</f>
        <v>0</v>
      </c>
      <c r="I12" s="117">
        <f>SUM('2. melléklet'!I12+'3. melléklet'!I12)</f>
        <v>0</v>
      </c>
      <c r="J12" s="117">
        <f>SUM('2. melléklet'!J12+'3. melléklet'!J12)</f>
        <v>0</v>
      </c>
      <c r="K12" s="117">
        <f>SUM('2. melléklet'!K12+'3. melléklet'!K12)</f>
        <v>0</v>
      </c>
      <c r="L12" s="117">
        <f>SUM('2. melléklet'!L12+'3. melléklet'!L12)</f>
        <v>0</v>
      </c>
      <c r="M12" s="117">
        <f>SUM('2. melléklet'!M12+'3. melléklet'!M12)</f>
        <v>0</v>
      </c>
      <c r="N12" s="117">
        <f>SUM('2. melléklet'!N12+'3. melléklet'!N12)</f>
        <v>0</v>
      </c>
      <c r="O12" s="182"/>
      <c r="P12" s="182"/>
      <c r="Q12" s="182"/>
      <c r="R12" s="182"/>
    </row>
    <row r="13" spans="1:18" x14ac:dyDescent="0.25">
      <c r="A13" s="30" t="s">
        <v>95</v>
      </c>
      <c r="B13" s="29" t="s">
        <v>96</v>
      </c>
      <c r="C13" s="117">
        <f>SUM('2. melléklet'!C13+'3. melléklet'!C13)</f>
        <v>983001</v>
      </c>
      <c r="D13" s="117">
        <f>SUM('2. melléklet'!D13+'3. melléklet'!D13)</f>
        <v>0</v>
      </c>
      <c r="E13" s="117">
        <f>SUM('2. melléklet'!E13+'3. melléklet'!E13)</f>
        <v>0</v>
      </c>
      <c r="F13" s="170">
        <f t="shared" si="0"/>
        <v>983001</v>
      </c>
      <c r="G13" s="117">
        <f>SUM('2. melléklet'!G13+'3. melléklet'!G13)</f>
        <v>983001</v>
      </c>
      <c r="H13" s="117">
        <f>SUM('2. melléklet'!H13+'3. melléklet'!H13)</f>
        <v>0</v>
      </c>
      <c r="I13" s="117">
        <f>SUM('2. melléklet'!I13+'3. melléklet'!I13)</f>
        <v>0</v>
      </c>
      <c r="J13" s="117">
        <f>SUM('2. melléklet'!J13+'3. melléklet'!J13)</f>
        <v>983001</v>
      </c>
      <c r="K13" s="117">
        <f>SUM('2. melléklet'!K13+'3. melléklet'!K13)</f>
        <v>983001</v>
      </c>
      <c r="L13" s="117">
        <f>SUM('2. melléklet'!L13+'3. melléklet'!L13)</f>
        <v>0</v>
      </c>
      <c r="M13" s="117">
        <f>SUM('2. melléklet'!M13+'3. melléklet'!M13)</f>
        <v>0</v>
      </c>
      <c r="N13" s="117">
        <f>SUM('2. melléklet'!N13+'3. melléklet'!N13)</f>
        <v>983001</v>
      </c>
      <c r="O13" s="182"/>
      <c r="P13" s="182"/>
      <c r="Q13" s="182"/>
      <c r="R13" s="182"/>
    </row>
    <row r="14" spans="1:18" x14ac:dyDescent="0.25">
      <c r="A14" s="30" t="s">
        <v>97</v>
      </c>
      <c r="B14" s="29" t="s">
        <v>98</v>
      </c>
      <c r="C14" s="117">
        <f>SUM('2. melléklet'!C14+'3. melléklet'!C14)</f>
        <v>492000</v>
      </c>
      <c r="D14" s="117">
        <f>SUM('2. melléklet'!D14+'3. melléklet'!D14)</f>
        <v>0</v>
      </c>
      <c r="E14" s="117">
        <f>SUM('2. melléklet'!E14+'3. melléklet'!E14)</f>
        <v>0</v>
      </c>
      <c r="F14" s="170">
        <f t="shared" si="0"/>
        <v>492000</v>
      </c>
      <c r="G14" s="117">
        <f>SUM('2. melléklet'!G14+'3. melléklet'!G14)</f>
        <v>517000</v>
      </c>
      <c r="H14" s="117">
        <f>SUM('2. melléklet'!H14+'3. melléklet'!H14)</f>
        <v>0</v>
      </c>
      <c r="I14" s="117">
        <f>SUM('2. melléklet'!I14+'3. melléklet'!I14)</f>
        <v>0</v>
      </c>
      <c r="J14" s="117">
        <f>SUM('2. melléklet'!J14+'3. melléklet'!J14)</f>
        <v>517000</v>
      </c>
      <c r="K14" s="117">
        <f>SUM('2. melléklet'!K14+'3. melléklet'!K14)</f>
        <v>517000</v>
      </c>
      <c r="L14" s="117">
        <f>SUM('2. melléklet'!L14+'3. melléklet'!L14)</f>
        <v>0</v>
      </c>
      <c r="M14" s="117">
        <f>SUM('2. melléklet'!M14+'3. melléklet'!M14)</f>
        <v>0</v>
      </c>
      <c r="N14" s="117">
        <f>SUM('2. melléklet'!N14+'3. melléklet'!N14)</f>
        <v>517000</v>
      </c>
      <c r="O14" s="182"/>
      <c r="P14" s="182"/>
      <c r="Q14" s="182"/>
      <c r="R14" s="182"/>
    </row>
    <row r="15" spans="1:18" x14ac:dyDescent="0.25">
      <c r="A15" s="30" t="s">
        <v>99</v>
      </c>
      <c r="B15" s="29" t="s">
        <v>100</v>
      </c>
      <c r="C15" s="117">
        <f>SUM('2. melléklet'!C15+'3. melléklet'!C15)</f>
        <v>0</v>
      </c>
      <c r="D15" s="117">
        <f>SUM('2. melléklet'!D15+'3. melléklet'!D15)</f>
        <v>0</v>
      </c>
      <c r="E15" s="117">
        <f>SUM('2. melléklet'!E15+'3. melléklet'!E15)</f>
        <v>0</v>
      </c>
      <c r="F15" s="170">
        <f t="shared" si="0"/>
        <v>0</v>
      </c>
      <c r="G15" s="117">
        <f>SUM('2. melléklet'!G15+'3. melléklet'!G15)</f>
        <v>0</v>
      </c>
      <c r="H15" s="117">
        <f>SUM('2. melléklet'!H15+'3. melléklet'!H15)</f>
        <v>0</v>
      </c>
      <c r="I15" s="117">
        <f>SUM('2. melléklet'!I15+'3. melléklet'!I15)</f>
        <v>0</v>
      </c>
      <c r="J15" s="117">
        <f>SUM('2. melléklet'!J15+'3. melléklet'!J15)</f>
        <v>0</v>
      </c>
      <c r="K15" s="117">
        <f>SUM('2. melléklet'!K15+'3. melléklet'!K15)</f>
        <v>0</v>
      </c>
      <c r="L15" s="117">
        <f>SUM('2. melléklet'!L15+'3. melléklet'!L15)</f>
        <v>0</v>
      </c>
      <c r="M15" s="117">
        <f>SUM('2. melléklet'!M15+'3. melléklet'!M15)</f>
        <v>0</v>
      </c>
      <c r="N15" s="117">
        <f>SUM('2. melléklet'!N15+'3. melléklet'!N15)</f>
        <v>0</v>
      </c>
      <c r="O15" s="182"/>
      <c r="P15" s="182"/>
      <c r="Q15" s="182"/>
      <c r="R15" s="182"/>
    </row>
    <row r="16" spans="1:18" x14ac:dyDescent="0.25">
      <c r="A16" s="5" t="s">
        <v>101</v>
      </c>
      <c r="B16" s="29" t="s">
        <v>102</v>
      </c>
      <c r="C16" s="117">
        <f>SUM('2. melléklet'!C16+'3. melléklet'!C16)</f>
        <v>124050</v>
      </c>
      <c r="D16" s="117">
        <f>SUM('2. melléklet'!D16+'3. melléklet'!D16)</f>
        <v>0</v>
      </c>
      <c r="E16" s="117">
        <f>SUM('2. melléklet'!E16+'3. melléklet'!E16)</f>
        <v>0</v>
      </c>
      <c r="F16" s="170">
        <f t="shared" si="0"/>
        <v>124050</v>
      </c>
      <c r="G16" s="117">
        <f>SUM('2. melléklet'!G16+'3. melléklet'!G16)</f>
        <v>124050</v>
      </c>
      <c r="H16" s="117">
        <f>SUM('2. melléklet'!H16+'3. melléklet'!H16)</f>
        <v>0</v>
      </c>
      <c r="I16" s="117">
        <f>SUM('2. melléklet'!I16+'3. melléklet'!I16)</f>
        <v>0</v>
      </c>
      <c r="J16" s="117">
        <f>SUM('2. melléklet'!J16+'3. melléklet'!J16)</f>
        <v>124050</v>
      </c>
      <c r="K16" s="117">
        <f>SUM('2. melléklet'!K16+'3. melléklet'!K16)</f>
        <v>124050</v>
      </c>
      <c r="L16" s="117">
        <f>SUM('2. melléklet'!L16+'3. melléklet'!L16)</f>
        <v>0</v>
      </c>
      <c r="M16" s="117">
        <f>SUM('2. melléklet'!M16+'3. melléklet'!M16)</f>
        <v>0</v>
      </c>
      <c r="N16" s="117">
        <f>SUM('2. melléklet'!N16+'3. melléklet'!N16)</f>
        <v>124050</v>
      </c>
      <c r="O16" s="182"/>
      <c r="P16" s="182"/>
      <c r="Q16" s="182"/>
      <c r="R16" s="182"/>
    </row>
    <row r="17" spans="1:18" x14ac:dyDescent="0.25">
      <c r="A17" s="5" t="s">
        <v>103</v>
      </c>
      <c r="B17" s="29" t="s">
        <v>104</v>
      </c>
      <c r="C17" s="117">
        <f>SUM('2. melléklet'!C17+'3. melléklet'!C17)</f>
        <v>0</v>
      </c>
      <c r="D17" s="117">
        <f>SUM('2. melléklet'!D17+'3. melléklet'!D17)</f>
        <v>0</v>
      </c>
      <c r="E17" s="117">
        <f>SUM('2. melléklet'!E17+'3. melléklet'!E17)</f>
        <v>0</v>
      </c>
      <c r="F17" s="170">
        <f t="shared" si="0"/>
        <v>0</v>
      </c>
      <c r="G17" s="117">
        <f>SUM('2. melléklet'!G17+'3. melléklet'!G17)</f>
        <v>0</v>
      </c>
      <c r="H17" s="117">
        <f>SUM('2. melléklet'!H17+'3. melléklet'!H17)</f>
        <v>0</v>
      </c>
      <c r="I17" s="117">
        <f>SUM('2. melléklet'!I17+'3. melléklet'!I17)</f>
        <v>0</v>
      </c>
      <c r="J17" s="117">
        <f>SUM('2. melléklet'!J17+'3. melléklet'!J17)</f>
        <v>0</v>
      </c>
      <c r="K17" s="117">
        <f>SUM('2. melléklet'!K17+'3. melléklet'!K17)</f>
        <v>0</v>
      </c>
      <c r="L17" s="117">
        <f>SUM('2. melléklet'!L17+'3. melléklet'!L17)</f>
        <v>0</v>
      </c>
      <c r="M17" s="117">
        <f>SUM('2. melléklet'!M17+'3. melléklet'!M17)</f>
        <v>0</v>
      </c>
      <c r="N17" s="117">
        <f>SUM('2. melléklet'!N17+'3. melléklet'!N17)</f>
        <v>0</v>
      </c>
      <c r="O17" s="182"/>
      <c r="P17" s="182"/>
      <c r="Q17" s="182"/>
      <c r="R17" s="182"/>
    </row>
    <row r="18" spans="1:18" x14ac:dyDescent="0.25">
      <c r="A18" s="5" t="s">
        <v>105</v>
      </c>
      <c r="B18" s="29" t="s">
        <v>106</v>
      </c>
      <c r="C18" s="117">
        <f>SUM('2. melléklet'!C18+'3. melléklet'!C18)</f>
        <v>0</v>
      </c>
      <c r="D18" s="117">
        <f>SUM('2. melléklet'!D18+'3. melléklet'!D18)</f>
        <v>0</v>
      </c>
      <c r="E18" s="117">
        <f>SUM('2. melléklet'!E18+'3. melléklet'!E18)</f>
        <v>0</v>
      </c>
      <c r="F18" s="170">
        <f t="shared" si="0"/>
        <v>0</v>
      </c>
      <c r="G18" s="117">
        <f>SUM('2. melléklet'!G18+'3. melléklet'!G18)</f>
        <v>0</v>
      </c>
      <c r="H18" s="117">
        <f>SUM('2. melléklet'!H18+'3. melléklet'!H18)</f>
        <v>0</v>
      </c>
      <c r="I18" s="117">
        <f>SUM('2. melléklet'!I18+'3. melléklet'!I18)</f>
        <v>0</v>
      </c>
      <c r="J18" s="117">
        <f>SUM('2. melléklet'!J18+'3. melléklet'!J18)</f>
        <v>0</v>
      </c>
      <c r="K18" s="117">
        <f>SUM('2. melléklet'!K18+'3. melléklet'!K18)</f>
        <v>0</v>
      </c>
      <c r="L18" s="117">
        <f>SUM('2. melléklet'!L18+'3. melléklet'!L18)</f>
        <v>0</v>
      </c>
      <c r="M18" s="117">
        <f>SUM('2. melléklet'!M18+'3. melléklet'!M18)</f>
        <v>0</v>
      </c>
      <c r="N18" s="117">
        <f>SUM('2. melléklet'!N18+'3. melléklet'!N18)</f>
        <v>0</v>
      </c>
      <c r="O18" s="182"/>
      <c r="P18" s="182"/>
      <c r="Q18" s="182"/>
      <c r="R18" s="182"/>
    </row>
    <row r="19" spans="1:18" x14ac:dyDescent="0.25">
      <c r="A19" s="5" t="s">
        <v>107</v>
      </c>
      <c r="B19" s="29" t="s">
        <v>108</v>
      </c>
      <c r="C19" s="117">
        <f>SUM('2. melléklet'!C19+'3. melléklet'!C19)</f>
        <v>0</v>
      </c>
      <c r="D19" s="117">
        <f>SUM('2. melléklet'!D19+'3. melléklet'!D19)</f>
        <v>0</v>
      </c>
      <c r="E19" s="117">
        <f>SUM('2. melléklet'!E19+'3. melléklet'!E19)</f>
        <v>0</v>
      </c>
      <c r="F19" s="170">
        <f t="shared" si="0"/>
        <v>0</v>
      </c>
      <c r="G19" s="117">
        <f>SUM('2. melléklet'!G19+'3. melléklet'!G19)</f>
        <v>0</v>
      </c>
      <c r="H19" s="117">
        <f>SUM('2. melléklet'!H19+'3. melléklet'!H19)</f>
        <v>0</v>
      </c>
      <c r="I19" s="117">
        <f>SUM('2. melléklet'!I19+'3. melléklet'!I19)</f>
        <v>0</v>
      </c>
      <c r="J19" s="117">
        <f>SUM('2. melléklet'!J19+'3. melléklet'!J19)</f>
        <v>0</v>
      </c>
      <c r="K19" s="117">
        <f>SUM('2. melléklet'!K19+'3. melléklet'!K19)</f>
        <v>0</v>
      </c>
      <c r="L19" s="117">
        <f>SUM('2. melléklet'!L19+'3. melléklet'!L19)</f>
        <v>0</v>
      </c>
      <c r="M19" s="117">
        <f>SUM('2. melléklet'!M19+'3. melléklet'!M19)</f>
        <v>0</v>
      </c>
      <c r="N19" s="117">
        <f>SUM('2. melléklet'!N19+'3. melléklet'!N19)</f>
        <v>0</v>
      </c>
      <c r="O19" s="182"/>
      <c r="P19" s="182"/>
      <c r="Q19" s="182"/>
      <c r="R19" s="182"/>
    </row>
    <row r="20" spans="1:18" x14ac:dyDescent="0.25">
      <c r="A20" s="5" t="s">
        <v>445</v>
      </c>
      <c r="B20" s="29" t="s">
        <v>109</v>
      </c>
      <c r="C20" s="117">
        <f>SUM('2. melléklet'!C20+'3. melléklet'!C20)</f>
        <v>0</v>
      </c>
      <c r="D20" s="117">
        <f>SUM('2. melléklet'!D20+'3. melléklet'!D20)</f>
        <v>0</v>
      </c>
      <c r="E20" s="117">
        <f>SUM('2. melléklet'!E20+'3. melléklet'!E20)</f>
        <v>0</v>
      </c>
      <c r="F20" s="170">
        <f t="shared" si="0"/>
        <v>0</v>
      </c>
      <c r="G20" s="117">
        <f>SUM('2. melléklet'!G20+'3. melléklet'!G20)</f>
        <v>155033</v>
      </c>
      <c r="H20" s="117">
        <f>SUM('2. melléklet'!H20+'3. melléklet'!H20)</f>
        <v>0</v>
      </c>
      <c r="I20" s="117">
        <f>SUM('2. melléklet'!I20+'3. melléklet'!I20)</f>
        <v>0</v>
      </c>
      <c r="J20" s="117">
        <f>SUM('2. melléklet'!J20+'3. melléklet'!J20)</f>
        <v>155033</v>
      </c>
      <c r="K20" s="117">
        <f>SUM('2. melléklet'!K20+'3. melléklet'!K20)</f>
        <v>170048</v>
      </c>
      <c r="L20" s="117">
        <f>SUM('2. melléklet'!L20+'3. melléklet'!L20)</f>
        <v>0</v>
      </c>
      <c r="M20" s="117">
        <f>SUM('2. melléklet'!M20+'3. melléklet'!M20)</f>
        <v>0</v>
      </c>
      <c r="N20" s="117">
        <f>SUM('2. melléklet'!N20+'3. melléklet'!N20)</f>
        <v>170048</v>
      </c>
      <c r="O20" s="182"/>
      <c r="P20" s="182"/>
      <c r="Q20" s="182"/>
      <c r="R20" s="182"/>
    </row>
    <row r="21" spans="1:18" s="91" customFormat="1" x14ac:dyDescent="0.25">
      <c r="A21" s="31" t="s">
        <v>384</v>
      </c>
      <c r="B21" s="32" t="s">
        <v>110</v>
      </c>
      <c r="C21" s="92">
        <f>SUM(C8:C20)</f>
        <v>16643629</v>
      </c>
      <c r="D21" s="92">
        <f t="shared" ref="D21:E21" si="1">SUM(D8:D20)</f>
        <v>0</v>
      </c>
      <c r="E21" s="92">
        <f t="shared" si="1"/>
        <v>0</v>
      </c>
      <c r="F21" s="160">
        <f t="shared" si="0"/>
        <v>16643629</v>
      </c>
      <c r="G21" s="92">
        <f>SUM(G8:G20)</f>
        <v>16668629</v>
      </c>
      <c r="H21" s="92">
        <f>SUM(H8:H20)</f>
        <v>0</v>
      </c>
      <c r="I21" s="117">
        <f>SUM(I8:I20)</f>
        <v>0</v>
      </c>
      <c r="J21" s="160">
        <f t="shared" ref="J21" si="2">SUM(G21:I21)</f>
        <v>16668629</v>
      </c>
      <c r="K21" s="92">
        <f>SUM(K8:K20)</f>
        <v>17014585</v>
      </c>
      <c r="L21" s="92">
        <f>SUM(L8:L20)</f>
        <v>0</v>
      </c>
      <c r="M21" s="117">
        <f>SUM(M8:M20)</f>
        <v>0</v>
      </c>
      <c r="N21" s="160">
        <f t="shared" ref="N21" si="3">SUM(K21:M21)</f>
        <v>17014585</v>
      </c>
      <c r="O21" s="193"/>
      <c r="P21" s="193"/>
      <c r="Q21" s="193"/>
      <c r="R21" s="193"/>
    </row>
    <row r="22" spans="1:18" x14ac:dyDescent="0.25">
      <c r="A22" s="5" t="s">
        <v>111</v>
      </c>
      <c r="B22" s="29" t="s">
        <v>112</v>
      </c>
      <c r="C22" s="117">
        <f>SUM('2. melléklet'!C22+'3. melléklet'!C22)</f>
        <v>4140600</v>
      </c>
      <c r="D22" s="117">
        <f>SUM('2. melléklet'!D22+'3. melléklet'!D22)</f>
        <v>0</v>
      </c>
      <c r="E22" s="117">
        <f>SUM('2. melléklet'!E22+'3. melléklet'!E22)</f>
        <v>0</v>
      </c>
      <c r="F22" s="170">
        <f t="shared" si="0"/>
        <v>4140600</v>
      </c>
      <c r="G22" s="117">
        <f>SUM('2. melléklet'!G22+'3. melléklet'!G22)</f>
        <v>4140600</v>
      </c>
      <c r="H22" s="117">
        <f>SUM('2. melléklet'!H22+'3. melléklet'!H22)</f>
        <v>0</v>
      </c>
      <c r="I22" s="117">
        <f>SUM('2. melléklet'!I22+'3. melléklet'!I22)</f>
        <v>0</v>
      </c>
      <c r="J22" s="117">
        <f>SUM('2. melléklet'!J22+'3. melléklet'!J22)</f>
        <v>4140600</v>
      </c>
      <c r="K22" s="117">
        <f>SUM('2. melléklet'!K22+'3. melléklet'!K22)</f>
        <v>4140600</v>
      </c>
      <c r="L22" s="117">
        <f>SUM('2. melléklet'!L22+'3. melléklet'!L22)</f>
        <v>0</v>
      </c>
      <c r="M22" s="117">
        <f>SUM('2. melléklet'!M22+'3. melléklet'!M22)</f>
        <v>0</v>
      </c>
      <c r="N22" s="117">
        <f>SUM('2. melléklet'!N22+'3. melléklet'!N22)</f>
        <v>4140600</v>
      </c>
      <c r="O22" s="182"/>
      <c r="P22" s="182"/>
      <c r="Q22" s="182"/>
      <c r="R22" s="182"/>
    </row>
    <row r="23" spans="1:18" x14ac:dyDescent="0.25">
      <c r="A23" s="5" t="s">
        <v>113</v>
      </c>
      <c r="B23" s="29" t="s">
        <v>114</v>
      </c>
      <c r="C23" s="117">
        <f>SUM('2. melléklet'!C23+'3. melléklet'!C23)</f>
        <v>2412000</v>
      </c>
      <c r="D23" s="117">
        <f>SUM('2. melléklet'!D23+'3. melléklet'!D23)</f>
        <v>0</v>
      </c>
      <c r="E23" s="117">
        <f>SUM('2. melléklet'!E23+'3. melléklet'!E23)</f>
        <v>0</v>
      </c>
      <c r="F23" s="170">
        <f t="shared" si="0"/>
        <v>2412000</v>
      </c>
      <c r="G23" s="117">
        <f>SUM('2. melléklet'!G23+'3. melléklet'!G23)</f>
        <v>2532000</v>
      </c>
      <c r="H23" s="117">
        <f>SUM('2. melléklet'!H23+'3. melléklet'!H23)</f>
        <v>0</v>
      </c>
      <c r="I23" s="117">
        <f>SUM('2. melléklet'!I23+'3. melléklet'!I23)</f>
        <v>0</v>
      </c>
      <c r="J23" s="117">
        <f>SUM('2. melléklet'!J23+'3. melléklet'!J23)</f>
        <v>2532000</v>
      </c>
      <c r="K23" s="117">
        <f>SUM('2. melléklet'!K23+'3. melléklet'!K23)</f>
        <v>2412000</v>
      </c>
      <c r="L23" s="117">
        <f>SUM('2. melléklet'!L23+'3. melléklet'!L23)</f>
        <v>0</v>
      </c>
      <c r="M23" s="117">
        <f>SUM('2. melléklet'!M23+'3. melléklet'!M23)</f>
        <v>0</v>
      </c>
      <c r="N23" s="117">
        <f>SUM('2. melléklet'!N23+'3. melléklet'!N23)</f>
        <v>2412000</v>
      </c>
      <c r="O23" s="182"/>
      <c r="P23" s="182"/>
      <c r="Q23" s="182"/>
      <c r="R23" s="182"/>
    </row>
    <row r="24" spans="1:18" x14ac:dyDescent="0.25">
      <c r="A24" s="6" t="s">
        <v>115</v>
      </c>
      <c r="B24" s="29" t="s">
        <v>116</v>
      </c>
      <c r="C24" s="117">
        <f>SUM('2. melléklet'!C24+'3. melléklet'!C24)</f>
        <v>850000</v>
      </c>
      <c r="D24" s="117">
        <f>SUM('2. melléklet'!D24+'3. melléklet'!D24)</f>
        <v>0</v>
      </c>
      <c r="E24" s="117">
        <f>SUM('2. melléklet'!E24+'3. melléklet'!E24)</f>
        <v>0</v>
      </c>
      <c r="F24" s="170">
        <f t="shared" si="0"/>
        <v>850000</v>
      </c>
      <c r="G24" s="117">
        <f>SUM('2. melléklet'!G24+'3. melléklet'!G24)</f>
        <v>850000</v>
      </c>
      <c r="H24" s="117">
        <f>SUM('2. melléklet'!H24+'3. melléklet'!H24)</f>
        <v>0</v>
      </c>
      <c r="I24" s="117">
        <f>SUM('2. melléklet'!I24+'3. melléklet'!I24)</f>
        <v>0</v>
      </c>
      <c r="J24" s="117">
        <f>SUM('2. melléklet'!J24+'3. melléklet'!J24)</f>
        <v>850000</v>
      </c>
      <c r="K24" s="117">
        <f>SUM('2. melléklet'!K24+'3. melléklet'!K24)</f>
        <v>850000</v>
      </c>
      <c r="L24" s="117">
        <f>SUM('2. melléklet'!L24+'3. melléklet'!L24)</f>
        <v>0</v>
      </c>
      <c r="M24" s="117">
        <f>SUM('2. melléklet'!M24+'3. melléklet'!M24)</f>
        <v>0</v>
      </c>
      <c r="N24" s="117">
        <f>SUM('2. melléklet'!N24+'3. melléklet'!N24)</f>
        <v>850000</v>
      </c>
      <c r="O24" s="182"/>
      <c r="P24" s="182"/>
      <c r="Q24" s="182"/>
      <c r="R24" s="182"/>
    </row>
    <row r="25" spans="1:18" s="91" customFormat="1" x14ac:dyDescent="0.25">
      <c r="A25" s="7" t="s">
        <v>385</v>
      </c>
      <c r="B25" s="32" t="s">
        <v>117</v>
      </c>
      <c r="C25" s="92">
        <f>SUM(C22:C24)</f>
        <v>7402600</v>
      </c>
      <c r="D25" s="92">
        <f t="shared" ref="D25:E25" si="4">SUM(D22:D24)</f>
        <v>0</v>
      </c>
      <c r="E25" s="92">
        <f t="shared" si="4"/>
        <v>0</v>
      </c>
      <c r="F25" s="160">
        <f t="shared" si="0"/>
        <v>7402600</v>
      </c>
      <c r="G25" s="92">
        <f>SUM(G22:G24)</f>
        <v>7522600</v>
      </c>
      <c r="H25" s="92">
        <f>SUM(H22:H24)</f>
        <v>0</v>
      </c>
      <c r="I25" s="92">
        <f t="shared" ref="I25:J25" si="5">SUM(I22:I24)</f>
        <v>0</v>
      </c>
      <c r="J25" s="92">
        <f t="shared" si="5"/>
        <v>7522600</v>
      </c>
      <c r="K25" s="92">
        <f>SUM(K22:K24)</f>
        <v>7402600</v>
      </c>
      <c r="L25" s="92">
        <f>SUM(L22:L24)</f>
        <v>0</v>
      </c>
      <c r="M25" s="92">
        <f t="shared" ref="M25:N25" si="6">SUM(M22:M24)</f>
        <v>0</v>
      </c>
      <c r="N25" s="92">
        <f t="shared" si="6"/>
        <v>7402600</v>
      </c>
      <c r="O25" s="193"/>
      <c r="P25" s="193"/>
      <c r="Q25" s="193"/>
      <c r="R25" s="193"/>
    </row>
    <row r="26" spans="1:18" s="91" customFormat="1" ht="15.75" x14ac:dyDescent="0.25">
      <c r="A26" s="47" t="s">
        <v>474</v>
      </c>
      <c r="B26" s="48" t="s">
        <v>118</v>
      </c>
      <c r="C26" s="119">
        <f>SUM(C25,C21)</f>
        <v>24046229</v>
      </c>
      <c r="D26" s="119">
        <f t="shared" ref="D26:E26" si="7">SUM(D25,D21)</f>
        <v>0</v>
      </c>
      <c r="E26" s="119">
        <f t="shared" si="7"/>
        <v>0</v>
      </c>
      <c r="F26" s="162">
        <f t="shared" si="0"/>
        <v>24046229</v>
      </c>
      <c r="G26" s="119">
        <f>SUM(G25,G21)</f>
        <v>24191229</v>
      </c>
      <c r="H26" s="119">
        <f t="shared" ref="H26:J26" si="8">SUM(H25,H21)</f>
        <v>0</v>
      </c>
      <c r="I26" s="119">
        <f t="shared" si="8"/>
        <v>0</v>
      </c>
      <c r="J26" s="119">
        <f t="shared" si="8"/>
        <v>24191229</v>
      </c>
      <c r="K26" s="119">
        <f>SUM(K25,K21)</f>
        <v>24417185</v>
      </c>
      <c r="L26" s="119">
        <f t="shared" ref="L26:N26" si="9">SUM(L25,L21)</f>
        <v>0</v>
      </c>
      <c r="M26" s="119">
        <f t="shared" si="9"/>
        <v>0</v>
      </c>
      <c r="N26" s="119">
        <f t="shared" si="9"/>
        <v>24417185</v>
      </c>
      <c r="O26" s="194"/>
      <c r="P26" s="194"/>
      <c r="Q26" s="194"/>
      <c r="R26" s="194"/>
    </row>
    <row r="27" spans="1:18" s="91" customFormat="1" ht="15.75" x14ac:dyDescent="0.25">
      <c r="A27" s="36" t="s">
        <v>446</v>
      </c>
      <c r="B27" s="48" t="s">
        <v>119</v>
      </c>
      <c r="C27" s="119">
        <f>SUM('2. melléklet'!C27+'3. melléklet'!C27)</f>
        <v>4941272</v>
      </c>
      <c r="D27" s="119">
        <f>SUM('2. melléklet'!D27+'3. melléklet'!D27)</f>
        <v>0</v>
      </c>
      <c r="E27" s="119">
        <f>SUM('2. melléklet'!E27+'3. melléklet'!E27)</f>
        <v>0</v>
      </c>
      <c r="F27" s="174">
        <f t="shared" si="0"/>
        <v>4941272</v>
      </c>
      <c r="G27" s="119">
        <f>SUM('2. melléklet'!G27+'3. melléklet'!G27)</f>
        <v>4964672</v>
      </c>
      <c r="H27" s="119">
        <f>SUM('2. melléklet'!H27+'3. melléklet'!H27)</f>
        <v>0</v>
      </c>
      <c r="I27" s="119">
        <f>SUM('2. melléklet'!I27+'3. melléklet'!I27)</f>
        <v>0</v>
      </c>
      <c r="J27" s="119">
        <f>SUM('2. melléklet'!J27+'3. melléklet'!J27)</f>
        <v>4964672</v>
      </c>
      <c r="K27" s="119">
        <f>SUM('2. melléklet'!K27+'3. melléklet'!K27)</f>
        <v>4941272</v>
      </c>
      <c r="L27" s="119">
        <f>SUM('2. melléklet'!L27+'3. melléklet'!L27)</f>
        <v>0</v>
      </c>
      <c r="M27" s="119">
        <f>SUM('2. melléklet'!M27+'3. melléklet'!M27)</f>
        <v>0</v>
      </c>
      <c r="N27" s="119">
        <f>SUM('2. melléklet'!N27+'3. melléklet'!N27)</f>
        <v>4941272</v>
      </c>
      <c r="O27" s="194"/>
      <c r="P27" s="194"/>
      <c r="Q27" s="194"/>
      <c r="R27" s="194"/>
    </row>
    <row r="28" spans="1:18" x14ac:dyDescent="0.25">
      <c r="A28" s="5" t="s">
        <v>120</v>
      </c>
      <c r="B28" s="29" t="s">
        <v>121</v>
      </c>
      <c r="C28" s="117">
        <f>SUM('2. melléklet'!C28+'3. melléklet'!C28)</f>
        <v>65000</v>
      </c>
      <c r="D28" s="117">
        <f>SUM('2. melléklet'!D28+'3. melléklet'!D28)</f>
        <v>0</v>
      </c>
      <c r="E28" s="117">
        <f>SUM('2. melléklet'!E28+'3. melléklet'!E28)</f>
        <v>0</v>
      </c>
      <c r="F28" s="170">
        <f t="shared" si="0"/>
        <v>65000</v>
      </c>
      <c r="G28" s="117">
        <f>SUM('2. melléklet'!G28+'3. melléklet'!G28)</f>
        <v>65000</v>
      </c>
      <c r="H28" s="117">
        <f>SUM('2. melléklet'!H28+'3. melléklet'!H28)</f>
        <v>0</v>
      </c>
      <c r="I28" s="117">
        <f>SUM('2. melléklet'!I28+'3. melléklet'!I28)</f>
        <v>0</v>
      </c>
      <c r="J28" s="117">
        <f>SUM('2. melléklet'!J28+'3. melléklet'!J28)</f>
        <v>65000</v>
      </c>
      <c r="K28" s="117">
        <f>SUM('2. melléklet'!K28+'3. melléklet'!K28)</f>
        <v>65000</v>
      </c>
      <c r="L28" s="117">
        <f>SUM('2. melléklet'!L28+'3. melléklet'!L28)</f>
        <v>0</v>
      </c>
      <c r="M28" s="117">
        <f>SUM('2. melléklet'!M28+'3. melléklet'!M28)</f>
        <v>0</v>
      </c>
      <c r="N28" s="117">
        <f>SUM('2. melléklet'!N28+'3. melléklet'!N28)</f>
        <v>65000</v>
      </c>
      <c r="O28" s="182"/>
      <c r="P28" s="182"/>
      <c r="Q28" s="182"/>
      <c r="R28" s="182"/>
    </row>
    <row r="29" spans="1:18" x14ac:dyDescent="0.25">
      <c r="A29" s="5" t="s">
        <v>122</v>
      </c>
      <c r="B29" s="29" t="s">
        <v>123</v>
      </c>
      <c r="C29" s="117">
        <f>SUM('2. melléklet'!C29+'3. melléklet'!C29)</f>
        <v>2651712</v>
      </c>
      <c r="D29" s="117">
        <f>SUM('2. melléklet'!D29+'3. melléklet'!D29)</f>
        <v>0</v>
      </c>
      <c r="E29" s="117">
        <f>SUM('2. melléklet'!E29+'3. melléklet'!E29)</f>
        <v>0</v>
      </c>
      <c r="F29" s="170">
        <f t="shared" si="0"/>
        <v>2651712</v>
      </c>
      <c r="G29" s="117">
        <f>SUM('2. melléklet'!G29+'3. melléklet'!G29)</f>
        <v>2626712</v>
      </c>
      <c r="H29" s="117">
        <f>SUM('2. melléklet'!H29+'3. melléklet'!H29)</f>
        <v>0</v>
      </c>
      <c r="I29" s="117">
        <f>SUM('2. melléklet'!I29+'3. melléklet'!I29)</f>
        <v>0</v>
      </c>
      <c r="J29" s="117">
        <f>SUM('2. melléklet'!J29+'3. melléklet'!J29)</f>
        <v>2626712</v>
      </c>
      <c r="K29" s="117">
        <f>SUM('2. melléklet'!K29+'3. melléklet'!K29)</f>
        <v>2570504</v>
      </c>
      <c r="L29" s="117">
        <f>SUM('2. melléklet'!L29+'3. melléklet'!L29)</f>
        <v>0</v>
      </c>
      <c r="M29" s="117">
        <f>SUM('2. melléklet'!M29+'3. melléklet'!M29)</f>
        <v>0</v>
      </c>
      <c r="N29" s="117">
        <f>SUM('2. melléklet'!N29+'3. melléklet'!N29)</f>
        <v>2570504</v>
      </c>
      <c r="O29" s="182"/>
      <c r="P29" s="182"/>
      <c r="Q29" s="182"/>
      <c r="R29" s="182"/>
    </row>
    <row r="30" spans="1:18" x14ac:dyDescent="0.25">
      <c r="A30" s="5" t="s">
        <v>124</v>
      </c>
      <c r="B30" s="29" t="s">
        <v>125</v>
      </c>
      <c r="C30" s="117">
        <f>SUM('2. melléklet'!C30+'3. melléklet'!C30)</f>
        <v>0</v>
      </c>
      <c r="D30" s="117">
        <f>SUM('2. melléklet'!D30+'3. melléklet'!D30)</f>
        <v>0</v>
      </c>
      <c r="E30" s="117">
        <f>SUM('2. melléklet'!E30+'3. melléklet'!E30)</f>
        <v>0</v>
      </c>
      <c r="F30" s="170">
        <f t="shared" si="0"/>
        <v>0</v>
      </c>
      <c r="G30" s="117">
        <f>SUM('2. melléklet'!G30+'3. melléklet'!G30)</f>
        <v>0</v>
      </c>
      <c r="H30" s="117">
        <f>SUM('2. melléklet'!H30+'3. melléklet'!H30)</f>
        <v>0</v>
      </c>
      <c r="I30" s="117">
        <f>SUM('2. melléklet'!I30+'3. melléklet'!I30)</f>
        <v>0</v>
      </c>
      <c r="J30" s="117">
        <f>SUM('2. melléklet'!J30+'3. melléklet'!J30)</f>
        <v>0</v>
      </c>
      <c r="K30" s="117">
        <f>SUM('2. melléklet'!K30+'3. melléklet'!K30)</f>
        <v>0</v>
      </c>
      <c r="L30" s="117">
        <f>SUM('2. melléklet'!L30+'3. melléklet'!L30)</f>
        <v>0</v>
      </c>
      <c r="M30" s="117">
        <f>SUM('2. melléklet'!M30+'3. melléklet'!M30)</f>
        <v>0</v>
      </c>
      <c r="N30" s="117">
        <f>SUM('2. melléklet'!N30+'3. melléklet'!N30)</f>
        <v>0</v>
      </c>
      <c r="O30" s="182"/>
      <c r="P30" s="182"/>
      <c r="Q30" s="182"/>
      <c r="R30" s="182"/>
    </row>
    <row r="31" spans="1:18" s="91" customFormat="1" x14ac:dyDescent="0.25">
      <c r="A31" s="7" t="s">
        <v>386</v>
      </c>
      <c r="B31" s="32" t="s">
        <v>126</v>
      </c>
      <c r="C31" s="92">
        <f>SUM(C28:C30)</f>
        <v>2716712</v>
      </c>
      <c r="D31" s="92">
        <f t="shared" ref="D31:E31" si="10">SUM(D28:D30)</f>
        <v>0</v>
      </c>
      <c r="E31" s="92">
        <f t="shared" si="10"/>
        <v>0</v>
      </c>
      <c r="F31" s="160">
        <f t="shared" si="0"/>
        <v>2716712</v>
      </c>
      <c r="G31" s="92">
        <f>SUM(G28:G30)</f>
        <v>2691712</v>
      </c>
      <c r="H31" s="92">
        <f>SUM(H28:H30)</f>
        <v>0</v>
      </c>
      <c r="I31" s="92">
        <f t="shared" ref="I31:J31" si="11">SUM(I28:I30)</f>
        <v>0</v>
      </c>
      <c r="J31" s="92">
        <f t="shared" si="11"/>
        <v>2691712</v>
      </c>
      <c r="K31" s="92">
        <f>SUM(K28:K30)</f>
        <v>2635504</v>
      </c>
      <c r="L31" s="92">
        <f>SUM(L28:L30)</f>
        <v>0</v>
      </c>
      <c r="M31" s="92">
        <f t="shared" ref="M31:N31" si="12">SUM(M28:M30)</f>
        <v>0</v>
      </c>
      <c r="N31" s="92">
        <f t="shared" si="12"/>
        <v>2635504</v>
      </c>
      <c r="O31" s="193"/>
      <c r="P31" s="193"/>
      <c r="Q31" s="193"/>
      <c r="R31" s="193"/>
    </row>
    <row r="32" spans="1:18" x14ac:dyDescent="0.25">
      <c r="A32" s="5" t="s">
        <v>127</v>
      </c>
      <c r="B32" s="29" t="s">
        <v>128</v>
      </c>
      <c r="C32" s="117">
        <f>SUM('2. melléklet'!C32+'3. melléklet'!C32)</f>
        <v>175000</v>
      </c>
      <c r="D32" s="117">
        <f>SUM('2. melléklet'!D32+'3. melléklet'!D32)</f>
        <v>0</v>
      </c>
      <c r="E32" s="117">
        <f>SUM('2. melléklet'!E32+'3. melléklet'!E32)</f>
        <v>0</v>
      </c>
      <c r="F32" s="170">
        <f t="shared" si="0"/>
        <v>175000</v>
      </c>
      <c r="G32" s="117">
        <f>SUM('2. melléklet'!G32+'3. melléklet'!G32)</f>
        <v>175000</v>
      </c>
      <c r="H32" s="117">
        <f>SUM('2. melléklet'!H32+'3. melléklet'!H32)</f>
        <v>0</v>
      </c>
      <c r="I32" s="117">
        <f>SUM('2. melléklet'!I32+'3. melléklet'!I32)</f>
        <v>0</v>
      </c>
      <c r="J32" s="117">
        <f>SUM('2. melléklet'!J32+'3. melléklet'!J32)</f>
        <v>175000</v>
      </c>
      <c r="K32" s="117">
        <f>SUM('2. melléklet'!K32+'3. melléklet'!K32)</f>
        <v>266193</v>
      </c>
      <c r="L32" s="117">
        <f>SUM('2. melléklet'!L32+'3. melléklet'!L32)</f>
        <v>0</v>
      </c>
      <c r="M32" s="117">
        <f>SUM('2. melléklet'!M32+'3. melléklet'!M32)</f>
        <v>0</v>
      </c>
      <c r="N32" s="117">
        <f>SUM('2. melléklet'!N32+'3. melléklet'!N32)</f>
        <v>266193</v>
      </c>
      <c r="O32" s="182"/>
      <c r="P32" s="182"/>
      <c r="Q32" s="182"/>
      <c r="R32" s="182"/>
    </row>
    <row r="33" spans="1:18" x14ac:dyDescent="0.25">
      <c r="A33" s="5" t="s">
        <v>129</v>
      </c>
      <c r="B33" s="29" t="s">
        <v>130</v>
      </c>
      <c r="C33" s="117">
        <f>SUM('2. melléklet'!C33+'3. melléklet'!C33)</f>
        <v>180000</v>
      </c>
      <c r="D33" s="117">
        <f>SUM('2. melléklet'!D33+'3. melléklet'!D33)</f>
        <v>0</v>
      </c>
      <c r="E33" s="117">
        <f>SUM('2. melléklet'!E33+'3. melléklet'!E33)</f>
        <v>0</v>
      </c>
      <c r="F33" s="170">
        <f t="shared" si="0"/>
        <v>180000</v>
      </c>
      <c r="G33" s="117">
        <f>SUM('2. melléklet'!G33+'3. melléklet'!G33)</f>
        <v>180000</v>
      </c>
      <c r="H33" s="117">
        <f>SUM('2. melléklet'!H33+'3. melléklet'!H33)</f>
        <v>0</v>
      </c>
      <c r="I33" s="117">
        <f>SUM('2. melléklet'!I33+'3. melléklet'!I33)</f>
        <v>0</v>
      </c>
      <c r="J33" s="117">
        <f>SUM('2. melléklet'!J33+'3. melléklet'!J33)</f>
        <v>180000</v>
      </c>
      <c r="K33" s="117">
        <f>SUM('2. melléklet'!K33+'3. melléklet'!K33)</f>
        <v>180000</v>
      </c>
      <c r="L33" s="117">
        <f>SUM('2. melléklet'!L33+'3. melléklet'!L33)</f>
        <v>0</v>
      </c>
      <c r="M33" s="117">
        <f>SUM('2. melléklet'!M33+'3. melléklet'!M33)</f>
        <v>0</v>
      </c>
      <c r="N33" s="117">
        <f>SUM('2. melléklet'!N33+'3. melléklet'!N33)</f>
        <v>180000</v>
      </c>
      <c r="O33" s="182"/>
      <c r="P33" s="182"/>
      <c r="Q33" s="182"/>
      <c r="R33" s="182"/>
    </row>
    <row r="34" spans="1:18" s="91" customFormat="1" ht="15" customHeight="1" x14ac:dyDescent="0.25">
      <c r="A34" s="7" t="s">
        <v>475</v>
      </c>
      <c r="B34" s="32" t="s">
        <v>131</v>
      </c>
      <c r="C34" s="92">
        <f>SUM(C32:C33)</f>
        <v>355000</v>
      </c>
      <c r="D34" s="92">
        <f t="shared" ref="D34:E34" si="13">SUM(D32:D33)</f>
        <v>0</v>
      </c>
      <c r="E34" s="92">
        <f t="shared" si="13"/>
        <v>0</v>
      </c>
      <c r="F34" s="160">
        <f t="shared" si="0"/>
        <v>355000</v>
      </c>
      <c r="G34" s="92">
        <f>SUM(G32:G33)</f>
        <v>355000</v>
      </c>
      <c r="H34" s="92">
        <f t="shared" ref="H34:J34" si="14">SUM(H32:H33)</f>
        <v>0</v>
      </c>
      <c r="I34" s="92">
        <f t="shared" si="14"/>
        <v>0</v>
      </c>
      <c r="J34" s="92">
        <f t="shared" si="14"/>
        <v>355000</v>
      </c>
      <c r="K34" s="92">
        <f>SUM(K32:K33)</f>
        <v>446193</v>
      </c>
      <c r="L34" s="92">
        <f t="shared" ref="L34:N34" si="15">SUM(L32:L33)</f>
        <v>0</v>
      </c>
      <c r="M34" s="92">
        <f t="shared" si="15"/>
        <v>0</v>
      </c>
      <c r="N34" s="92">
        <f t="shared" si="15"/>
        <v>446193</v>
      </c>
      <c r="O34" s="193"/>
      <c r="P34" s="193"/>
      <c r="Q34" s="193"/>
      <c r="R34" s="193"/>
    </row>
    <row r="35" spans="1:18" x14ac:dyDescent="0.25">
      <c r="A35" s="5" t="s">
        <v>132</v>
      </c>
      <c r="B35" s="29" t="s">
        <v>133</v>
      </c>
      <c r="C35" s="117">
        <f>SUM('2. melléklet'!C35+'3. melléklet'!C35)</f>
        <v>4404960</v>
      </c>
      <c r="D35" s="117">
        <f>SUM('2. melléklet'!D35+'3. melléklet'!D35)</f>
        <v>0</v>
      </c>
      <c r="E35" s="117">
        <f>SUM('2. melléklet'!E35+'3. melléklet'!E35)</f>
        <v>0</v>
      </c>
      <c r="F35" s="170">
        <f t="shared" si="0"/>
        <v>4404960</v>
      </c>
      <c r="G35" s="117">
        <f>SUM('2. melléklet'!G35+'3. melléklet'!G35)</f>
        <v>4404960</v>
      </c>
      <c r="H35" s="117">
        <f>SUM('2. melléklet'!H35+'3. melléklet'!H35)</f>
        <v>0</v>
      </c>
      <c r="I35" s="117">
        <f>SUM('2. melléklet'!I35+'3. melléklet'!I35)</f>
        <v>0</v>
      </c>
      <c r="J35" s="117">
        <f>SUM('2. melléklet'!J35+'3. melléklet'!J35)</f>
        <v>4404960</v>
      </c>
      <c r="K35" s="117">
        <f>SUM('2. melléklet'!K35+'3. melléklet'!K35)</f>
        <v>5904960</v>
      </c>
      <c r="L35" s="117">
        <f>SUM('2. melléklet'!L35+'3. melléklet'!L35)</f>
        <v>0</v>
      </c>
      <c r="M35" s="117">
        <f>SUM('2. melléklet'!M35+'3. melléklet'!M35)</f>
        <v>0</v>
      </c>
      <c r="N35" s="117">
        <f>SUM('2. melléklet'!N35+'3. melléklet'!N35)</f>
        <v>5904960</v>
      </c>
      <c r="O35" s="182"/>
      <c r="P35" s="182"/>
      <c r="Q35" s="182"/>
      <c r="R35" s="182"/>
    </row>
    <row r="36" spans="1:18" x14ac:dyDescent="0.25">
      <c r="A36" s="5" t="s">
        <v>134</v>
      </c>
      <c r="B36" s="29" t="s">
        <v>135</v>
      </c>
      <c r="C36" s="117">
        <f>SUM('2. melléklet'!C36+'3. melléklet'!C36)</f>
        <v>3500000</v>
      </c>
      <c r="D36" s="117">
        <f>SUM('2. melléklet'!D36+'3. melléklet'!D36)</f>
        <v>0</v>
      </c>
      <c r="E36" s="117">
        <f>SUM('2. melléklet'!E36+'3. melléklet'!E36)</f>
        <v>0</v>
      </c>
      <c r="F36" s="170">
        <f t="shared" si="0"/>
        <v>3500000</v>
      </c>
      <c r="G36" s="117">
        <f>SUM('2. melléklet'!G36+'3. melléklet'!G36)</f>
        <v>3500000</v>
      </c>
      <c r="H36" s="117">
        <f>SUM('2. melléklet'!H36+'3. melléklet'!H36)</f>
        <v>0</v>
      </c>
      <c r="I36" s="117">
        <f>SUM('2. melléklet'!I36+'3. melléklet'!I36)</f>
        <v>0</v>
      </c>
      <c r="J36" s="117">
        <f>SUM('2. melléklet'!J36+'3. melléklet'!J36)</f>
        <v>3500000</v>
      </c>
      <c r="K36" s="117">
        <f>SUM('2. melléklet'!K36+'3. melléklet'!K36)</f>
        <v>3676039</v>
      </c>
      <c r="L36" s="117">
        <f>SUM('2. melléklet'!L36+'3. melléklet'!L36)</f>
        <v>0</v>
      </c>
      <c r="M36" s="117">
        <f>SUM('2. melléklet'!M36+'3. melléklet'!M36)</f>
        <v>0</v>
      </c>
      <c r="N36" s="117">
        <f>SUM('2. melléklet'!N36+'3. melléklet'!N36)</f>
        <v>3676039</v>
      </c>
      <c r="O36" s="182"/>
      <c r="P36" s="182"/>
      <c r="Q36" s="182"/>
      <c r="R36" s="182"/>
    </row>
    <row r="37" spans="1:18" x14ac:dyDescent="0.25">
      <c r="A37" s="5" t="s">
        <v>447</v>
      </c>
      <c r="B37" s="29" t="s">
        <v>136</v>
      </c>
      <c r="C37" s="117">
        <f>SUM('2. melléklet'!C37+'3. melléklet'!C37)</f>
        <v>0</v>
      </c>
      <c r="D37" s="117">
        <f>SUM('2. melléklet'!D37+'3. melléklet'!D37)</f>
        <v>0</v>
      </c>
      <c r="E37" s="117">
        <f>SUM('2. melléklet'!E37+'3. melléklet'!E37)</f>
        <v>0</v>
      </c>
      <c r="F37" s="170">
        <f t="shared" si="0"/>
        <v>0</v>
      </c>
      <c r="G37" s="117">
        <f>SUM('2. melléklet'!G37+'3. melléklet'!G37)</f>
        <v>0</v>
      </c>
      <c r="H37" s="117">
        <f>SUM('2. melléklet'!H37+'3. melléklet'!H37)</f>
        <v>0</v>
      </c>
      <c r="I37" s="117">
        <f>SUM('2. melléklet'!I37+'3. melléklet'!I37)</f>
        <v>0</v>
      </c>
      <c r="J37" s="117">
        <f>SUM('2. melléklet'!J37+'3. melléklet'!J37)</f>
        <v>0</v>
      </c>
      <c r="K37" s="117">
        <f>SUM('2. melléklet'!K37+'3. melléklet'!K37)</f>
        <v>0</v>
      </c>
      <c r="L37" s="117">
        <f>SUM('2. melléklet'!L37+'3. melléklet'!L37)</f>
        <v>0</v>
      </c>
      <c r="M37" s="117">
        <f>SUM('2. melléklet'!M37+'3. melléklet'!M37)</f>
        <v>0</v>
      </c>
      <c r="N37" s="117">
        <f>SUM('2. melléklet'!N37+'3. melléklet'!N37)</f>
        <v>0</v>
      </c>
      <c r="O37" s="182"/>
      <c r="P37" s="182"/>
      <c r="Q37" s="182"/>
      <c r="R37" s="182"/>
    </row>
    <row r="38" spans="1:18" x14ac:dyDescent="0.25">
      <c r="A38" s="5" t="s">
        <v>137</v>
      </c>
      <c r="B38" s="29" t="s">
        <v>138</v>
      </c>
      <c r="C38" s="117">
        <f>SUM('2. melléklet'!C38+'3. melléklet'!C38)</f>
        <v>1714031</v>
      </c>
      <c r="D38" s="117">
        <f>SUM('2. melléklet'!D38+'3. melléklet'!D38)</f>
        <v>0</v>
      </c>
      <c r="E38" s="117">
        <f>SUM('2. melléklet'!E38+'3. melléklet'!E38)</f>
        <v>0</v>
      </c>
      <c r="F38" s="170">
        <f t="shared" si="0"/>
        <v>1714031</v>
      </c>
      <c r="G38" s="117">
        <f>SUM('2. melléklet'!G38+'3. melléklet'!G38)</f>
        <v>1714031</v>
      </c>
      <c r="H38" s="117">
        <f>SUM('2. melléklet'!H38+'3. melléklet'!H38)</f>
        <v>0</v>
      </c>
      <c r="I38" s="117">
        <f>SUM('2. melléklet'!I38+'3. melléklet'!I38)</f>
        <v>0</v>
      </c>
      <c r="J38" s="117">
        <f>SUM('2. melléklet'!J38+'3. melléklet'!J38)</f>
        <v>1714031</v>
      </c>
      <c r="K38" s="117">
        <f>SUM('2. melléklet'!K38+'3. melléklet'!K38)</f>
        <v>1714031</v>
      </c>
      <c r="L38" s="117">
        <f>SUM('2. melléklet'!L38+'3. melléklet'!L38)</f>
        <v>0</v>
      </c>
      <c r="M38" s="117">
        <f>SUM('2. melléklet'!M38+'3. melléklet'!M38)</f>
        <v>0</v>
      </c>
      <c r="N38" s="117">
        <f>SUM('2. melléklet'!N38+'3. melléklet'!N38)</f>
        <v>1714031</v>
      </c>
      <c r="O38" s="182"/>
      <c r="P38" s="182"/>
      <c r="Q38" s="182"/>
      <c r="R38" s="182"/>
    </row>
    <row r="39" spans="1:18" x14ac:dyDescent="0.25">
      <c r="A39" s="10" t="s">
        <v>448</v>
      </c>
      <c r="B39" s="29" t="s">
        <v>139</v>
      </c>
      <c r="C39" s="117">
        <f>SUM('2. melléklet'!C39+'3. melléklet'!C39)</f>
        <v>1350000</v>
      </c>
      <c r="D39" s="117">
        <f>SUM('2. melléklet'!D39+'3. melléklet'!D39)</f>
        <v>0</v>
      </c>
      <c r="E39" s="117">
        <f>SUM('2. melléklet'!E39+'3. melléklet'!E39)</f>
        <v>0</v>
      </c>
      <c r="F39" s="170">
        <f t="shared" si="0"/>
        <v>1350000</v>
      </c>
      <c r="G39" s="117">
        <f>SUM('2. melléklet'!G39+'3. melléklet'!G39)</f>
        <v>1350000</v>
      </c>
      <c r="H39" s="117">
        <f>SUM('2. melléklet'!H39+'3. melléklet'!H39)</f>
        <v>0</v>
      </c>
      <c r="I39" s="117">
        <f>SUM('2. melléklet'!I39+'3. melléklet'!I39)</f>
        <v>0</v>
      </c>
      <c r="J39" s="117">
        <f>SUM('2. melléklet'!J39+'3. melléklet'!J39)</f>
        <v>1350000</v>
      </c>
      <c r="K39" s="117">
        <f>SUM('2. melléklet'!K39+'3. melléklet'!K39)</f>
        <v>1820000</v>
      </c>
      <c r="L39" s="117">
        <f>SUM('2. melléklet'!L39+'3. melléklet'!L39)</f>
        <v>0</v>
      </c>
      <c r="M39" s="117">
        <f>SUM('2. melléklet'!M39+'3. melléklet'!M39)</f>
        <v>0</v>
      </c>
      <c r="N39" s="117">
        <f>SUM('2. melléklet'!N39+'3. melléklet'!N39)</f>
        <v>1820000</v>
      </c>
      <c r="O39" s="182"/>
      <c r="P39" s="182"/>
      <c r="Q39" s="182"/>
      <c r="R39" s="182"/>
    </row>
    <row r="40" spans="1:18" x14ac:dyDescent="0.25">
      <c r="A40" s="6" t="s">
        <v>140</v>
      </c>
      <c r="B40" s="29" t="s">
        <v>141</v>
      </c>
      <c r="C40" s="117">
        <f>SUM('2. melléklet'!C40+'3. melléklet'!C40)</f>
        <v>682000</v>
      </c>
      <c r="D40" s="117">
        <f>SUM('2. melléklet'!D40+'3. melléklet'!D40)</f>
        <v>0</v>
      </c>
      <c r="E40" s="117">
        <f>SUM('2. melléklet'!E40+'3. melléklet'!E40)</f>
        <v>0</v>
      </c>
      <c r="F40" s="170">
        <f t="shared" si="0"/>
        <v>682000</v>
      </c>
      <c r="G40" s="117">
        <f>SUM('2. melléklet'!G40+'3. melléklet'!G40)</f>
        <v>682000</v>
      </c>
      <c r="H40" s="117">
        <f>SUM('2. melléklet'!H40+'3. melléklet'!H40)</f>
        <v>0</v>
      </c>
      <c r="I40" s="117">
        <f>SUM('2. melléklet'!I40+'3. melléklet'!I40)</f>
        <v>0</v>
      </c>
      <c r="J40" s="117">
        <f>SUM('2. melléklet'!J40+'3. melléklet'!J40)</f>
        <v>682000</v>
      </c>
      <c r="K40" s="117">
        <f>SUM('2. melléklet'!K40+'3. melléklet'!K40)</f>
        <v>854400</v>
      </c>
      <c r="L40" s="117">
        <f>SUM('2. melléklet'!L40+'3. melléklet'!L40)</f>
        <v>0</v>
      </c>
      <c r="M40" s="117">
        <f>SUM('2. melléklet'!M40+'3. melléklet'!M40)</f>
        <v>0</v>
      </c>
      <c r="N40" s="117">
        <f>SUM('2. melléklet'!N40+'3. melléklet'!N40)</f>
        <v>854400</v>
      </c>
      <c r="O40" s="182"/>
      <c r="P40" s="182"/>
      <c r="Q40" s="182"/>
      <c r="R40" s="182"/>
    </row>
    <row r="41" spans="1:18" x14ac:dyDescent="0.25">
      <c r="A41" s="5" t="s">
        <v>449</v>
      </c>
      <c r="B41" s="29" t="s">
        <v>142</v>
      </c>
      <c r="C41" s="117">
        <f>SUM('2. melléklet'!C41+'3. melléklet'!C41)</f>
        <v>8827517</v>
      </c>
      <c r="D41" s="117">
        <f>SUM('2. melléklet'!D41+'3. melléklet'!D41)</f>
        <v>0</v>
      </c>
      <c r="E41" s="117">
        <f>SUM('2. melléklet'!E41+'3. melléklet'!E41)</f>
        <v>0</v>
      </c>
      <c r="F41" s="170">
        <f t="shared" si="0"/>
        <v>8827517</v>
      </c>
      <c r="G41" s="117">
        <f>SUM('2. melléklet'!G41+'3. melléklet'!G41)</f>
        <v>8668517</v>
      </c>
      <c r="H41" s="117">
        <f>SUM('2. melléklet'!H41+'3. melléklet'!H41)</f>
        <v>0</v>
      </c>
      <c r="I41" s="117">
        <f>SUM('2. melléklet'!I41+'3. melléklet'!I41)</f>
        <v>0</v>
      </c>
      <c r="J41" s="117">
        <f>SUM('2. melléklet'!J41+'3. melléklet'!J41)</f>
        <v>8668517</v>
      </c>
      <c r="K41" s="117">
        <f>SUM('2. melléklet'!K41+'3. melléklet'!K41)</f>
        <v>8605117</v>
      </c>
      <c r="L41" s="117">
        <f>SUM('2. melléklet'!L41+'3. melléklet'!L41)</f>
        <v>0</v>
      </c>
      <c r="M41" s="117">
        <f>SUM('2. melléklet'!M41+'3. melléklet'!M41)</f>
        <v>0</v>
      </c>
      <c r="N41" s="117">
        <f>SUM('2. melléklet'!N41+'3. melléklet'!N41)</f>
        <v>8605117</v>
      </c>
      <c r="O41" s="182"/>
      <c r="P41" s="182"/>
      <c r="Q41" s="182"/>
      <c r="R41" s="182"/>
    </row>
    <row r="42" spans="1:18" s="91" customFormat="1" x14ac:dyDescent="0.25">
      <c r="A42" s="7" t="s">
        <v>387</v>
      </c>
      <c r="B42" s="32" t="s">
        <v>143</v>
      </c>
      <c r="C42" s="92">
        <f>SUM(C35:C41)</f>
        <v>20478508</v>
      </c>
      <c r="D42" s="92">
        <f t="shared" ref="D42:E42" si="16">SUM(D35:D41)</f>
        <v>0</v>
      </c>
      <c r="E42" s="92">
        <f t="shared" si="16"/>
        <v>0</v>
      </c>
      <c r="F42" s="160">
        <f t="shared" si="0"/>
        <v>20478508</v>
      </c>
      <c r="G42" s="92">
        <f>SUM(G35:G41)</f>
        <v>20319508</v>
      </c>
      <c r="H42" s="92">
        <f t="shared" ref="H42:J42" si="17">SUM(H35:H41)</f>
        <v>0</v>
      </c>
      <c r="I42" s="92">
        <f t="shared" si="17"/>
        <v>0</v>
      </c>
      <c r="J42" s="92">
        <f t="shared" si="17"/>
        <v>20319508</v>
      </c>
      <c r="K42" s="92">
        <f>SUM(K35:K41)</f>
        <v>22574547</v>
      </c>
      <c r="L42" s="92">
        <f t="shared" ref="L42:N42" si="18">SUM(L35:L41)</f>
        <v>0</v>
      </c>
      <c r="M42" s="92">
        <f t="shared" si="18"/>
        <v>0</v>
      </c>
      <c r="N42" s="92">
        <f t="shared" si="18"/>
        <v>22574547</v>
      </c>
      <c r="O42" s="193"/>
      <c r="P42" s="193"/>
      <c r="Q42" s="193"/>
      <c r="R42" s="193"/>
    </row>
    <row r="43" spans="1:18" x14ac:dyDescent="0.25">
      <c r="A43" s="5" t="s">
        <v>144</v>
      </c>
      <c r="B43" s="29" t="s">
        <v>145</v>
      </c>
      <c r="C43" s="117">
        <f>SUM('2. melléklet'!C43+'3. melléklet'!C43)</f>
        <v>0</v>
      </c>
      <c r="D43" s="117">
        <f>SUM('2. melléklet'!D43+'3. melléklet'!D43)</f>
        <v>0</v>
      </c>
      <c r="E43" s="117">
        <f>SUM('2. melléklet'!E43+'3. melléklet'!E43)</f>
        <v>0</v>
      </c>
      <c r="F43" s="117">
        <f>SUM(C43:E43)</f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82"/>
      <c r="P43" s="182"/>
      <c r="Q43" s="182"/>
      <c r="R43" s="182"/>
    </row>
    <row r="44" spans="1:18" x14ac:dyDescent="0.25">
      <c r="A44" s="5" t="s">
        <v>146</v>
      </c>
      <c r="B44" s="29" t="s">
        <v>147</v>
      </c>
      <c r="C44" s="117">
        <f>SUM('2. melléklet'!C44+'3. melléklet'!C44)</f>
        <v>0</v>
      </c>
      <c r="D44" s="117">
        <f>SUM('2. melléklet'!D44+'3. melléklet'!D44)</f>
        <v>0</v>
      </c>
      <c r="E44" s="117">
        <f>SUM('2. melléklet'!E44+'3. melléklet'!E44)</f>
        <v>0</v>
      </c>
      <c r="F44" s="117">
        <f>SUM(C44:E44)</f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f>SUM('2. melléklet'!K44+'3. melléklet'!K44)</f>
        <v>60000</v>
      </c>
      <c r="L44" s="117">
        <f>SUM('2. melléklet'!L44+'3. melléklet'!L44)</f>
        <v>0</v>
      </c>
      <c r="M44" s="117">
        <f>SUM('2. melléklet'!M44+'3. melléklet'!M44)</f>
        <v>0</v>
      </c>
      <c r="N44" s="117">
        <f>SUM('2. melléklet'!N44+'3. melléklet'!N44)</f>
        <v>60000</v>
      </c>
      <c r="O44" s="182"/>
      <c r="P44" s="182"/>
      <c r="Q44" s="182"/>
      <c r="R44" s="182"/>
    </row>
    <row r="45" spans="1:18" s="91" customFormat="1" x14ac:dyDescent="0.25">
      <c r="A45" s="7" t="s">
        <v>388</v>
      </c>
      <c r="B45" s="32" t="s">
        <v>148</v>
      </c>
      <c r="C45" s="92">
        <f>SUM(C43:C44)</f>
        <v>0</v>
      </c>
      <c r="D45" s="92">
        <f t="shared" ref="D45:F45" si="19">SUM(D43:D44)</f>
        <v>0</v>
      </c>
      <c r="E45" s="92">
        <f t="shared" si="19"/>
        <v>0</v>
      </c>
      <c r="F45" s="92">
        <f t="shared" si="19"/>
        <v>0</v>
      </c>
      <c r="G45" s="92">
        <v>0</v>
      </c>
      <c r="H45" s="92">
        <v>0</v>
      </c>
      <c r="I45" s="92">
        <v>0</v>
      </c>
      <c r="J45" s="92">
        <v>0</v>
      </c>
      <c r="K45" s="92">
        <f>SUM('2. melléklet'!K45+'3. melléklet'!K45)</f>
        <v>60000</v>
      </c>
      <c r="L45" s="92">
        <f>SUM('2. melléklet'!L45+'3. melléklet'!L45)</f>
        <v>0</v>
      </c>
      <c r="M45" s="92">
        <f>SUM('2. melléklet'!M45+'3. melléklet'!M45)</f>
        <v>0</v>
      </c>
      <c r="N45" s="92">
        <f>SUM('2. melléklet'!N45+'3. melléklet'!N45)</f>
        <v>60000</v>
      </c>
      <c r="O45" s="182"/>
      <c r="P45" s="182"/>
      <c r="Q45" s="182"/>
      <c r="R45" s="182"/>
    </row>
    <row r="46" spans="1:18" x14ac:dyDescent="0.25">
      <c r="A46" s="5" t="s">
        <v>149</v>
      </c>
      <c r="B46" s="29" t="s">
        <v>150</v>
      </c>
      <c r="C46" s="117">
        <f>SUM('2. melléklet'!C46+'3. melléklet'!C46)</f>
        <v>5563929</v>
      </c>
      <c r="D46" s="117">
        <f>SUM('2. melléklet'!D46+'3. melléklet'!D46)</f>
        <v>0</v>
      </c>
      <c r="E46" s="117">
        <f>SUM('2. melléklet'!E46+'3. melléklet'!E46)</f>
        <v>3000</v>
      </c>
      <c r="F46" s="170">
        <f t="shared" si="0"/>
        <v>5566929</v>
      </c>
      <c r="G46" s="117">
        <f>SUM('2. melléklet'!G46+'3. melléklet'!G46)</f>
        <v>5563929</v>
      </c>
      <c r="H46" s="117">
        <f>SUM('2. melléklet'!H46+'3. melléklet'!H46)</f>
        <v>0</v>
      </c>
      <c r="I46" s="117">
        <f>SUM('2. melléklet'!I46+'3. melléklet'!I46)</f>
        <v>3000</v>
      </c>
      <c r="J46" s="117">
        <f>SUM('2. melléklet'!J46+'3. melléklet'!J46)</f>
        <v>5566929</v>
      </c>
      <c r="K46" s="117">
        <f>SUM('2. melléklet'!K46+'3. melléklet'!K46)</f>
        <v>5563929</v>
      </c>
      <c r="L46" s="117">
        <f>SUM('2. melléklet'!L46+'3. melléklet'!L46)</f>
        <v>0</v>
      </c>
      <c r="M46" s="117">
        <f>SUM('2. melléklet'!M46+'3. melléklet'!M46)</f>
        <v>3000</v>
      </c>
      <c r="N46" s="117">
        <f>SUM('2. melléklet'!N46+'3. melléklet'!N46)</f>
        <v>5566929</v>
      </c>
      <c r="O46" s="182"/>
      <c r="P46" s="182"/>
      <c r="Q46" s="182"/>
      <c r="R46" s="182"/>
    </row>
    <row r="47" spans="1:18" x14ac:dyDescent="0.25">
      <c r="A47" s="5" t="s">
        <v>151</v>
      </c>
      <c r="B47" s="29" t="s">
        <v>152</v>
      </c>
      <c r="C47" s="117">
        <f>SUM('2. melléklet'!C47+'3. melléklet'!C47)</f>
        <v>0</v>
      </c>
      <c r="D47" s="117">
        <f>SUM('2. melléklet'!D47+'3. melléklet'!D47)</f>
        <v>0</v>
      </c>
      <c r="E47" s="117">
        <f>SUM('2. melléklet'!E47+'3. melléklet'!E47)</f>
        <v>0</v>
      </c>
      <c r="F47" s="170">
        <f t="shared" si="0"/>
        <v>0</v>
      </c>
      <c r="G47" s="117">
        <f>SUM('2. melléklet'!G47+'3. melléklet'!G47)</f>
        <v>0</v>
      </c>
      <c r="H47" s="117">
        <f>SUM('2. melléklet'!H47+'3. melléklet'!H47)</f>
        <v>0</v>
      </c>
      <c r="I47" s="117">
        <f>SUM('2. melléklet'!I47+'3. melléklet'!I47)</f>
        <v>0</v>
      </c>
      <c r="J47" s="117">
        <f>SUM('2. melléklet'!J47+'3. melléklet'!J47)</f>
        <v>0</v>
      </c>
      <c r="K47" s="117">
        <f>SUM('2. melléklet'!K47+'3. melléklet'!K47)</f>
        <v>0</v>
      </c>
      <c r="L47" s="117">
        <f>SUM('2. melléklet'!L47+'3. melléklet'!L47)</f>
        <v>0</v>
      </c>
      <c r="M47" s="117">
        <f>SUM('2. melléklet'!M47+'3. melléklet'!M47)</f>
        <v>0</v>
      </c>
      <c r="N47" s="117">
        <f>SUM('2. melléklet'!N47+'3. melléklet'!N47)</f>
        <v>0</v>
      </c>
      <c r="O47" s="182"/>
      <c r="P47" s="182"/>
      <c r="Q47" s="182"/>
      <c r="R47" s="182"/>
    </row>
    <row r="48" spans="1:18" x14ac:dyDescent="0.25">
      <c r="A48" s="5" t="s">
        <v>450</v>
      </c>
      <c r="B48" s="29" t="s">
        <v>153</v>
      </c>
      <c r="C48" s="117">
        <f>SUM('2. melléklet'!C48+'3. melléklet'!C48)</f>
        <v>0</v>
      </c>
      <c r="D48" s="117">
        <f>SUM('2. melléklet'!D48+'3. melléklet'!D48)</f>
        <v>0</v>
      </c>
      <c r="E48" s="117">
        <f>SUM('2. melléklet'!E48+'3. melléklet'!E48)</f>
        <v>0</v>
      </c>
      <c r="F48" s="170">
        <f t="shared" si="0"/>
        <v>0</v>
      </c>
      <c r="G48" s="117">
        <f>SUM('2. melléklet'!G48+'3. melléklet'!G48)</f>
        <v>0</v>
      </c>
      <c r="H48" s="117">
        <f>SUM('2. melléklet'!H48+'3. melléklet'!H48)</f>
        <v>0</v>
      </c>
      <c r="I48" s="117">
        <f>SUM('2. melléklet'!I48+'3. melléklet'!I48)</f>
        <v>0</v>
      </c>
      <c r="J48" s="117">
        <f>SUM('2. melléklet'!J48+'3. melléklet'!J48)</f>
        <v>0</v>
      </c>
      <c r="K48" s="117">
        <f>SUM('2. melléklet'!K48+'3. melléklet'!K48)</f>
        <v>0</v>
      </c>
      <c r="L48" s="117">
        <f>SUM('2. melléklet'!L48+'3. melléklet'!L48)</f>
        <v>0</v>
      </c>
      <c r="M48" s="117">
        <f>SUM('2. melléklet'!M48+'3. melléklet'!M48)</f>
        <v>0</v>
      </c>
      <c r="N48" s="117">
        <f>SUM('2. melléklet'!N48+'3. melléklet'!N48)</f>
        <v>0</v>
      </c>
      <c r="O48" s="182"/>
      <c r="P48" s="182"/>
      <c r="Q48" s="182"/>
      <c r="R48" s="182"/>
    </row>
    <row r="49" spans="1:18" x14ac:dyDescent="0.25">
      <c r="A49" s="5" t="s">
        <v>451</v>
      </c>
      <c r="B49" s="29" t="s">
        <v>154</v>
      </c>
      <c r="C49" s="117">
        <f>SUM('2. melléklet'!C49+'3. melléklet'!C49)</f>
        <v>0</v>
      </c>
      <c r="D49" s="117">
        <f>SUM('2. melléklet'!D49+'3. melléklet'!D49)</f>
        <v>0</v>
      </c>
      <c r="E49" s="117">
        <f>SUM('2. melléklet'!E49+'3. melléklet'!E49)</f>
        <v>0</v>
      </c>
      <c r="F49" s="170">
        <f t="shared" si="0"/>
        <v>0</v>
      </c>
      <c r="G49" s="117">
        <f>SUM('2. melléklet'!G49+'3. melléklet'!G49)</f>
        <v>0</v>
      </c>
      <c r="H49" s="117">
        <f>SUM('2. melléklet'!H49+'3. melléklet'!H49)</f>
        <v>0</v>
      </c>
      <c r="I49" s="117">
        <f>SUM('2. melléklet'!I49+'3. melléklet'!I49)</f>
        <v>0</v>
      </c>
      <c r="J49" s="117">
        <f>SUM('2. melléklet'!J49+'3. melléklet'!J49)</f>
        <v>0</v>
      </c>
      <c r="K49" s="117">
        <f>SUM('2. melléklet'!K49+'3. melléklet'!K49)</f>
        <v>0</v>
      </c>
      <c r="L49" s="117">
        <f>SUM('2. melléklet'!L49+'3. melléklet'!L49)</f>
        <v>0</v>
      </c>
      <c r="M49" s="117">
        <f>SUM('2. melléklet'!M49+'3. melléklet'!M49)</f>
        <v>0</v>
      </c>
      <c r="N49" s="117">
        <f>SUM('2. melléklet'!N49+'3. melléklet'!N49)</f>
        <v>0</v>
      </c>
      <c r="O49" s="182"/>
      <c r="P49" s="182"/>
      <c r="Q49" s="182"/>
      <c r="R49" s="182"/>
    </row>
    <row r="50" spans="1:18" x14ac:dyDescent="0.25">
      <c r="A50" s="5" t="s">
        <v>155</v>
      </c>
      <c r="B50" s="29" t="s">
        <v>156</v>
      </c>
      <c r="C50" s="117">
        <f>SUM('2. melléklet'!C50+'3. melléklet'!C50)</f>
        <v>20000</v>
      </c>
      <c r="D50" s="117">
        <f>SUM('2. melléklet'!D50+'3. melléklet'!D50)</f>
        <v>0</v>
      </c>
      <c r="E50" s="117">
        <f>SUM('2. melléklet'!E50+'3. melléklet'!E50)</f>
        <v>10000</v>
      </c>
      <c r="F50" s="170">
        <f t="shared" si="0"/>
        <v>30000</v>
      </c>
      <c r="G50" s="117">
        <f>SUM('2. melléklet'!G50+'3. melléklet'!G50)</f>
        <v>20000</v>
      </c>
      <c r="H50" s="117">
        <f>SUM('2. melléklet'!H50+'3. melléklet'!H50)</f>
        <v>0</v>
      </c>
      <c r="I50" s="117">
        <f>SUM('2. melléklet'!I50+'3. melléklet'!I50)</f>
        <v>10000</v>
      </c>
      <c r="J50" s="117">
        <f>SUM('2. melléklet'!J50+'3. melléklet'!J50)</f>
        <v>30000</v>
      </c>
      <c r="K50" s="117">
        <f>SUM('2. melléklet'!K50+'3. melléklet'!K50)</f>
        <v>20000</v>
      </c>
      <c r="L50" s="117">
        <f>SUM('2. melléklet'!L50+'3. melléklet'!L50)</f>
        <v>0</v>
      </c>
      <c r="M50" s="117">
        <f>SUM('2. melléklet'!M50+'3. melléklet'!M50)</f>
        <v>10000</v>
      </c>
      <c r="N50" s="117">
        <f>SUM('2. melléklet'!N50+'3. melléklet'!N50)</f>
        <v>30000</v>
      </c>
      <c r="O50" s="182"/>
      <c r="P50" s="182"/>
      <c r="Q50" s="182"/>
      <c r="R50" s="182"/>
    </row>
    <row r="51" spans="1:18" s="91" customFormat="1" x14ac:dyDescent="0.25">
      <c r="A51" s="7" t="s">
        <v>389</v>
      </c>
      <c r="B51" s="32" t="s">
        <v>157</v>
      </c>
      <c r="C51" s="92">
        <f>SUM(C46:C50)</f>
        <v>5583929</v>
      </c>
      <c r="D51" s="92">
        <f t="shared" ref="D51:E51" si="20">SUM(D46:D50)</f>
        <v>0</v>
      </c>
      <c r="E51" s="92">
        <f t="shared" si="20"/>
        <v>13000</v>
      </c>
      <c r="F51" s="160">
        <f t="shared" si="0"/>
        <v>5596929</v>
      </c>
      <c r="G51" s="92">
        <f>SUM(G46:G50)</f>
        <v>5583929</v>
      </c>
      <c r="H51" s="92">
        <f t="shared" ref="H51:J51" si="21">SUM(H46:H50)</f>
        <v>0</v>
      </c>
      <c r="I51" s="92">
        <f t="shared" si="21"/>
        <v>13000</v>
      </c>
      <c r="J51" s="92">
        <f t="shared" si="21"/>
        <v>5596929</v>
      </c>
      <c r="K51" s="92">
        <f>SUM(K46:K50)</f>
        <v>5583929</v>
      </c>
      <c r="L51" s="92">
        <f t="shared" ref="L51:N51" si="22">SUM(L46:L50)</f>
        <v>0</v>
      </c>
      <c r="M51" s="92">
        <f t="shared" si="22"/>
        <v>13000</v>
      </c>
      <c r="N51" s="92">
        <f t="shared" si="22"/>
        <v>5596929</v>
      </c>
      <c r="O51" s="193"/>
      <c r="P51" s="193"/>
      <c r="Q51" s="193"/>
      <c r="R51" s="193"/>
    </row>
    <row r="52" spans="1:18" s="91" customFormat="1" ht="15.75" x14ac:dyDescent="0.25">
      <c r="A52" s="36" t="s">
        <v>390</v>
      </c>
      <c r="B52" s="48" t="s">
        <v>158</v>
      </c>
      <c r="C52" s="119">
        <f>SUM(C51,C42,C34,C31)</f>
        <v>29134149</v>
      </c>
      <c r="D52" s="119">
        <f t="shared" ref="D52:E52" si="23">SUM(D51,D42,D34,D31)</f>
        <v>0</v>
      </c>
      <c r="E52" s="119">
        <f t="shared" si="23"/>
        <v>13000</v>
      </c>
      <c r="F52" s="160">
        <f t="shared" si="0"/>
        <v>29147149</v>
      </c>
      <c r="G52" s="119">
        <f>SUM(G51,G42,G34,G31)</f>
        <v>28950149</v>
      </c>
      <c r="H52" s="119">
        <f t="shared" ref="H52:J52" si="24">SUM(H51,H42,H34,H31)</f>
        <v>0</v>
      </c>
      <c r="I52" s="119">
        <f t="shared" si="24"/>
        <v>13000</v>
      </c>
      <c r="J52" s="119">
        <f t="shared" si="24"/>
        <v>28963149</v>
      </c>
      <c r="K52" s="119">
        <f>SUM(K31+K34+K42+K45+K51)</f>
        <v>31300173</v>
      </c>
      <c r="L52" s="119">
        <f t="shared" ref="L52:N52" si="25">SUM(L31+L34+L42+L45+L51)</f>
        <v>0</v>
      </c>
      <c r="M52" s="119">
        <f t="shared" si="25"/>
        <v>13000</v>
      </c>
      <c r="N52" s="119">
        <f t="shared" si="25"/>
        <v>31313173</v>
      </c>
      <c r="O52" s="194"/>
      <c r="P52" s="194"/>
      <c r="Q52" s="194"/>
      <c r="R52" s="194"/>
    </row>
    <row r="53" spans="1:18" x14ac:dyDescent="0.25">
      <c r="A53" s="13" t="s">
        <v>159</v>
      </c>
      <c r="B53" s="29" t="s">
        <v>160</v>
      </c>
      <c r="C53" s="117">
        <f>SUM('2. melléklet'!C53+'3. melléklet'!C53)</f>
        <v>0</v>
      </c>
      <c r="D53" s="117">
        <f>SUM('2. melléklet'!D53+'3. melléklet'!D53)</f>
        <v>0</v>
      </c>
      <c r="E53" s="117">
        <f>SUM('2. melléklet'!E53+'3. melléklet'!E53)</f>
        <v>0</v>
      </c>
      <c r="F53" s="170">
        <f t="shared" si="0"/>
        <v>0</v>
      </c>
      <c r="G53" s="117">
        <f>SUM('2. melléklet'!G53+'3. melléklet'!G53)</f>
        <v>0</v>
      </c>
      <c r="H53" s="117">
        <f>SUM('2. melléklet'!H53+'3. melléklet'!H53)</f>
        <v>0</v>
      </c>
      <c r="I53" s="117">
        <f>SUM('2. melléklet'!I53+'3. melléklet'!I53)</f>
        <v>0</v>
      </c>
      <c r="J53" s="117">
        <f>SUM('2. melléklet'!J53+'3. melléklet'!J53)</f>
        <v>0</v>
      </c>
      <c r="K53" s="117">
        <f>SUM('2. melléklet'!K53+'3. melléklet'!K53)</f>
        <v>0</v>
      </c>
      <c r="L53" s="117">
        <f>SUM('2. melléklet'!L53+'3. melléklet'!L53)</f>
        <v>0</v>
      </c>
      <c r="M53" s="117">
        <f>SUM('2. melléklet'!M53+'3. melléklet'!M53)</f>
        <v>0</v>
      </c>
      <c r="N53" s="117">
        <f>SUM('2. melléklet'!N53+'3. melléklet'!N53)</f>
        <v>0</v>
      </c>
      <c r="O53" s="182"/>
      <c r="P53" s="182"/>
      <c r="Q53" s="182"/>
      <c r="R53" s="182"/>
    </row>
    <row r="54" spans="1:18" x14ac:dyDescent="0.25">
      <c r="A54" s="13" t="s">
        <v>391</v>
      </c>
      <c r="B54" s="29" t="s">
        <v>161</v>
      </c>
      <c r="C54" s="117">
        <f>SUM('2. melléklet'!C54+'3. melléklet'!C54)</f>
        <v>0</v>
      </c>
      <c r="D54" s="117">
        <f>SUM('2. melléklet'!D54+'3. melléklet'!D54)</f>
        <v>0</v>
      </c>
      <c r="E54" s="117">
        <f>SUM('2. melléklet'!E54+'3. melléklet'!E54)</f>
        <v>0</v>
      </c>
      <c r="F54" s="170">
        <f t="shared" si="0"/>
        <v>0</v>
      </c>
      <c r="G54" s="117">
        <f>SUM('2. melléklet'!G54+'3. melléklet'!G54)</f>
        <v>0</v>
      </c>
      <c r="H54" s="117">
        <f>SUM('2. melléklet'!H54+'3. melléklet'!H54)</f>
        <v>0</v>
      </c>
      <c r="I54" s="117">
        <f>SUM('2. melléklet'!I54+'3. melléklet'!I54)</f>
        <v>0</v>
      </c>
      <c r="J54" s="117">
        <f>SUM('2. melléklet'!J54+'3. melléklet'!J54)</f>
        <v>0</v>
      </c>
      <c r="K54" s="117">
        <f>SUM('2. melléklet'!K54+'3. melléklet'!K54)</f>
        <v>56000</v>
      </c>
      <c r="L54" s="117">
        <f>SUM('2. melléklet'!L54+'3. melléklet'!L54)</f>
        <v>0</v>
      </c>
      <c r="M54" s="117">
        <f>SUM('2. melléklet'!M54+'3. melléklet'!M54)</f>
        <v>0</v>
      </c>
      <c r="N54" s="117">
        <f>SUM('2. melléklet'!N54+'3. melléklet'!N54)</f>
        <v>56000</v>
      </c>
      <c r="O54" s="182"/>
      <c r="P54" s="182"/>
      <c r="Q54" s="182"/>
      <c r="R54" s="182"/>
    </row>
    <row r="55" spans="1:18" x14ac:dyDescent="0.25">
      <c r="A55" s="17" t="s">
        <v>452</v>
      </c>
      <c r="B55" s="29" t="s">
        <v>162</v>
      </c>
      <c r="C55" s="117">
        <f>SUM('2. melléklet'!C55+'3. melléklet'!C55)</f>
        <v>0</v>
      </c>
      <c r="D55" s="117">
        <f>SUM('2. melléklet'!D55+'3. melléklet'!D55)</f>
        <v>0</v>
      </c>
      <c r="E55" s="117">
        <f>SUM('2. melléklet'!E55+'3. melléklet'!E55)</f>
        <v>0</v>
      </c>
      <c r="F55" s="170">
        <f t="shared" si="0"/>
        <v>0</v>
      </c>
      <c r="G55" s="117">
        <f>SUM('2. melléklet'!G55+'3. melléklet'!G55)</f>
        <v>0</v>
      </c>
      <c r="H55" s="117">
        <f>SUM('2. melléklet'!H55+'3. melléklet'!H55)</f>
        <v>0</v>
      </c>
      <c r="I55" s="117">
        <f>SUM('2. melléklet'!I55+'3. melléklet'!I55)</f>
        <v>0</v>
      </c>
      <c r="J55" s="117">
        <f>SUM('2. melléklet'!J55+'3. melléklet'!J55)</f>
        <v>0</v>
      </c>
      <c r="K55" s="117">
        <f>SUM('2. melléklet'!K55+'3. melléklet'!K55)</f>
        <v>0</v>
      </c>
      <c r="L55" s="117">
        <f>SUM('2. melléklet'!L55+'3. melléklet'!L55)</f>
        <v>0</v>
      </c>
      <c r="M55" s="117">
        <f>SUM('2. melléklet'!M55+'3. melléklet'!M55)</f>
        <v>0</v>
      </c>
      <c r="N55" s="117">
        <f>SUM('2. melléklet'!N55+'3. melléklet'!N55)</f>
        <v>0</v>
      </c>
      <c r="O55" s="182"/>
      <c r="P55" s="182"/>
      <c r="Q55" s="182"/>
      <c r="R55" s="182"/>
    </row>
    <row r="56" spans="1:18" x14ac:dyDescent="0.25">
      <c r="A56" s="17" t="s">
        <v>453</v>
      </c>
      <c r="B56" s="29" t="s">
        <v>163</v>
      </c>
      <c r="C56" s="117">
        <f>SUM('2. melléklet'!C56+'3. melléklet'!C56)</f>
        <v>0</v>
      </c>
      <c r="D56" s="117">
        <f>SUM('2. melléklet'!D56+'3. melléklet'!D56)</f>
        <v>0</v>
      </c>
      <c r="E56" s="117">
        <f>SUM('2. melléklet'!E56+'3. melléklet'!E56)</f>
        <v>0</v>
      </c>
      <c r="F56" s="170">
        <f t="shared" si="0"/>
        <v>0</v>
      </c>
      <c r="G56" s="117">
        <f>SUM('2. melléklet'!G56+'3. melléklet'!G56)</f>
        <v>0</v>
      </c>
      <c r="H56" s="117">
        <f>SUM('2. melléklet'!H56+'3. melléklet'!H56)</f>
        <v>0</v>
      </c>
      <c r="I56" s="117">
        <f>SUM('2. melléklet'!I56+'3. melléklet'!I56)</f>
        <v>0</v>
      </c>
      <c r="J56" s="117">
        <f>SUM('2. melléklet'!J56+'3. melléklet'!J56)</f>
        <v>0</v>
      </c>
      <c r="K56" s="117">
        <f>SUM('2. melléklet'!K56+'3. melléklet'!K56)</f>
        <v>0</v>
      </c>
      <c r="L56" s="117">
        <f>SUM('2. melléklet'!L56+'3. melléklet'!L56)</f>
        <v>0</v>
      </c>
      <c r="M56" s="117">
        <f>SUM('2. melléklet'!M56+'3. melléklet'!M56)</f>
        <v>0</v>
      </c>
      <c r="N56" s="117">
        <f>SUM('2. melléklet'!N56+'3. melléklet'!N56)</f>
        <v>0</v>
      </c>
      <c r="O56" s="182"/>
      <c r="P56" s="182"/>
      <c r="Q56" s="182"/>
      <c r="R56" s="182"/>
    </row>
    <row r="57" spans="1:18" x14ac:dyDescent="0.25">
      <c r="A57" s="17" t="s">
        <v>454</v>
      </c>
      <c r="B57" s="29" t="s">
        <v>164</v>
      </c>
      <c r="C57" s="117">
        <f>SUM('2. melléklet'!C57+'3. melléklet'!C57)</f>
        <v>0</v>
      </c>
      <c r="D57" s="117">
        <f>SUM('2. melléklet'!D57+'3. melléklet'!D57)</f>
        <v>0</v>
      </c>
      <c r="E57" s="117">
        <f>SUM('2. melléklet'!E57+'3. melléklet'!E57)</f>
        <v>0</v>
      </c>
      <c r="F57" s="170">
        <f t="shared" si="0"/>
        <v>0</v>
      </c>
      <c r="G57" s="117">
        <f>SUM('2. melléklet'!G57+'3. melléklet'!G57)</f>
        <v>0</v>
      </c>
      <c r="H57" s="117">
        <f>SUM('2. melléklet'!H57+'3. melléklet'!H57)</f>
        <v>0</v>
      </c>
      <c r="I57" s="117">
        <f>SUM('2. melléklet'!I57+'3. melléklet'!I57)</f>
        <v>0</v>
      </c>
      <c r="J57" s="117">
        <f>SUM('2. melléklet'!J57+'3. melléklet'!J57)</f>
        <v>0</v>
      </c>
      <c r="K57" s="117">
        <f>SUM('2. melléklet'!K57+'3. melléklet'!K57)</f>
        <v>0</v>
      </c>
      <c r="L57" s="117">
        <f>SUM('2. melléklet'!L57+'3. melléklet'!L57)</f>
        <v>0</v>
      </c>
      <c r="M57" s="117">
        <f>SUM('2. melléklet'!M57+'3. melléklet'!M57)</f>
        <v>0</v>
      </c>
      <c r="N57" s="117">
        <f>SUM('2. melléklet'!N57+'3. melléklet'!N57)</f>
        <v>0</v>
      </c>
      <c r="O57" s="182"/>
      <c r="P57" s="182"/>
      <c r="Q57" s="182"/>
      <c r="R57" s="182"/>
    </row>
    <row r="58" spans="1:18" x14ac:dyDescent="0.25">
      <c r="A58" s="13" t="s">
        <v>455</v>
      </c>
      <c r="B58" s="29" t="s">
        <v>165</v>
      </c>
      <c r="C58" s="117">
        <f>SUM('2. melléklet'!C58+'3. melléklet'!C58)</f>
        <v>0</v>
      </c>
      <c r="D58" s="117">
        <f>SUM('2. melléklet'!D58+'3. melléklet'!D58)</f>
        <v>0</v>
      </c>
      <c r="E58" s="117">
        <f>SUM('2. melléklet'!E58+'3. melléklet'!E58)</f>
        <v>0</v>
      </c>
      <c r="F58" s="170">
        <f t="shared" si="0"/>
        <v>0</v>
      </c>
      <c r="G58" s="117">
        <f>SUM('2. melléklet'!G58+'3. melléklet'!G58)</f>
        <v>0</v>
      </c>
      <c r="H58" s="117">
        <f>SUM('2. melléklet'!H58+'3. melléklet'!H58)</f>
        <v>0</v>
      </c>
      <c r="I58" s="117">
        <f>SUM('2. melléklet'!I58+'3. melléklet'!I58)</f>
        <v>0</v>
      </c>
      <c r="J58" s="117">
        <f>SUM('2. melléklet'!J58+'3. melléklet'!J58)</f>
        <v>0</v>
      </c>
      <c r="K58" s="117">
        <f>SUM('2. melléklet'!K58+'3. melléklet'!K58)</f>
        <v>0</v>
      </c>
      <c r="L58" s="117">
        <f>SUM('2. melléklet'!L58+'3. melléklet'!L58)</f>
        <v>0</v>
      </c>
      <c r="M58" s="117">
        <f>SUM('2. melléklet'!M58+'3. melléklet'!M58)</f>
        <v>0</v>
      </c>
      <c r="N58" s="117">
        <f>SUM('2. melléklet'!N58+'3. melléklet'!N58)</f>
        <v>0</v>
      </c>
      <c r="O58" s="182"/>
      <c r="P58" s="182"/>
      <c r="Q58" s="182"/>
      <c r="R58" s="182"/>
    </row>
    <row r="59" spans="1:18" x14ac:dyDescent="0.25">
      <c r="A59" s="13" t="s">
        <v>456</v>
      </c>
      <c r="B59" s="29" t="s">
        <v>166</v>
      </c>
      <c r="C59" s="117">
        <f>SUM('2. melléklet'!C59+'3. melléklet'!C59)</f>
        <v>0</v>
      </c>
      <c r="D59" s="117">
        <f>SUM('2. melléklet'!D59+'3. melléklet'!D59)</f>
        <v>0</v>
      </c>
      <c r="E59" s="117">
        <f>SUM('2. melléklet'!E59+'3. melléklet'!E59)</f>
        <v>0</v>
      </c>
      <c r="F59" s="170">
        <f t="shared" si="0"/>
        <v>0</v>
      </c>
      <c r="G59" s="117">
        <f>SUM('2. melléklet'!G59+'3. melléklet'!G59)</f>
        <v>0</v>
      </c>
      <c r="H59" s="117">
        <f>SUM('2. melléklet'!H59+'3. melléklet'!H59)</f>
        <v>0</v>
      </c>
      <c r="I59" s="117">
        <f>SUM('2. melléklet'!I59+'3. melléklet'!I59)</f>
        <v>0</v>
      </c>
      <c r="J59" s="117">
        <f>SUM('2. melléklet'!J59+'3. melléklet'!J59)</f>
        <v>0</v>
      </c>
      <c r="K59" s="117">
        <f>SUM('2. melléklet'!K59+'3. melléklet'!K59)</f>
        <v>0</v>
      </c>
      <c r="L59" s="117">
        <f>SUM('2. melléklet'!L59+'3. melléklet'!L59)</f>
        <v>0</v>
      </c>
      <c r="M59" s="117">
        <f>SUM('2. melléklet'!M59+'3. melléklet'!M59)</f>
        <v>0</v>
      </c>
      <c r="N59" s="117">
        <f>SUM('2. melléklet'!N59+'3. melléklet'!N59)</f>
        <v>0</v>
      </c>
      <c r="O59" s="182"/>
      <c r="P59" s="182"/>
      <c r="Q59" s="182"/>
      <c r="R59" s="182"/>
    </row>
    <row r="60" spans="1:18" x14ac:dyDescent="0.25">
      <c r="A60" s="13" t="s">
        <v>457</v>
      </c>
      <c r="B60" s="29" t="s">
        <v>167</v>
      </c>
      <c r="C60" s="117">
        <f>SUM('2. melléklet'!C60+'3. melléklet'!C60)</f>
        <v>4110000</v>
      </c>
      <c r="D60" s="117">
        <f>SUM('2. melléklet'!D60+'3. melléklet'!D60)</f>
        <v>0</v>
      </c>
      <c r="E60" s="117">
        <f>SUM('2. melléklet'!E60+'3. melléklet'!E60)</f>
        <v>0</v>
      </c>
      <c r="F60" s="170">
        <f t="shared" si="0"/>
        <v>4110000</v>
      </c>
      <c r="G60" s="117">
        <f>SUM('2. melléklet'!G60+'3. melléklet'!G60)</f>
        <v>4110000</v>
      </c>
      <c r="H60" s="117">
        <f>SUM('2. melléklet'!H60+'3. melléklet'!H60)</f>
        <v>0</v>
      </c>
      <c r="I60" s="117">
        <f>SUM('2. melléklet'!I60+'3. melléklet'!I60)</f>
        <v>0</v>
      </c>
      <c r="J60" s="117">
        <f>SUM('2. melléklet'!J60+'3. melléklet'!J60)</f>
        <v>4110000</v>
      </c>
      <c r="K60" s="117">
        <f>SUM('2. melléklet'!K60+'3. melléklet'!K60)</f>
        <v>4110000</v>
      </c>
      <c r="L60" s="117">
        <f>SUM('2. melléklet'!L60+'3. melléklet'!L60)</f>
        <v>0</v>
      </c>
      <c r="M60" s="117">
        <f>SUM('2. melléklet'!M60+'3. melléklet'!M60)</f>
        <v>0</v>
      </c>
      <c r="N60" s="117">
        <f>SUM('2. melléklet'!N60+'3. melléklet'!N60)</f>
        <v>4110000</v>
      </c>
      <c r="O60" s="182"/>
      <c r="P60" s="182"/>
      <c r="Q60" s="182"/>
      <c r="R60" s="182"/>
    </row>
    <row r="61" spans="1:18" s="91" customFormat="1" ht="15.75" x14ac:dyDescent="0.25">
      <c r="A61" s="45" t="s">
        <v>419</v>
      </c>
      <c r="B61" s="48" t="s">
        <v>168</v>
      </c>
      <c r="C61" s="119">
        <f>SUM(C53:C60)</f>
        <v>4110000</v>
      </c>
      <c r="D61" s="119">
        <f t="shared" ref="D61:E61" si="26">SUM(D53:D60)</f>
        <v>0</v>
      </c>
      <c r="E61" s="119">
        <f t="shared" si="26"/>
        <v>0</v>
      </c>
      <c r="F61" s="162">
        <f t="shared" si="0"/>
        <v>4110000</v>
      </c>
      <c r="G61" s="119">
        <f>SUM(G53:G60)</f>
        <v>4110000</v>
      </c>
      <c r="H61" s="119">
        <f t="shared" ref="H61:J61" si="27">SUM(H53:H60)</f>
        <v>0</v>
      </c>
      <c r="I61" s="119">
        <f t="shared" si="27"/>
        <v>0</v>
      </c>
      <c r="J61" s="119">
        <f t="shared" si="27"/>
        <v>4110000</v>
      </c>
      <c r="K61" s="119">
        <f>SUM(K53:K60)</f>
        <v>4166000</v>
      </c>
      <c r="L61" s="119">
        <f t="shared" ref="L61:N61" si="28">SUM(L53:L60)</f>
        <v>0</v>
      </c>
      <c r="M61" s="119">
        <f t="shared" si="28"/>
        <v>0</v>
      </c>
      <c r="N61" s="119">
        <f t="shared" si="28"/>
        <v>4166000</v>
      </c>
      <c r="O61" s="194"/>
      <c r="P61" s="194"/>
      <c r="Q61" s="194"/>
      <c r="R61" s="194"/>
    </row>
    <row r="62" spans="1:18" x14ac:dyDescent="0.25">
      <c r="A62" s="12" t="s">
        <v>458</v>
      </c>
      <c r="B62" s="29" t="s">
        <v>169</v>
      </c>
      <c r="C62" s="117">
        <f>SUM('2. melléklet'!C62+'3. melléklet'!C62)</f>
        <v>0</v>
      </c>
      <c r="D62" s="117">
        <f>SUM('2. melléklet'!D62+'3. melléklet'!D62)</f>
        <v>0</v>
      </c>
      <c r="E62" s="117">
        <f>SUM('2. melléklet'!E62+'3. melléklet'!E62)</f>
        <v>0</v>
      </c>
      <c r="F62" s="170">
        <f t="shared" si="0"/>
        <v>0</v>
      </c>
      <c r="G62" s="117">
        <f>SUM('2. melléklet'!G62+'3. melléklet'!G62)</f>
        <v>0</v>
      </c>
      <c r="H62" s="117">
        <f>SUM('2. melléklet'!H62+'3. melléklet'!H62)</f>
        <v>0</v>
      </c>
      <c r="I62" s="117">
        <f>SUM('2. melléklet'!I62+'3. melléklet'!I62)</f>
        <v>0</v>
      </c>
      <c r="J62" s="117">
        <f>SUM('2. melléklet'!J62+'3. melléklet'!J62)</f>
        <v>0</v>
      </c>
      <c r="K62" s="117">
        <f>SUM('2. melléklet'!K62+'3. melléklet'!K62)</f>
        <v>0</v>
      </c>
      <c r="L62" s="117">
        <f>SUM('2. melléklet'!L62+'3. melléklet'!L62)</f>
        <v>0</v>
      </c>
      <c r="M62" s="117">
        <f>SUM('2. melléklet'!M62+'3. melléklet'!M62)</f>
        <v>0</v>
      </c>
      <c r="N62" s="117">
        <f>SUM('2. melléklet'!N62+'3. melléklet'!N62)</f>
        <v>0</v>
      </c>
      <c r="O62" s="182"/>
      <c r="P62" s="182"/>
      <c r="Q62" s="182"/>
      <c r="R62" s="182"/>
    </row>
    <row r="63" spans="1:18" x14ac:dyDescent="0.25">
      <c r="A63" s="12" t="s">
        <v>170</v>
      </c>
      <c r="B63" s="29" t="s">
        <v>171</v>
      </c>
      <c r="C63" s="117">
        <f>SUM('2. melléklet'!C63+'3. melléklet'!C63)</f>
        <v>0</v>
      </c>
      <c r="D63" s="117">
        <f>SUM('2. melléklet'!D63+'3. melléklet'!D63)</f>
        <v>0</v>
      </c>
      <c r="E63" s="117">
        <f>SUM('2. melléklet'!E63+'3. melléklet'!E63)</f>
        <v>0</v>
      </c>
      <c r="F63" s="170">
        <f t="shared" si="0"/>
        <v>0</v>
      </c>
      <c r="G63" s="117">
        <f>SUM('2. melléklet'!G63+'3. melléklet'!G63)</f>
        <v>0</v>
      </c>
      <c r="H63" s="117">
        <f>SUM('2. melléklet'!H63+'3. melléklet'!H63)</f>
        <v>0</v>
      </c>
      <c r="I63" s="117">
        <f>SUM('2. melléklet'!I63+'3. melléklet'!I63)</f>
        <v>0</v>
      </c>
      <c r="J63" s="117">
        <f>SUM('2. melléklet'!J63+'3. melléklet'!J63)</f>
        <v>0</v>
      </c>
      <c r="K63" s="117">
        <f>SUM('2. melléklet'!K63+'3. melléklet'!K63)</f>
        <v>0</v>
      </c>
      <c r="L63" s="117">
        <f>SUM('2. melléklet'!L63+'3. melléklet'!L63)</f>
        <v>0</v>
      </c>
      <c r="M63" s="117">
        <f>SUM('2. melléklet'!M63+'3. melléklet'!M63)</f>
        <v>0</v>
      </c>
      <c r="N63" s="117">
        <f>SUM('2. melléklet'!N63+'3. melléklet'!N63)</f>
        <v>0</v>
      </c>
      <c r="O63" s="182"/>
      <c r="P63" s="182"/>
      <c r="Q63" s="182"/>
      <c r="R63" s="182"/>
    </row>
    <row r="64" spans="1:18" x14ac:dyDescent="0.25">
      <c r="A64" s="12" t="s">
        <v>172</v>
      </c>
      <c r="B64" s="29" t="s">
        <v>173</v>
      </c>
      <c r="C64" s="117">
        <f>SUM('2. melléklet'!C64+'3. melléklet'!C64)</f>
        <v>0</v>
      </c>
      <c r="D64" s="117">
        <f>SUM('2. melléklet'!D64+'3. melléklet'!D64)</f>
        <v>0</v>
      </c>
      <c r="E64" s="117">
        <f>SUM('2. melléklet'!E64+'3. melléklet'!E64)</f>
        <v>0</v>
      </c>
      <c r="F64" s="170">
        <f t="shared" si="0"/>
        <v>0</v>
      </c>
      <c r="G64" s="117">
        <f>SUM('2. melléklet'!G64+'3. melléklet'!G64)</f>
        <v>0</v>
      </c>
      <c r="H64" s="117">
        <f>SUM('2. melléklet'!H64+'3. melléklet'!H64)</f>
        <v>0</v>
      </c>
      <c r="I64" s="117">
        <f>SUM('2. melléklet'!I64+'3. melléklet'!I64)</f>
        <v>0</v>
      </c>
      <c r="J64" s="117">
        <f>SUM('2. melléklet'!J64+'3. melléklet'!J64)</f>
        <v>0</v>
      </c>
      <c r="K64" s="117">
        <f>SUM('2. melléklet'!K64+'3. melléklet'!K64)</f>
        <v>0</v>
      </c>
      <c r="L64" s="117">
        <f>SUM('2. melléklet'!L64+'3. melléklet'!L64)</f>
        <v>0</v>
      </c>
      <c r="M64" s="117">
        <f>SUM('2. melléklet'!M64+'3. melléklet'!M64)</f>
        <v>0</v>
      </c>
      <c r="N64" s="117">
        <f>SUM('2. melléklet'!N64+'3. melléklet'!N64)</f>
        <v>0</v>
      </c>
      <c r="O64" s="182"/>
      <c r="P64" s="182"/>
      <c r="Q64" s="182"/>
      <c r="R64" s="182"/>
    </row>
    <row r="65" spans="1:18" x14ac:dyDescent="0.25">
      <c r="A65" s="12" t="s">
        <v>420</v>
      </c>
      <c r="B65" s="29" t="s">
        <v>174</v>
      </c>
      <c r="C65" s="117">
        <f>SUM('2. melléklet'!C65+'3. melléklet'!C65)</f>
        <v>0</v>
      </c>
      <c r="D65" s="117">
        <f>SUM('2. melléklet'!D65+'3. melléklet'!D65)</f>
        <v>0</v>
      </c>
      <c r="E65" s="117">
        <f>SUM('2. melléklet'!E65+'3. melléklet'!E65)</f>
        <v>0</v>
      </c>
      <c r="F65" s="170">
        <f t="shared" si="0"/>
        <v>0</v>
      </c>
      <c r="G65" s="117">
        <f>SUM('2. melléklet'!G65+'3. melléklet'!G65)</f>
        <v>0</v>
      </c>
      <c r="H65" s="117">
        <f>SUM('2. melléklet'!H65+'3. melléklet'!H65)</f>
        <v>0</v>
      </c>
      <c r="I65" s="117">
        <f>SUM('2. melléklet'!I65+'3. melléklet'!I65)</f>
        <v>0</v>
      </c>
      <c r="J65" s="117">
        <f>SUM('2. melléklet'!J65+'3. melléklet'!J65)</f>
        <v>0</v>
      </c>
      <c r="K65" s="117">
        <f>SUM('2. melléklet'!K65+'3. melléklet'!K65)</f>
        <v>0</v>
      </c>
      <c r="L65" s="117">
        <f>SUM('2. melléklet'!L65+'3. melléklet'!L65)</f>
        <v>0</v>
      </c>
      <c r="M65" s="117">
        <f>SUM('2. melléklet'!M65+'3. melléklet'!M65)</f>
        <v>0</v>
      </c>
      <c r="N65" s="117">
        <f>SUM('2. melléklet'!N65+'3. melléklet'!N65)</f>
        <v>0</v>
      </c>
      <c r="O65" s="182"/>
      <c r="P65" s="182"/>
      <c r="Q65" s="182"/>
      <c r="R65" s="182"/>
    </row>
    <row r="66" spans="1:18" x14ac:dyDescent="0.25">
      <c r="A66" s="12" t="s">
        <v>459</v>
      </c>
      <c r="B66" s="29" t="s">
        <v>175</v>
      </c>
      <c r="C66" s="117">
        <f>SUM('2. melléklet'!C66+'3. melléklet'!C66)</f>
        <v>0</v>
      </c>
      <c r="D66" s="117">
        <f>SUM('2. melléklet'!D66+'3. melléklet'!D66)</f>
        <v>0</v>
      </c>
      <c r="E66" s="117">
        <f>SUM('2. melléklet'!E66+'3. melléklet'!E66)</f>
        <v>0</v>
      </c>
      <c r="F66" s="170">
        <f t="shared" si="0"/>
        <v>0</v>
      </c>
      <c r="G66" s="117">
        <f>SUM('2. melléklet'!G66+'3. melléklet'!G66)</f>
        <v>0</v>
      </c>
      <c r="H66" s="117">
        <f>SUM('2. melléklet'!H66+'3. melléklet'!H66)</f>
        <v>0</v>
      </c>
      <c r="I66" s="117">
        <f>SUM('2. melléklet'!I66+'3. melléklet'!I66)</f>
        <v>0</v>
      </c>
      <c r="J66" s="117">
        <f>SUM('2. melléklet'!J66+'3. melléklet'!J66)</f>
        <v>0</v>
      </c>
      <c r="K66" s="117">
        <f>SUM('2. melléklet'!K66+'3. melléklet'!K66)</f>
        <v>0</v>
      </c>
      <c r="L66" s="117">
        <f>SUM('2. melléklet'!L66+'3. melléklet'!L66)</f>
        <v>0</v>
      </c>
      <c r="M66" s="117">
        <f>SUM('2. melléklet'!M66+'3. melléklet'!M66)</f>
        <v>0</v>
      </c>
      <c r="N66" s="117">
        <f>SUM('2. melléklet'!N66+'3. melléklet'!N66)</f>
        <v>0</v>
      </c>
      <c r="O66" s="182"/>
      <c r="P66" s="182"/>
      <c r="Q66" s="182"/>
      <c r="R66" s="182"/>
    </row>
    <row r="67" spans="1:18" x14ac:dyDescent="0.25">
      <c r="A67" s="12" t="s">
        <v>422</v>
      </c>
      <c r="B67" s="29" t="s">
        <v>176</v>
      </c>
      <c r="C67" s="117">
        <f>SUM('2. melléklet'!C67+'3. melléklet'!C67)</f>
        <v>1900063</v>
      </c>
      <c r="D67" s="117">
        <f>SUM('2. melléklet'!D67+'3. melléklet'!D67)</f>
        <v>0</v>
      </c>
      <c r="E67" s="117">
        <f>SUM('2. melléklet'!E67+'3. melléklet'!E67)</f>
        <v>0</v>
      </c>
      <c r="F67" s="170">
        <f t="shared" si="0"/>
        <v>1900063</v>
      </c>
      <c r="G67" s="117">
        <f>SUM('2. melléklet'!G67+'3. melléklet'!G67)</f>
        <v>1900063</v>
      </c>
      <c r="H67" s="117">
        <f>SUM('2. melléklet'!H67+'3. melléklet'!H67)</f>
        <v>0</v>
      </c>
      <c r="I67" s="117">
        <f>SUM('2. melléklet'!I67+'3. melléklet'!I67)</f>
        <v>0</v>
      </c>
      <c r="J67" s="117">
        <f>SUM('2. melléklet'!J67+'3. melléklet'!J67)</f>
        <v>1900063</v>
      </c>
      <c r="K67" s="117">
        <f>SUM('2. melléklet'!K67+'3. melléklet'!K67)</f>
        <v>1900063</v>
      </c>
      <c r="L67" s="117">
        <f>SUM('2. melléklet'!L67+'3. melléklet'!L67)</f>
        <v>0</v>
      </c>
      <c r="M67" s="117">
        <f>SUM('2. melléklet'!M67+'3. melléklet'!M67)</f>
        <v>0</v>
      </c>
      <c r="N67" s="117">
        <f>SUM('2. melléklet'!N67+'3. melléklet'!N67)</f>
        <v>1900063</v>
      </c>
      <c r="O67" s="182"/>
      <c r="P67" s="182"/>
      <c r="Q67" s="182"/>
      <c r="R67" s="182"/>
    </row>
    <row r="68" spans="1:18" x14ac:dyDescent="0.25">
      <c r="A68" s="12" t="s">
        <v>460</v>
      </c>
      <c r="B68" s="29" t="s">
        <v>177</v>
      </c>
      <c r="C68" s="117">
        <f>SUM('2. melléklet'!C68+'3. melléklet'!C68)</f>
        <v>0</v>
      </c>
      <c r="D68" s="117">
        <f>SUM('2. melléklet'!D68+'3. melléklet'!D68)</f>
        <v>0</v>
      </c>
      <c r="E68" s="117">
        <f>SUM('2. melléklet'!E68+'3. melléklet'!E68)</f>
        <v>0</v>
      </c>
      <c r="F68" s="170">
        <f t="shared" si="0"/>
        <v>0</v>
      </c>
      <c r="G68" s="117">
        <f>SUM('2. melléklet'!G68+'3. melléklet'!G68)</f>
        <v>0</v>
      </c>
      <c r="H68" s="117">
        <f>SUM('2. melléklet'!H68+'3. melléklet'!H68)</f>
        <v>0</v>
      </c>
      <c r="I68" s="117">
        <f>SUM('2. melléklet'!I68+'3. melléklet'!I68)</f>
        <v>0</v>
      </c>
      <c r="J68" s="117">
        <f>SUM('2. melléklet'!J68+'3. melléklet'!J68)</f>
        <v>0</v>
      </c>
      <c r="K68" s="117">
        <f>SUM('2. melléklet'!K68+'3. melléklet'!K68)</f>
        <v>0</v>
      </c>
      <c r="L68" s="117">
        <f>SUM('2. melléklet'!L68+'3. melléklet'!L68)</f>
        <v>0</v>
      </c>
      <c r="M68" s="117">
        <f>SUM('2. melléklet'!M68+'3. melléklet'!M68)</f>
        <v>0</v>
      </c>
      <c r="N68" s="117">
        <f>SUM('2. melléklet'!N68+'3. melléklet'!N68)</f>
        <v>0</v>
      </c>
      <c r="O68" s="182"/>
      <c r="P68" s="182"/>
      <c r="Q68" s="182"/>
      <c r="R68" s="182"/>
    </row>
    <row r="69" spans="1:18" x14ac:dyDescent="0.25">
      <c r="A69" s="12" t="s">
        <v>461</v>
      </c>
      <c r="B69" s="29" t="s">
        <v>178</v>
      </c>
      <c r="C69" s="117">
        <f>SUM('2. melléklet'!C69+'3. melléklet'!C69)</f>
        <v>0</v>
      </c>
      <c r="D69" s="117">
        <f>SUM('2. melléklet'!D69+'3. melléklet'!D69)</f>
        <v>0</v>
      </c>
      <c r="E69" s="117">
        <f>SUM('2. melléklet'!E69+'3. melléklet'!E69)</f>
        <v>0</v>
      </c>
      <c r="F69" s="170">
        <f t="shared" si="0"/>
        <v>0</v>
      </c>
      <c r="G69" s="117">
        <f>SUM('2. melléklet'!G69+'3. melléklet'!G69)</f>
        <v>0</v>
      </c>
      <c r="H69" s="117">
        <f>SUM('2. melléklet'!H69+'3. melléklet'!H69)</f>
        <v>0</v>
      </c>
      <c r="I69" s="117">
        <f>SUM('2. melléklet'!I69+'3. melléklet'!I69)</f>
        <v>0</v>
      </c>
      <c r="J69" s="117">
        <f>SUM('2. melléklet'!J69+'3. melléklet'!J69)</f>
        <v>0</v>
      </c>
      <c r="K69" s="117">
        <f>SUM('2. melléklet'!K69+'3. melléklet'!K69)</f>
        <v>0</v>
      </c>
      <c r="L69" s="117">
        <f>SUM('2. melléklet'!L69+'3. melléklet'!L69)</f>
        <v>0</v>
      </c>
      <c r="M69" s="117">
        <f>SUM('2. melléklet'!M69+'3. melléklet'!M69)</f>
        <v>0</v>
      </c>
      <c r="N69" s="117">
        <f>SUM('2. melléklet'!N69+'3. melléklet'!N69)</f>
        <v>0</v>
      </c>
      <c r="O69" s="182"/>
      <c r="P69" s="182"/>
      <c r="Q69" s="182"/>
      <c r="R69" s="182"/>
    </row>
    <row r="70" spans="1:18" x14ac:dyDescent="0.25">
      <c r="A70" s="12" t="s">
        <v>179</v>
      </c>
      <c r="B70" s="29" t="s">
        <v>180</v>
      </c>
      <c r="C70" s="117">
        <f>SUM('2. melléklet'!C70+'3. melléklet'!C70)</f>
        <v>0</v>
      </c>
      <c r="D70" s="117">
        <f>SUM('2. melléklet'!D70+'3. melléklet'!D70)</f>
        <v>0</v>
      </c>
      <c r="E70" s="117">
        <f>SUM('2. melléklet'!E70+'3. melléklet'!E70)</f>
        <v>0</v>
      </c>
      <c r="F70" s="170">
        <f t="shared" si="0"/>
        <v>0</v>
      </c>
      <c r="G70" s="117">
        <f>SUM('2. melléklet'!G70+'3. melléklet'!G70)</f>
        <v>0</v>
      </c>
      <c r="H70" s="117">
        <f>SUM('2. melléklet'!H70+'3. melléklet'!H70)</f>
        <v>0</v>
      </c>
      <c r="I70" s="117">
        <f>SUM('2. melléklet'!I70+'3. melléklet'!I70)</f>
        <v>0</v>
      </c>
      <c r="J70" s="117">
        <f>SUM('2. melléklet'!J70+'3. melléklet'!J70)</f>
        <v>0</v>
      </c>
      <c r="K70" s="117">
        <f>SUM('2. melléklet'!K70+'3. melléklet'!K70)</f>
        <v>0</v>
      </c>
      <c r="L70" s="117">
        <f>SUM('2. melléklet'!L70+'3. melléklet'!L70)</f>
        <v>0</v>
      </c>
      <c r="M70" s="117">
        <f>SUM('2. melléklet'!M70+'3. melléklet'!M70)</f>
        <v>0</v>
      </c>
      <c r="N70" s="117">
        <f>SUM('2. melléklet'!N70+'3. melléklet'!N70)</f>
        <v>0</v>
      </c>
      <c r="O70" s="182"/>
      <c r="P70" s="182"/>
      <c r="Q70" s="182"/>
      <c r="R70" s="182"/>
    </row>
    <row r="71" spans="1:18" x14ac:dyDescent="0.25">
      <c r="A71" s="21" t="s">
        <v>181</v>
      </c>
      <c r="B71" s="29" t="s">
        <v>182</v>
      </c>
      <c r="C71" s="117">
        <f>SUM('2. melléklet'!C71+'3. melléklet'!C71)</f>
        <v>0</v>
      </c>
      <c r="D71" s="117">
        <f>SUM('2. melléklet'!D71+'3. melléklet'!D71)</f>
        <v>0</v>
      </c>
      <c r="E71" s="117">
        <f>SUM('2. melléklet'!E71+'3. melléklet'!E71)</f>
        <v>0</v>
      </c>
      <c r="F71" s="170">
        <f t="shared" si="0"/>
        <v>0</v>
      </c>
      <c r="G71" s="117">
        <f>SUM('2. melléklet'!G71+'3. melléklet'!G71)</f>
        <v>0</v>
      </c>
      <c r="H71" s="117">
        <f>SUM('2. melléklet'!H71+'3. melléklet'!H71)</f>
        <v>0</v>
      </c>
      <c r="I71" s="117">
        <f>SUM('2. melléklet'!I71+'3. melléklet'!I71)</f>
        <v>0</v>
      </c>
      <c r="J71" s="117">
        <f>SUM('2. melléklet'!J71+'3. melléklet'!J71)</f>
        <v>0</v>
      </c>
      <c r="K71" s="117">
        <f>SUM('2. melléklet'!K71+'3. melléklet'!K71)</f>
        <v>0</v>
      </c>
      <c r="L71" s="117">
        <f>SUM('2. melléklet'!L71+'3. melléklet'!L71)</f>
        <v>0</v>
      </c>
      <c r="M71" s="117">
        <f>SUM('2. melléklet'!M71+'3. melléklet'!M71)</f>
        <v>0</v>
      </c>
      <c r="N71" s="117">
        <f>SUM('2. melléklet'!N71+'3. melléklet'!N71)</f>
        <v>0</v>
      </c>
      <c r="O71" s="182"/>
      <c r="P71" s="182"/>
      <c r="Q71" s="182"/>
      <c r="R71" s="182"/>
    </row>
    <row r="72" spans="1:18" x14ac:dyDescent="0.25">
      <c r="A72" s="12" t="s">
        <v>660</v>
      </c>
      <c r="B72" s="29" t="s">
        <v>183</v>
      </c>
      <c r="C72" s="117">
        <f>SUM('2. melléklet'!C72+'3. melléklet'!C72)</f>
        <v>0</v>
      </c>
      <c r="D72" s="117">
        <f>SUM('2. melléklet'!D72+'3. melléklet'!D72)</f>
        <v>0</v>
      </c>
      <c r="E72" s="117">
        <f>SUM('2. melléklet'!E72+'3. melléklet'!E72)</f>
        <v>0</v>
      </c>
      <c r="F72" s="170">
        <f t="shared" si="0"/>
        <v>0</v>
      </c>
      <c r="G72" s="117">
        <f>SUM('2. melléklet'!G72+'3. melléklet'!G72)</f>
        <v>0</v>
      </c>
      <c r="H72" s="117">
        <f>SUM('2. melléklet'!H72+'3. melléklet'!H72)</f>
        <v>0</v>
      </c>
      <c r="I72" s="117">
        <f>SUM('2. melléklet'!I72+'3. melléklet'!I72)</f>
        <v>0</v>
      </c>
      <c r="J72" s="117">
        <f>SUM('2. melléklet'!J72+'3. melléklet'!J72)</f>
        <v>0</v>
      </c>
      <c r="K72" s="117">
        <f>SUM('2. melléklet'!K72+'3. melléklet'!K72)</f>
        <v>0</v>
      </c>
      <c r="L72" s="117">
        <f>SUM('2. melléklet'!L72+'3. melléklet'!L72)</f>
        <v>0</v>
      </c>
      <c r="M72" s="117">
        <f>SUM('2. melléklet'!M72+'3. melléklet'!M72)</f>
        <v>0</v>
      </c>
      <c r="N72" s="117">
        <f>SUM('2. melléklet'!N72+'3. melléklet'!N72)</f>
        <v>0</v>
      </c>
      <c r="O72" s="182"/>
      <c r="P72" s="182"/>
      <c r="Q72" s="182"/>
      <c r="R72" s="182"/>
    </row>
    <row r="73" spans="1:18" x14ac:dyDescent="0.25">
      <c r="A73" s="21" t="s">
        <v>462</v>
      </c>
      <c r="B73" s="29" t="s">
        <v>184</v>
      </c>
      <c r="C73" s="117">
        <f>SUM('2. melléklet'!C73+'3. melléklet'!C73)</f>
        <v>1030000</v>
      </c>
      <c r="D73" s="117">
        <f>SUM('2. melléklet'!D73+'3. melléklet'!D73)</f>
        <v>0</v>
      </c>
      <c r="E73" s="117">
        <f>SUM('2. melléklet'!E73+'3. melléklet'!E73)</f>
        <v>0</v>
      </c>
      <c r="F73" s="170">
        <f t="shared" ref="F73:F124" si="29">SUM(C73:E73)</f>
        <v>1030000</v>
      </c>
      <c r="G73" s="117">
        <f>SUM('2. melléklet'!G73+'3. melléklet'!G73)</f>
        <v>1030000</v>
      </c>
      <c r="H73" s="117">
        <f>SUM('2. melléklet'!H73+'3. melléklet'!H73)</f>
        <v>0</v>
      </c>
      <c r="I73" s="117">
        <f>SUM('2. melléklet'!I73+'3. melléklet'!I73)</f>
        <v>0</v>
      </c>
      <c r="J73" s="117">
        <f>SUM('2. melléklet'!J73+'3. melléklet'!J73)</f>
        <v>1030000</v>
      </c>
      <c r="K73" s="117">
        <f>SUM('2. melléklet'!K73+'3. melléklet'!K73)</f>
        <v>1300000</v>
      </c>
      <c r="L73" s="117">
        <f>SUM('2. melléklet'!L73+'3. melléklet'!L73)</f>
        <v>0</v>
      </c>
      <c r="M73" s="117">
        <f>SUM('2. melléklet'!M73+'3. melléklet'!M73)</f>
        <v>0</v>
      </c>
      <c r="N73" s="117">
        <f>SUM('2. melléklet'!N73+'3. melléklet'!N73)</f>
        <v>1300000</v>
      </c>
      <c r="O73" s="182"/>
      <c r="P73" s="182"/>
      <c r="Q73" s="182"/>
      <c r="R73" s="182"/>
    </row>
    <row r="74" spans="1:18" x14ac:dyDescent="0.25">
      <c r="A74" s="21" t="s">
        <v>662</v>
      </c>
      <c r="B74" s="29" t="s">
        <v>661</v>
      </c>
      <c r="C74" s="117">
        <f>SUM('2. melléklet'!C74+'3. melléklet'!C74)</f>
        <v>14249455</v>
      </c>
      <c r="D74" s="117">
        <f>SUM('2. melléklet'!D74+'3. melléklet'!D74)</f>
        <v>0</v>
      </c>
      <c r="E74" s="117">
        <f>SUM('2. melléklet'!E74+'3. melléklet'!E74)</f>
        <v>0</v>
      </c>
      <c r="F74" s="170">
        <f t="shared" si="29"/>
        <v>14249455</v>
      </c>
      <c r="G74" s="117">
        <f>SUM('2. melléklet'!G74+'3. melléklet'!G74)</f>
        <v>14106055</v>
      </c>
      <c r="H74" s="117">
        <f>SUM('2. melléklet'!H74+'3. melléklet'!H74)</f>
        <v>0</v>
      </c>
      <c r="I74" s="117">
        <f>SUM('2. melléklet'!I74+'3. melléklet'!I74)</f>
        <v>0</v>
      </c>
      <c r="J74" s="117">
        <f>SUM('2. melléklet'!J74+'3. melléklet'!J74)</f>
        <v>14106055</v>
      </c>
      <c r="K74" s="117">
        <f>SUM('2. melléklet'!K74+'3. melléklet'!K74)</f>
        <v>2098978</v>
      </c>
      <c r="L74" s="117">
        <f>SUM('2. melléklet'!L74+'3. melléklet'!L74)</f>
        <v>0</v>
      </c>
      <c r="M74" s="117">
        <f>SUM('2. melléklet'!M74+'3. melléklet'!M74)</f>
        <v>0</v>
      </c>
      <c r="N74" s="117">
        <f>SUM('2. melléklet'!N74+'3. melléklet'!N74)</f>
        <v>2098978</v>
      </c>
      <c r="O74" s="182"/>
      <c r="P74" s="182"/>
      <c r="Q74" s="182"/>
      <c r="R74" s="182"/>
    </row>
    <row r="75" spans="1:18" s="91" customFormat="1" ht="15.75" x14ac:dyDescent="0.25">
      <c r="A75" s="45" t="s">
        <v>425</v>
      </c>
      <c r="B75" s="48" t="s">
        <v>185</v>
      </c>
      <c r="C75" s="119">
        <f>SUM(C62:C74)</f>
        <v>17179518</v>
      </c>
      <c r="D75" s="119">
        <f t="shared" ref="D75:E75" si="30">SUM(D62:D74)</f>
        <v>0</v>
      </c>
      <c r="E75" s="119">
        <f t="shared" si="30"/>
        <v>0</v>
      </c>
      <c r="F75" s="162">
        <f t="shared" si="29"/>
        <v>17179518</v>
      </c>
      <c r="G75" s="119">
        <f>SUM(G62:G74)</f>
        <v>17036118</v>
      </c>
      <c r="H75" s="119">
        <f t="shared" ref="H75:J75" si="31">SUM(H62:H74)</f>
        <v>0</v>
      </c>
      <c r="I75" s="119">
        <f t="shared" si="31"/>
        <v>0</v>
      </c>
      <c r="J75" s="119">
        <f t="shared" si="31"/>
        <v>17036118</v>
      </c>
      <c r="K75" s="119">
        <f>SUM(K62:K74)</f>
        <v>5299041</v>
      </c>
      <c r="L75" s="119">
        <f t="shared" ref="L75:N75" si="32">SUM(L62:L74)</f>
        <v>0</v>
      </c>
      <c r="M75" s="119">
        <f t="shared" si="32"/>
        <v>0</v>
      </c>
      <c r="N75" s="119">
        <f t="shared" si="32"/>
        <v>5299041</v>
      </c>
      <c r="O75" s="194"/>
      <c r="P75" s="194"/>
      <c r="Q75" s="194"/>
      <c r="R75" s="194"/>
    </row>
    <row r="76" spans="1:18" s="91" customFormat="1" ht="15.75" x14ac:dyDescent="0.25">
      <c r="A76" s="134" t="s">
        <v>39</v>
      </c>
      <c r="B76" s="135"/>
      <c r="C76" s="136">
        <f>SUM(C75+C61+C52+C27+C26)</f>
        <v>79411168</v>
      </c>
      <c r="D76" s="136">
        <f t="shared" ref="D76:F76" si="33">SUM(D75+D61+D52+D27+D26)</f>
        <v>0</v>
      </c>
      <c r="E76" s="136">
        <f t="shared" si="33"/>
        <v>13000</v>
      </c>
      <c r="F76" s="136">
        <f t="shared" si="33"/>
        <v>79424168</v>
      </c>
      <c r="G76" s="136">
        <f>SUM(G75+G61+G52+G27+G26)</f>
        <v>79252168</v>
      </c>
      <c r="H76" s="136">
        <f t="shared" ref="H76:J76" si="34">SUM(H75+H61+H52+H27+H26)</f>
        <v>0</v>
      </c>
      <c r="I76" s="136">
        <f t="shared" si="34"/>
        <v>13000</v>
      </c>
      <c r="J76" s="136">
        <f t="shared" si="34"/>
        <v>79265168</v>
      </c>
      <c r="K76" s="136">
        <f>SUM(K75+K61+K52+K27+K26)</f>
        <v>70123671</v>
      </c>
      <c r="L76" s="136">
        <f t="shared" ref="L76:N76" si="35">SUM(L75+L61+L52+L27+L26)</f>
        <v>0</v>
      </c>
      <c r="M76" s="136">
        <f t="shared" si="35"/>
        <v>13000</v>
      </c>
      <c r="N76" s="136">
        <f t="shared" si="35"/>
        <v>70136671</v>
      </c>
      <c r="O76" s="198"/>
      <c r="P76" s="198"/>
      <c r="Q76" s="198"/>
      <c r="R76" s="198"/>
    </row>
    <row r="77" spans="1:18" x14ac:dyDescent="0.25">
      <c r="A77" s="33" t="s">
        <v>186</v>
      </c>
      <c r="B77" s="29" t="s">
        <v>187</v>
      </c>
      <c r="C77" s="117">
        <f>SUM('2. melléklet'!C77+'3. melléklet'!C77)</f>
        <v>0</v>
      </c>
      <c r="D77" s="117">
        <f>SUM('2. melléklet'!D77+'3. melléklet'!D77)</f>
        <v>0</v>
      </c>
      <c r="E77" s="117">
        <f>SUM('2. melléklet'!E77+'3. melléklet'!E77)</f>
        <v>0</v>
      </c>
      <c r="F77" s="170">
        <f t="shared" si="29"/>
        <v>0</v>
      </c>
      <c r="G77" s="117">
        <f>SUM('2. melléklet'!G77+'3. melléklet'!G77)</f>
        <v>0</v>
      </c>
      <c r="H77" s="117">
        <f>SUM('2. melléklet'!H77+'3. melléklet'!H77)</f>
        <v>0</v>
      </c>
      <c r="I77" s="117">
        <f>SUM('2. melléklet'!I77+'3. melléklet'!I77)</f>
        <v>0</v>
      </c>
      <c r="J77" s="117">
        <f>SUM('2. melléklet'!J77+'3. melléklet'!J77)</f>
        <v>0</v>
      </c>
      <c r="K77" s="117">
        <f>SUM('2. melléklet'!K77+'3. melléklet'!K77)</f>
        <v>0</v>
      </c>
      <c r="L77" s="117">
        <f>SUM('2. melléklet'!L77+'3. melléklet'!L77)</f>
        <v>0</v>
      </c>
      <c r="M77" s="117">
        <f>SUM('2. melléklet'!M77+'3. melléklet'!M77)</f>
        <v>0</v>
      </c>
      <c r="N77" s="117">
        <f>SUM('2. melléklet'!N77+'3. melléklet'!N77)</f>
        <v>0</v>
      </c>
      <c r="O77" s="182"/>
      <c r="P77" s="182"/>
      <c r="Q77" s="182"/>
      <c r="R77" s="182"/>
    </row>
    <row r="78" spans="1:18" x14ac:dyDescent="0.25">
      <c r="A78" s="33" t="s">
        <v>463</v>
      </c>
      <c r="B78" s="29" t="s">
        <v>188</v>
      </c>
      <c r="C78" s="117">
        <f>SUM('2. melléklet'!C78+'3. melléklet'!C78)</f>
        <v>0</v>
      </c>
      <c r="D78" s="117">
        <f>SUM('2. melléklet'!D78+'3. melléklet'!D78)</f>
        <v>0</v>
      </c>
      <c r="E78" s="117">
        <f>SUM('2. melléklet'!E78+'3. melléklet'!E78)</f>
        <v>0</v>
      </c>
      <c r="F78" s="170">
        <f t="shared" si="29"/>
        <v>0</v>
      </c>
      <c r="G78" s="117">
        <f>SUM('2. melléklet'!G78+'3. melléklet'!G78)</f>
        <v>0</v>
      </c>
      <c r="H78" s="117">
        <f>SUM('2. melléklet'!H78+'3. melléklet'!H78)</f>
        <v>0</v>
      </c>
      <c r="I78" s="117">
        <f>SUM('2. melléklet'!I78+'3. melléklet'!I78)</f>
        <v>0</v>
      </c>
      <c r="J78" s="117">
        <f>SUM('2. melléklet'!J78+'3. melléklet'!J78)</f>
        <v>0</v>
      </c>
      <c r="K78" s="117">
        <f>SUM('2. melléklet'!K78+'3. melléklet'!K78)</f>
        <v>0</v>
      </c>
      <c r="L78" s="117">
        <f>SUM('2. melléklet'!L78+'3. melléklet'!L78)</f>
        <v>0</v>
      </c>
      <c r="M78" s="117">
        <f>SUM('2. melléklet'!M78+'3. melléklet'!M78)</f>
        <v>0</v>
      </c>
      <c r="N78" s="117">
        <f>SUM('2. melléklet'!N78+'3. melléklet'!N78)</f>
        <v>0</v>
      </c>
      <c r="O78" s="182"/>
      <c r="P78" s="182"/>
      <c r="Q78" s="182"/>
      <c r="R78" s="182"/>
    </row>
    <row r="79" spans="1:18" x14ac:dyDescent="0.25">
      <c r="A79" s="33" t="s">
        <v>189</v>
      </c>
      <c r="B79" s="29" t="s">
        <v>190</v>
      </c>
      <c r="C79" s="117">
        <f>SUM('2. melléklet'!C79+'3. melléklet'!C79)</f>
        <v>0</v>
      </c>
      <c r="D79" s="117">
        <f>SUM('2. melléklet'!D79+'3. melléklet'!D79)</f>
        <v>0</v>
      </c>
      <c r="E79" s="117">
        <f>SUM('2. melléklet'!E79+'3. melléklet'!E79)</f>
        <v>0</v>
      </c>
      <c r="F79" s="170">
        <f t="shared" si="29"/>
        <v>0</v>
      </c>
      <c r="G79" s="117">
        <f>SUM('2. melléklet'!G79+'3. melléklet'!G79)</f>
        <v>0</v>
      </c>
      <c r="H79" s="117">
        <f>SUM('2. melléklet'!H79+'3. melléklet'!H79)</f>
        <v>0</v>
      </c>
      <c r="I79" s="117">
        <f>SUM('2. melléklet'!I79+'3. melléklet'!I79)</f>
        <v>0</v>
      </c>
      <c r="J79" s="117">
        <f>SUM('2. melléklet'!J79+'3. melléklet'!J79)</f>
        <v>0</v>
      </c>
      <c r="K79" s="117">
        <f>SUM('2. melléklet'!K79+'3. melléklet'!K79)</f>
        <v>2590510</v>
      </c>
      <c r="L79" s="117">
        <f>SUM('2. melléklet'!L79+'3. melléklet'!L79)</f>
        <v>0</v>
      </c>
      <c r="M79" s="117">
        <f>SUM('2. melléklet'!M79+'3. melléklet'!M79)</f>
        <v>0</v>
      </c>
      <c r="N79" s="117">
        <f>SUM('2. melléklet'!N79+'3. melléklet'!N79)</f>
        <v>2590510</v>
      </c>
      <c r="O79" s="182"/>
      <c r="P79" s="182"/>
      <c r="Q79" s="182"/>
      <c r="R79" s="182"/>
    </row>
    <row r="80" spans="1:18" x14ac:dyDescent="0.25">
      <c r="A80" s="33" t="s">
        <v>191</v>
      </c>
      <c r="B80" s="29" t="s">
        <v>192</v>
      </c>
      <c r="C80" s="117">
        <f>SUM('2. melléklet'!C80+'3. melléklet'!C80)</f>
        <v>1824803</v>
      </c>
      <c r="D80" s="117">
        <f>SUM('2. melléklet'!D80+'3. melléklet'!D80)</f>
        <v>0</v>
      </c>
      <c r="E80" s="117">
        <f>SUM('2. melléklet'!E80+'3. melléklet'!E80)</f>
        <v>0</v>
      </c>
      <c r="F80" s="170">
        <f t="shared" si="29"/>
        <v>1824803</v>
      </c>
      <c r="G80" s="117">
        <f>SUM('2. melléklet'!G80+'3. melléklet'!G80)</f>
        <v>1950000</v>
      </c>
      <c r="H80" s="117">
        <f>SUM('2. melléklet'!H80+'3. melléklet'!H80)</f>
        <v>0</v>
      </c>
      <c r="I80" s="117">
        <f>SUM('2. melléklet'!I80+'3. melléklet'!I80)</f>
        <v>0</v>
      </c>
      <c r="J80" s="117">
        <f>SUM('2. melléklet'!J80+'3. melléklet'!J80)</f>
        <v>1950000</v>
      </c>
      <c r="K80" s="117">
        <f>SUM('2. melléklet'!K80+'3. melléklet'!K80)</f>
        <v>237386</v>
      </c>
      <c r="L80" s="117">
        <f>SUM('2. melléklet'!L80+'3. melléklet'!L80)</f>
        <v>0</v>
      </c>
      <c r="M80" s="117">
        <f>SUM('2. melléklet'!M80+'3. melléklet'!M80)</f>
        <v>0</v>
      </c>
      <c r="N80" s="117">
        <f>SUM('2. melléklet'!N80+'3. melléklet'!N80)</f>
        <v>237386</v>
      </c>
      <c r="O80" s="182"/>
      <c r="P80" s="182"/>
      <c r="Q80" s="182"/>
      <c r="R80" s="182"/>
    </row>
    <row r="81" spans="1:18" x14ac:dyDescent="0.25">
      <c r="A81" s="6" t="s">
        <v>193</v>
      </c>
      <c r="B81" s="29" t="s">
        <v>194</v>
      </c>
      <c r="C81" s="117">
        <f>SUM('2. melléklet'!C81+'3. melléklet'!C81)</f>
        <v>0</v>
      </c>
      <c r="D81" s="117">
        <f>SUM('2. melléklet'!D81+'3. melléklet'!D81)</f>
        <v>0</v>
      </c>
      <c r="E81" s="117">
        <f>SUM('2. melléklet'!E81+'3. melléklet'!E81)</f>
        <v>0</v>
      </c>
      <c r="F81" s="170">
        <f t="shared" si="29"/>
        <v>0</v>
      </c>
      <c r="G81" s="117">
        <f>SUM('2. melléklet'!G81+'3. melléklet'!G81)</f>
        <v>0</v>
      </c>
      <c r="H81" s="117">
        <f>SUM('2. melléklet'!H81+'3. melléklet'!H81)</f>
        <v>0</v>
      </c>
      <c r="I81" s="117">
        <f>SUM('2. melléklet'!I81+'3. melléklet'!I81)</f>
        <v>0</v>
      </c>
      <c r="J81" s="117">
        <f>SUM('2. melléklet'!J81+'3. melléklet'!J81)</f>
        <v>0</v>
      </c>
      <c r="K81" s="117">
        <f>SUM('2. melléklet'!K81+'3. melléklet'!K81)</f>
        <v>0</v>
      </c>
      <c r="L81" s="117">
        <f>SUM('2. melléklet'!L81+'3. melléklet'!L81)</f>
        <v>0</v>
      </c>
      <c r="M81" s="117">
        <f>SUM('2. melléklet'!M81+'3. melléklet'!M81)</f>
        <v>0</v>
      </c>
      <c r="N81" s="117">
        <f>SUM('2. melléklet'!N81+'3. melléklet'!N81)</f>
        <v>0</v>
      </c>
      <c r="O81" s="182"/>
      <c r="P81" s="182"/>
      <c r="Q81" s="182"/>
      <c r="R81" s="182"/>
    </row>
    <row r="82" spans="1:18" x14ac:dyDescent="0.25">
      <c r="A82" s="6" t="s">
        <v>195</v>
      </c>
      <c r="B82" s="29" t="s">
        <v>196</v>
      </c>
      <c r="C82" s="117">
        <f>SUM('2. melléklet'!C82+'3. melléklet'!C82)</f>
        <v>0</v>
      </c>
      <c r="D82" s="117">
        <f>SUM('2. melléklet'!D82+'3. melléklet'!D82)</f>
        <v>0</v>
      </c>
      <c r="E82" s="117">
        <f>SUM('2. melléklet'!E82+'3. melléklet'!E82)</f>
        <v>0</v>
      </c>
      <c r="F82" s="170">
        <f t="shared" si="29"/>
        <v>0</v>
      </c>
      <c r="G82" s="117">
        <f>SUM('2. melléklet'!G82+'3. melléklet'!G82)</f>
        <v>0</v>
      </c>
      <c r="H82" s="117">
        <f>SUM('2. melléklet'!H82+'3. melléklet'!H82)</f>
        <v>0</v>
      </c>
      <c r="I82" s="117">
        <f>SUM('2. melléklet'!I82+'3. melléklet'!I82)</f>
        <v>0</v>
      </c>
      <c r="J82" s="117">
        <f>SUM('2. melléklet'!J82+'3. melléklet'!J82)</f>
        <v>0</v>
      </c>
      <c r="K82" s="117">
        <f>SUM('2. melléklet'!K82+'3. melléklet'!K82)</f>
        <v>0</v>
      </c>
      <c r="L82" s="117">
        <f>SUM('2. melléklet'!L82+'3. melléklet'!L82)</f>
        <v>0</v>
      </c>
      <c r="M82" s="117">
        <f>SUM('2. melléklet'!M82+'3. melléklet'!M82)</f>
        <v>0</v>
      </c>
      <c r="N82" s="117">
        <f>SUM('2. melléklet'!N82+'3. melléklet'!N82)</f>
        <v>0</v>
      </c>
      <c r="O82" s="182"/>
      <c r="P82" s="182"/>
      <c r="Q82" s="182"/>
      <c r="R82" s="182"/>
    </row>
    <row r="83" spans="1:18" x14ac:dyDescent="0.25">
      <c r="A83" s="6" t="s">
        <v>197</v>
      </c>
      <c r="B83" s="29" t="s">
        <v>198</v>
      </c>
      <c r="C83" s="117">
        <f>SUM('2. melléklet'!C83+'3. melléklet'!C83)</f>
        <v>494197</v>
      </c>
      <c r="D83" s="117">
        <f>SUM('2. melléklet'!D83+'3. melléklet'!D83)</f>
        <v>0</v>
      </c>
      <c r="E83" s="117">
        <f>SUM('2. melléklet'!E83+'3. melléklet'!E83)</f>
        <v>0</v>
      </c>
      <c r="F83" s="170">
        <f t="shared" si="29"/>
        <v>494197</v>
      </c>
      <c r="G83" s="117">
        <f>SUM('2. melléklet'!G83+'3. melléklet'!G83)</f>
        <v>528000</v>
      </c>
      <c r="H83" s="117">
        <f>SUM('2. melléklet'!H83+'3. melléklet'!H83)</f>
        <v>0</v>
      </c>
      <c r="I83" s="117">
        <f>SUM('2. melléklet'!I83+'3. melléklet'!I83)</f>
        <v>0</v>
      </c>
      <c r="J83" s="117">
        <f>SUM('2. melléklet'!J83+'3. melléklet'!J83)</f>
        <v>528000</v>
      </c>
      <c r="K83" s="117">
        <f>SUM('2. melléklet'!K83+'3. melléklet'!K83)</f>
        <v>765032</v>
      </c>
      <c r="L83" s="117">
        <f>SUM('2. melléklet'!L83+'3. melléklet'!L83)</f>
        <v>0</v>
      </c>
      <c r="M83" s="117">
        <f>SUM('2. melléklet'!M83+'3. melléklet'!M83)</f>
        <v>0</v>
      </c>
      <c r="N83" s="117">
        <f>SUM('2. melléklet'!N83+'3. melléklet'!N83)</f>
        <v>765032</v>
      </c>
      <c r="O83" s="182"/>
      <c r="P83" s="182"/>
      <c r="Q83" s="182"/>
      <c r="R83" s="182"/>
    </row>
    <row r="84" spans="1:18" s="91" customFormat="1" ht="15.75" x14ac:dyDescent="0.25">
      <c r="A84" s="46" t="s">
        <v>427</v>
      </c>
      <c r="B84" s="48" t="s">
        <v>199</v>
      </c>
      <c r="C84" s="119">
        <f>SUM(C77:C83)</f>
        <v>2319000</v>
      </c>
      <c r="D84" s="119">
        <f t="shared" ref="D84:E84" si="36">SUM(D77:D83)</f>
        <v>0</v>
      </c>
      <c r="E84" s="119">
        <f t="shared" si="36"/>
        <v>0</v>
      </c>
      <c r="F84" s="162">
        <f t="shared" si="29"/>
        <v>2319000</v>
      </c>
      <c r="G84" s="119">
        <f>SUM(G77:G83)</f>
        <v>2478000</v>
      </c>
      <c r="H84" s="119">
        <f t="shared" ref="H84:J84" si="37">SUM(H77:H83)</f>
        <v>0</v>
      </c>
      <c r="I84" s="119">
        <f t="shared" si="37"/>
        <v>0</v>
      </c>
      <c r="J84" s="119">
        <f t="shared" si="37"/>
        <v>2478000</v>
      </c>
      <c r="K84" s="119">
        <f>SUM(K77:K83)</f>
        <v>3592928</v>
      </c>
      <c r="L84" s="119">
        <f t="shared" ref="L84:N84" si="38">SUM(L77:L83)</f>
        <v>0</v>
      </c>
      <c r="M84" s="119">
        <f t="shared" si="38"/>
        <v>0</v>
      </c>
      <c r="N84" s="119">
        <f t="shared" si="38"/>
        <v>3592928</v>
      </c>
      <c r="O84" s="194"/>
      <c r="P84" s="194"/>
      <c r="Q84" s="194"/>
      <c r="R84" s="194"/>
    </row>
    <row r="85" spans="1:18" x14ac:dyDescent="0.25">
      <c r="A85" s="13" t="s">
        <v>200</v>
      </c>
      <c r="B85" s="29" t="s">
        <v>201</v>
      </c>
      <c r="C85" s="117">
        <f>SUM('2. melléklet'!C85+'3. melléklet'!C85)</f>
        <v>1600000</v>
      </c>
      <c r="D85" s="117">
        <f>SUM('2. melléklet'!D85+'3. melléklet'!D85)</f>
        <v>0</v>
      </c>
      <c r="E85" s="117">
        <f>SUM('2. melléklet'!E85+'3. melléklet'!E85)</f>
        <v>0</v>
      </c>
      <c r="F85" s="170">
        <f t="shared" si="29"/>
        <v>1600000</v>
      </c>
      <c r="G85" s="117">
        <f>SUM('2. melléklet'!G85+'3. melléklet'!G85)</f>
        <v>1600000</v>
      </c>
      <c r="H85" s="117">
        <f>SUM('2. melléklet'!H85+'3. melléklet'!H85)</f>
        <v>0</v>
      </c>
      <c r="I85" s="117">
        <f>SUM('2. melléklet'!I85+'3. melléklet'!I85)</f>
        <v>0</v>
      </c>
      <c r="J85" s="117">
        <f>SUM('2. melléklet'!J85+'3. melléklet'!J85)</f>
        <v>1600000</v>
      </c>
      <c r="K85" s="117">
        <f>SUM('2. melléklet'!K85+'3. melléklet'!K85)</f>
        <v>5759433</v>
      </c>
      <c r="L85" s="117">
        <f>SUM('2. melléklet'!L85+'3. melléklet'!L85)</f>
        <v>0</v>
      </c>
      <c r="M85" s="117">
        <f>SUM('2. melléklet'!M85+'3. melléklet'!M85)</f>
        <v>0</v>
      </c>
      <c r="N85" s="117">
        <f>SUM('2. melléklet'!N85+'3. melléklet'!N85)</f>
        <v>5759433</v>
      </c>
      <c r="O85" s="182"/>
      <c r="P85" s="182"/>
      <c r="Q85" s="182"/>
      <c r="R85" s="182"/>
    </row>
    <row r="86" spans="1:18" x14ac:dyDescent="0.25">
      <c r="A86" s="13" t="s">
        <v>202</v>
      </c>
      <c r="B86" s="29" t="s">
        <v>203</v>
      </c>
      <c r="C86" s="117">
        <f>SUM('2. melléklet'!C86+'3. melléklet'!C86)</f>
        <v>0</v>
      </c>
      <c r="D86" s="117">
        <f>SUM('2. melléklet'!D86+'3. melléklet'!D86)</f>
        <v>0</v>
      </c>
      <c r="E86" s="117">
        <f>SUM('2. melléklet'!E86+'3. melléklet'!E86)</f>
        <v>0</v>
      </c>
      <c r="F86" s="170">
        <f t="shared" si="29"/>
        <v>0</v>
      </c>
      <c r="G86" s="117">
        <f>SUM('2. melléklet'!G86+'3. melléklet'!G86)</f>
        <v>0</v>
      </c>
      <c r="H86" s="117">
        <f>SUM('2. melléklet'!H86+'3. melléklet'!H86)</f>
        <v>0</v>
      </c>
      <c r="I86" s="117">
        <f>SUM('2. melléklet'!I86+'3. melléklet'!I86)</f>
        <v>0</v>
      </c>
      <c r="J86" s="117">
        <f>SUM('2. melléklet'!J86+'3. melléklet'!J86)</f>
        <v>0</v>
      </c>
      <c r="K86" s="117">
        <f>SUM('2. melléklet'!K86+'3. melléklet'!K86)</f>
        <v>0</v>
      </c>
      <c r="L86" s="117">
        <f>SUM('2. melléklet'!L86+'3. melléklet'!L86)</f>
        <v>0</v>
      </c>
      <c r="M86" s="117">
        <f>SUM('2. melléklet'!M86+'3. melléklet'!M86)</f>
        <v>0</v>
      </c>
      <c r="N86" s="117">
        <f>SUM('2. melléklet'!N86+'3. melléklet'!N86)</f>
        <v>0</v>
      </c>
      <c r="O86" s="182"/>
      <c r="P86" s="182"/>
      <c r="Q86" s="182"/>
      <c r="R86" s="182"/>
    </row>
    <row r="87" spans="1:18" x14ac:dyDescent="0.25">
      <c r="A87" s="13" t="s">
        <v>204</v>
      </c>
      <c r="B87" s="29" t="s">
        <v>205</v>
      </c>
      <c r="C87" s="117">
        <f>SUM('2. melléklet'!C87+'3. melléklet'!C87)</f>
        <v>0</v>
      </c>
      <c r="D87" s="117">
        <f>SUM('2. melléklet'!D87+'3. melléklet'!D87)</f>
        <v>0</v>
      </c>
      <c r="E87" s="117">
        <f>SUM('2. melléklet'!E87+'3. melléklet'!E87)</f>
        <v>0</v>
      </c>
      <c r="F87" s="170">
        <f t="shared" si="29"/>
        <v>0</v>
      </c>
      <c r="G87" s="117">
        <f>SUM('2. melléklet'!G87+'3. melléklet'!G87)</f>
        <v>0</v>
      </c>
      <c r="H87" s="117">
        <f>SUM('2. melléklet'!H87+'3. melléklet'!H87)</f>
        <v>0</v>
      </c>
      <c r="I87" s="117">
        <f>SUM('2. melléklet'!I87+'3. melléklet'!I87)</f>
        <v>0</v>
      </c>
      <c r="J87" s="117">
        <f>SUM('2. melléklet'!J87+'3. melléklet'!J87)</f>
        <v>0</v>
      </c>
      <c r="K87" s="117">
        <f>SUM('2. melléklet'!K87+'3. melléklet'!K87)</f>
        <v>0</v>
      </c>
      <c r="L87" s="117">
        <f>SUM('2. melléklet'!L87+'3. melléklet'!L87)</f>
        <v>0</v>
      </c>
      <c r="M87" s="117">
        <f>SUM('2. melléklet'!M87+'3. melléklet'!M87)</f>
        <v>0</v>
      </c>
      <c r="N87" s="117">
        <f>SUM('2. melléklet'!N87+'3. melléklet'!N87)</f>
        <v>0</v>
      </c>
      <c r="O87" s="182"/>
      <c r="P87" s="182"/>
      <c r="Q87" s="182"/>
      <c r="R87" s="182"/>
    </row>
    <row r="88" spans="1:18" x14ac:dyDescent="0.25">
      <c r="A88" s="13" t="s">
        <v>206</v>
      </c>
      <c r="B88" s="29" t="s">
        <v>207</v>
      </c>
      <c r="C88" s="117">
        <f>SUM('2. melléklet'!C88+'3. melléklet'!C88)</f>
        <v>432000</v>
      </c>
      <c r="D88" s="117">
        <f>SUM('2. melléklet'!D88+'3. melléklet'!D88)</f>
        <v>0</v>
      </c>
      <c r="E88" s="117">
        <f>SUM('2. melléklet'!E88+'3. melléklet'!E88)</f>
        <v>0</v>
      </c>
      <c r="F88" s="170">
        <f t="shared" si="29"/>
        <v>432000</v>
      </c>
      <c r="G88" s="117">
        <f>SUM('2. melléklet'!G88+'3. melléklet'!G88)</f>
        <v>432000</v>
      </c>
      <c r="H88" s="117">
        <f>SUM('2. melléklet'!H88+'3. melléklet'!H88)</f>
        <v>0</v>
      </c>
      <c r="I88" s="117">
        <f>SUM('2. melléklet'!I88+'3. melléklet'!I88)</f>
        <v>0</v>
      </c>
      <c r="J88" s="117">
        <f>SUM('2. melléklet'!J88+'3. melléklet'!J88)</f>
        <v>432000</v>
      </c>
      <c r="K88" s="117">
        <f>SUM('2. melléklet'!K88+'3. melléklet'!K88)</f>
        <v>1555047</v>
      </c>
      <c r="L88" s="117">
        <f>SUM('2. melléklet'!L88+'3. melléklet'!L88)</f>
        <v>0</v>
      </c>
      <c r="M88" s="117">
        <f>SUM('2. melléklet'!M88+'3. melléklet'!M88)</f>
        <v>0</v>
      </c>
      <c r="N88" s="117">
        <f>SUM('2. melléklet'!N88+'3. melléklet'!N88)</f>
        <v>1555047</v>
      </c>
      <c r="O88" s="182"/>
      <c r="P88" s="182"/>
      <c r="Q88" s="182"/>
      <c r="R88" s="182"/>
    </row>
    <row r="89" spans="1:18" s="91" customFormat="1" ht="15.75" x14ac:dyDescent="0.25">
      <c r="A89" s="45" t="s">
        <v>428</v>
      </c>
      <c r="B89" s="48" t="s">
        <v>208</v>
      </c>
      <c r="C89" s="119">
        <f>SUM(C85:C88)</f>
        <v>2032000</v>
      </c>
      <c r="D89" s="119">
        <f t="shared" ref="D89:E89" si="39">SUM(D85:D88)</f>
        <v>0</v>
      </c>
      <c r="E89" s="119">
        <f t="shared" si="39"/>
        <v>0</v>
      </c>
      <c r="F89" s="162">
        <f t="shared" si="29"/>
        <v>2032000</v>
      </c>
      <c r="G89" s="119">
        <f>SUM(G85:G88)</f>
        <v>2032000</v>
      </c>
      <c r="H89" s="119">
        <f t="shared" ref="H89:J89" si="40">SUM(H85:H88)</f>
        <v>0</v>
      </c>
      <c r="I89" s="119">
        <f t="shared" si="40"/>
        <v>0</v>
      </c>
      <c r="J89" s="119">
        <f t="shared" si="40"/>
        <v>2032000</v>
      </c>
      <c r="K89" s="119">
        <f>SUM(K85:K88)</f>
        <v>7314480</v>
      </c>
      <c r="L89" s="119">
        <f t="shared" ref="L89:N89" si="41">SUM(L85:L88)</f>
        <v>0</v>
      </c>
      <c r="M89" s="119">
        <f t="shared" si="41"/>
        <v>0</v>
      </c>
      <c r="N89" s="119">
        <f t="shared" si="41"/>
        <v>7314480</v>
      </c>
      <c r="O89" s="194"/>
      <c r="P89" s="194"/>
      <c r="Q89" s="194"/>
      <c r="R89" s="194"/>
    </row>
    <row r="90" spans="1:18" x14ac:dyDescent="0.25">
      <c r="A90" s="13" t="s">
        <v>209</v>
      </c>
      <c r="B90" s="29" t="s">
        <v>210</v>
      </c>
      <c r="C90" s="117">
        <f>SUM('2. melléklet'!C90+'3. melléklet'!C90)</f>
        <v>0</v>
      </c>
      <c r="D90" s="117">
        <f>SUM('2. melléklet'!D90+'3. melléklet'!D90)</f>
        <v>0</v>
      </c>
      <c r="E90" s="117">
        <f>SUM('2. melléklet'!E90+'3. melléklet'!E90)</f>
        <v>0</v>
      </c>
      <c r="F90" s="170">
        <f t="shared" si="29"/>
        <v>0</v>
      </c>
      <c r="G90" s="117">
        <f>SUM('2. melléklet'!G90+'3. melléklet'!G90)</f>
        <v>0</v>
      </c>
      <c r="H90" s="117">
        <f>SUM('2. melléklet'!H90+'3. melléklet'!H90)</f>
        <v>0</v>
      </c>
      <c r="I90" s="117">
        <f>SUM('2. melléklet'!I90+'3. melléklet'!I90)</f>
        <v>0</v>
      </c>
      <c r="J90" s="117">
        <f>SUM('2. melléklet'!J90+'3. melléklet'!J90)</f>
        <v>0</v>
      </c>
      <c r="K90" s="117">
        <f>SUM('2. melléklet'!K90+'3. melléklet'!K90)</f>
        <v>0</v>
      </c>
      <c r="L90" s="117">
        <f>SUM('2. melléklet'!L90+'3. melléklet'!L90)</f>
        <v>0</v>
      </c>
      <c r="M90" s="117">
        <f>SUM('2. melléklet'!M90+'3. melléklet'!M90)</f>
        <v>0</v>
      </c>
      <c r="N90" s="117">
        <f>SUM('2. melléklet'!N90+'3. melléklet'!N90)</f>
        <v>0</v>
      </c>
      <c r="O90" s="182"/>
      <c r="P90" s="182"/>
      <c r="Q90" s="182"/>
      <c r="R90" s="182"/>
    </row>
    <row r="91" spans="1:18" x14ac:dyDescent="0.25">
      <c r="A91" s="13" t="s">
        <v>464</v>
      </c>
      <c r="B91" s="29" t="s">
        <v>211</v>
      </c>
      <c r="C91" s="117">
        <f>SUM('2. melléklet'!C91+'3. melléklet'!C91)</f>
        <v>0</v>
      </c>
      <c r="D91" s="117">
        <f>SUM('2. melléklet'!D91+'3. melléklet'!D91)</f>
        <v>0</v>
      </c>
      <c r="E91" s="117">
        <f>SUM('2. melléklet'!E91+'3. melléklet'!E91)</f>
        <v>0</v>
      </c>
      <c r="F91" s="170">
        <f t="shared" si="29"/>
        <v>0</v>
      </c>
      <c r="G91" s="117">
        <f>SUM('2. melléklet'!G91+'3. melléklet'!G91)</f>
        <v>0</v>
      </c>
      <c r="H91" s="117">
        <f>SUM('2. melléklet'!H91+'3. melléklet'!H91)</f>
        <v>0</v>
      </c>
      <c r="I91" s="117">
        <f>SUM('2. melléklet'!I91+'3. melléklet'!I91)</f>
        <v>0</v>
      </c>
      <c r="J91" s="117">
        <f>SUM('2. melléklet'!J91+'3. melléklet'!J91)</f>
        <v>0</v>
      </c>
      <c r="K91" s="117">
        <f>SUM('2. melléklet'!K91+'3. melléklet'!K91)</f>
        <v>0</v>
      </c>
      <c r="L91" s="117">
        <f>SUM('2. melléklet'!L91+'3. melléklet'!L91)</f>
        <v>0</v>
      </c>
      <c r="M91" s="117">
        <f>SUM('2. melléklet'!M91+'3. melléklet'!M91)</f>
        <v>0</v>
      </c>
      <c r="N91" s="117">
        <f>SUM('2. melléklet'!N91+'3. melléklet'!N91)</f>
        <v>0</v>
      </c>
      <c r="O91" s="182"/>
      <c r="P91" s="182"/>
      <c r="Q91" s="182"/>
      <c r="R91" s="182"/>
    </row>
    <row r="92" spans="1:18" x14ac:dyDescent="0.25">
      <c r="A92" s="13" t="s">
        <v>465</v>
      </c>
      <c r="B92" s="29" t="s">
        <v>212</v>
      </c>
      <c r="C92" s="117">
        <f>SUM('2. melléklet'!C92+'3. melléklet'!C92)</f>
        <v>0</v>
      </c>
      <c r="D92" s="117">
        <f>SUM('2. melléklet'!D92+'3. melléklet'!D92)</f>
        <v>0</v>
      </c>
      <c r="E92" s="117">
        <f>SUM('2. melléklet'!E92+'3. melléklet'!E92)</f>
        <v>0</v>
      </c>
      <c r="F92" s="170">
        <f t="shared" si="29"/>
        <v>0</v>
      </c>
      <c r="G92" s="117">
        <f>SUM('2. melléklet'!G92+'3. melléklet'!G92)</f>
        <v>0</v>
      </c>
      <c r="H92" s="117">
        <f>SUM('2. melléklet'!H92+'3. melléklet'!H92)</f>
        <v>0</v>
      </c>
      <c r="I92" s="117">
        <f>SUM('2. melléklet'!I92+'3. melléklet'!I92)</f>
        <v>0</v>
      </c>
      <c r="J92" s="117">
        <f>SUM('2. melléklet'!J92+'3. melléklet'!J92)</f>
        <v>0</v>
      </c>
      <c r="K92" s="117">
        <f>SUM('2. melléklet'!K92+'3. melléklet'!K92)</f>
        <v>0</v>
      </c>
      <c r="L92" s="117">
        <f>SUM('2. melléklet'!L92+'3. melléklet'!L92)</f>
        <v>0</v>
      </c>
      <c r="M92" s="117">
        <f>SUM('2. melléklet'!M92+'3. melléklet'!M92)</f>
        <v>0</v>
      </c>
      <c r="N92" s="117">
        <f>SUM('2. melléklet'!N92+'3. melléklet'!N92)</f>
        <v>0</v>
      </c>
      <c r="O92" s="182"/>
      <c r="P92" s="182"/>
      <c r="Q92" s="182"/>
      <c r="R92" s="182"/>
    </row>
    <row r="93" spans="1:18" x14ac:dyDescent="0.25">
      <c r="A93" s="13" t="s">
        <v>466</v>
      </c>
      <c r="B93" s="29" t="s">
        <v>213</v>
      </c>
      <c r="C93" s="117">
        <f>SUM('2. melléklet'!C93+'3. melléklet'!C93)</f>
        <v>0</v>
      </c>
      <c r="D93" s="117">
        <f>SUM('2. melléklet'!D93+'3. melléklet'!D93)</f>
        <v>0</v>
      </c>
      <c r="E93" s="117">
        <f>SUM('2. melléklet'!E93+'3. melléklet'!E93)</f>
        <v>0</v>
      </c>
      <c r="F93" s="170">
        <f t="shared" si="29"/>
        <v>0</v>
      </c>
      <c r="G93" s="117">
        <f>SUM('2. melléklet'!G93+'3. melléklet'!G93)</f>
        <v>0</v>
      </c>
      <c r="H93" s="117">
        <f>SUM('2. melléklet'!H93+'3. melléklet'!H93)</f>
        <v>0</v>
      </c>
      <c r="I93" s="117">
        <f>SUM('2. melléklet'!I93+'3. melléklet'!I93)</f>
        <v>0</v>
      </c>
      <c r="J93" s="117">
        <f>SUM('2. melléklet'!J93+'3. melléklet'!J93)</f>
        <v>0</v>
      </c>
      <c r="K93" s="117">
        <f>SUM('2. melléklet'!K93+'3. melléklet'!K93)</f>
        <v>0</v>
      </c>
      <c r="L93" s="117">
        <f>SUM('2. melléklet'!L93+'3. melléklet'!L93)</f>
        <v>0</v>
      </c>
      <c r="M93" s="117">
        <f>SUM('2. melléklet'!M93+'3. melléklet'!M93)</f>
        <v>0</v>
      </c>
      <c r="N93" s="117">
        <f>SUM('2. melléklet'!N93+'3. melléklet'!N93)</f>
        <v>0</v>
      </c>
      <c r="O93" s="182"/>
      <c r="P93" s="182"/>
      <c r="Q93" s="182"/>
      <c r="R93" s="182"/>
    </row>
    <row r="94" spans="1:18" x14ac:dyDescent="0.25">
      <c r="A94" s="13" t="s">
        <v>467</v>
      </c>
      <c r="B94" s="29" t="s">
        <v>214</v>
      </c>
      <c r="C94" s="117">
        <f>SUM('2. melléklet'!C94+'3. melléklet'!C94)</f>
        <v>0</v>
      </c>
      <c r="D94" s="117">
        <f>SUM('2. melléklet'!D94+'3. melléklet'!D94)</f>
        <v>0</v>
      </c>
      <c r="E94" s="117">
        <f>SUM('2. melléklet'!E94+'3. melléklet'!E94)</f>
        <v>0</v>
      </c>
      <c r="F94" s="170">
        <f t="shared" si="29"/>
        <v>0</v>
      </c>
      <c r="G94" s="117">
        <f>SUM('2. melléklet'!G94+'3. melléklet'!G94)</f>
        <v>0</v>
      </c>
      <c r="H94" s="117">
        <f>SUM('2. melléklet'!H94+'3. melléklet'!H94)</f>
        <v>0</v>
      </c>
      <c r="I94" s="117">
        <f>SUM('2. melléklet'!I94+'3. melléklet'!I94)</f>
        <v>0</v>
      </c>
      <c r="J94" s="117">
        <f>SUM('2. melléklet'!J94+'3. melléklet'!J94)</f>
        <v>0</v>
      </c>
      <c r="K94" s="117">
        <f>SUM('2. melléklet'!K94+'3. melléklet'!K94)</f>
        <v>0</v>
      </c>
      <c r="L94" s="117">
        <f>SUM('2. melléklet'!L94+'3. melléklet'!L94)</f>
        <v>0</v>
      </c>
      <c r="M94" s="117">
        <f>SUM('2. melléklet'!M94+'3. melléklet'!M94)</f>
        <v>0</v>
      </c>
      <c r="N94" s="117">
        <f>SUM('2. melléklet'!N94+'3. melléklet'!N94)</f>
        <v>0</v>
      </c>
      <c r="O94" s="182"/>
      <c r="P94" s="182"/>
      <c r="Q94" s="182"/>
      <c r="R94" s="182"/>
    </row>
    <row r="95" spans="1:18" x14ac:dyDescent="0.25">
      <c r="A95" s="13" t="s">
        <v>468</v>
      </c>
      <c r="B95" s="29" t="s">
        <v>215</v>
      </c>
      <c r="C95" s="117">
        <f>SUM('2. melléklet'!C95+'3. melléklet'!C95)</f>
        <v>0</v>
      </c>
      <c r="D95" s="117">
        <f>SUM('2. melléklet'!D95+'3. melléklet'!D95)</f>
        <v>0</v>
      </c>
      <c r="E95" s="117">
        <f>SUM('2. melléklet'!E95+'3. melléklet'!E95)</f>
        <v>0</v>
      </c>
      <c r="F95" s="170">
        <f t="shared" si="29"/>
        <v>0</v>
      </c>
      <c r="G95" s="117">
        <f>SUM('2. melléklet'!G95+'3. melléklet'!G95)</f>
        <v>0</v>
      </c>
      <c r="H95" s="117">
        <f>SUM('2. melléklet'!H95+'3. melléklet'!H95)</f>
        <v>0</v>
      </c>
      <c r="I95" s="117">
        <f>SUM('2. melléklet'!I95+'3. melléklet'!I95)</f>
        <v>0</v>
      </c>
      <c r="J95" s="117">
        <f>SUM('2. melléklet'!J95+'3. melléklet'!J95)</f>
        <v>0</v>
      </c>
      <c r="K95" s="117">
        <f>SUM('2. melléklet'!K95+'3. melléklet'!K95)</f>
        <v>0</v>
      </c>
      <c r="L95" s="117">
        <f>SUM('2. melléklet'!L95+'3. melléklet'!L95)</f>
        <v>0</v>
      </c>
      <c r="M95" s="117">
        <f>SUM('2. melléklet'!M95+'3. melléklet'!M95)</f>
        <v>0</v>
      </c>
      <c r="N95" s="117">
        <f>SUM('2. melléklet'!N95+'3. melléklet'!N95)</f>
        <v>0</v>
      </c>
      <c r="O95" s="182"/>
      <c r="P95" s="182"/>
      <c r="Q95" s="182"/>
      <c r="R95" s="182"/>
    </row>
    <row r="96" spans="1:18" x14ac:dyDescent="0.25">
      <c r="A96" s="13" t="s">
        <v>216</v>
      </c>
      <c r="B96" s="29" t="s">
        <v>217</v>
      </c>
      <c r="C96" s="117">
        <f>SUM('2. melléklet'!C96+'3. melléklet'!C96)</f>
        <v>0</v>
      </c>
      <c r="D96" s="117">
        <f>SUM('2. melléklet'!D96+'3. melléklet'!D96)</f>
        <v>0</v>
      </c>
      <c r="E96" s="117">
        <f>SUM('2. melléklet'!E96+'3. melléklet'!E96)</f>
        <v>0</v>
      </c>
      <c r="F96" s="170">
        <f t="shared" si="29"/>
        <v>0</v>
      </c>
      <c r="G96" s="117">
        <f>SUM('2. melléklet'!G96+'3. melléklet'!G96)</f>
        <v>0</v>
      </c>
      <c r="H96" s="117">
        <f>SUM('2. melléklet'!H96+'3. melléklet'!H96)</f>
        <v>0</v>
      </c>
      <c r="I96" s="117">
        <f>SUM('2. melléklet'!I96+'3. melléklet'!I96)</f>
        <v>0</v>
      </c>
      <c r="J96" s="117">
        <f>SUM('2. melléklet'!J96+'3. melléklet'!J96)</f>
        <v>0</v>
      </c>
      <c r="K96" s="117">
        <f>SUM('2. melléklet'!K96+'3. melléklet'!K96)</f>
        <v>0</v>
      </c>
      <c r="L96" s="117">
        <f>SUM('2. melléklet'!L96+'3. melléklet'!L96)</f>
        <v>0</v>
      </c>
      <c r="M96" s="117">
        <f>SUM('2. melléklet'!M96+'3. melléklet'!M96)</f>
        <v>0</v>
      </c>
      <c r="N96" s="117">
        <f>SUM('2. melléklet'!N96+'3. melléklet'!N96)</f>
        <v>0</v>
      </c>
      <c r="O96" s="182"/>
      <c r="P96" s="182"/>
      <c r="Q96" s="182"/>
      <c r="R96" s="182"/>
    </row>
    <row r="97" spans="1:18" x14ac:dyDescent="0.25">
      <c r="A97" s="13" t="s">
        <v>663</v>
      </c>
      <c r="B97" s="29" t="s">
        <v>218</v>
      </c>
      <c r="C97" s="117">
        <f>SUM('2. melléklet'!C97+'3. melléklet'!C97)</f>
        <v>0</v>
      </c>
      <c r="D97" s="117">
        <f>SUM('2. melléklet'!D97+'3. melléklet'!D97)</f>
        <v>0</v>
      </c>
      <c r="E97" s="117">
        <f>SUM('2. melléklet'!E97+'3. melléklet'!E97)</f>
        <v>0</v>
      </c>
      <c r="F97" s="170">
        <f t="shared" si="29"/>
        <v>0</v>
      </c>
      <c r="G97" s="117">
        <f>SUM('2. melléklet'!G97+'3. melléklet'!G97)</f>
        <v>0</v>
      </c>
      <c r="H97" s="117">
        <f>SUM('2. melléklet'!H97+'3. melléklet'!H97)</f>
        <v>0</v>
      </c>
      <c r="I97" s="117">
        <f>SUM('2. melléklet'!I97+'3. melléklet'!I97)</f>
        <v>0</v>
      </c>
      <c r="J97" s="117">
        <f>SUM('2. melléklet'!J97+'3. melléklet'!J97)</f>
        <v>0</v>
      </c>
      <c r="K97" s="117">
        <f>SUM('2. melléklet'!K97+'3. melléklet'!K97)</f>
        <v>0</v>
      </c>
      <c r="L97" s="117">
        <f>SUM('2. melléklet'!L97+'3. melléklet'!L97)</f>
        <v>0</v>
      </c>
      <c r="M97" s="117">
        <f>SUM('2. melléklet'!M97+'3. melléklet'!M97)</f>
        <v>0</v>
      </c>
      <c r="N97" s="117">
        <f>SUM('2. melléklet'!N97+'3. melléklet'!N97)</f>
        <v>0</v>
      </c>
      <c r="O97" s="182"/>
      <c r="P97" s="182"/>
      <c r="Q97" s="182"/>
      <c r="R97" s="182"/>
    </row>
    <row r="98" spans="1:18" x14ac:dyDescent="0.25">
      <c r="A98" s="13" t="s">
        <v>664</v>
      </c>
      <c r="B98" s="29" t="s">
        <v>665</v>
      </c>
      <c r="C98" s="117">
        <f>SUM('2. melléklet'!C98+'3. melléklet'!C98)</f>
        <v>0</v>
      </c>
      <c r="D98" s="117">
        <f>SUM('2. melléklet'!D98+'3. melléklet'!D98)</f>
        <v>0</v>
      </c>
      <c r="E98" s="117">
        <f>SUM('2. melléklet'!E98+'3. melléklet'!E98)</f>
        <v>0</v>
      </c>
      <c r="F98" s="170">
        <f t="shared" si="29"/>
        <v>0</v>
      </c>
      <c r="G98" s="117">
        <f>SUM('2. melléklet'!G98+'3. melléklet'!G98)</f>
        <v>0</v>
      </c>
      <c r="H98" s="117">
        <f>SUM('2. melléklet'!H98+'3. melléklet'!H98)</f>
        <v>0</v>
      </c>
      <c r="I98" s="117">
        <f>SUM('2. melléklet'!I98+'3. melléklet'!I98)</f>
        <v>0</v>
      </c>
      <c r="J98" s="117">
        <f>SUM('2. melléklet'!J98+'3. melléklet'!J98)</f>
        <v>0</v>
      </c>
      <c r="K98" s="117">
        <f>SUM('2. melléklet'!K98+'3. melléklet'!K98)</f>
        <v>0</v>
      </c>
      <c r="L98" s="117">
        <f>SUM('2. melléklet'!L98+'3. melléklet'!L98)</f>
        <v>0</v>
      </c>
      <c r="M98" s="117">
        <f>SUM('2. melléklet'!M98+'3. melléklet'!M98)</f>
        <v>0</v>
      </c>
      <c r="N98" s="117">
        <f>SUM('2. melléklet'!N98+'3. melléklet'!N98)</f>
        <v>0</v>
      </c>
      <c r="O98" s="182"/>
      <c r="P98" s="182"/>
      <c r="Q98" s="182"/>
      <c r="R98" s="182"/>
    </row>
    <row r="99" spans="1:18" s="91" customFormat="1" ht="15.75" x14ac:dyDescent="0.25">
      <c r="A99" s="45" t="s">
        <v>429</v>
      </c>
      <c r="B99" s="48" t="s">
        <v>219</v>
      </c>
      <c r="C99" s="119">
        <f>SUM(C90:C98)</f>
        <v>0</v>
      </c>
      <c r="D99" s="119">
        <f t="shared" ref="D99:E99" si="42">SUM(D90:D98)</f>
        <v>0</v>
      </c>
      <c r="E99" s="119">
        <f t="shared" si="42"/>
        <v>0</v>
      </c>
      <c r="F99" s="162">
        <f t="shared" si="29"/>
        <v>0</v>
      </c>
      <c r="G99" s="117">
        <f>SUM('2. melléklet'!G99+'3. melléklet'!G99)</f>
        <v>0</v>
      </c>
      <c r="H99" s="117">
        <f>SUM('2. melléklet'!H99+'3. melléklet'!H99)</f>
        <v>0</v>
      </c>
      <c r="I99" s="117">
        <f>SUM('2. melléklet'!I99+'3. melléklet'!I99)</f>
        <v>0</v>
      </c>
      <c r="J99" s="117">
        <f>SUM('2. melléklet'!J99+'3. melléklet'!J99)</f>
        <v>0</v>
      </c>
      <c r="K99" s="117">
        <f>SUM('2. melléklet'!K99+'3. melléklet'!K99)</f>
        <v>0</v>
      </c>
      <c r="L99" s="117">
        <f>SUM('2. melléklet'!L99+'3. melléklet'!L99)</f>
        <v>0</v>
      </c>
      <c r="M99" s="117">
        <f>SUM('2. melléklet'!M99+'3. melléklet'!M99)</f>
        <v>0</v>
      </c>
      <c r="N99" s="117">
        <f>SUM('2. melléklet'!N99+'3. melléklet'!N99)</f>
        <v>0</v>
      </c>
      <c r="O99" s="182"/>
      <c r="P99" s="182"/>
      <c r="Q99" s="182"/>
      <c r="R99" s="182"/>
    </row>
    <row r="100" spans="1:18" s="91" customFormat="1" ht="15.75" x14ac:dyDescent="0.25">
      <c r="A100" s="134" t="s">
        <v>40</v>
      </c>
      <c r="B100" s="135"/>
      <c r="C100" s="136">
        <f>SUM(C84+C89+C99)</f>
        <v>4351000</v>
      </c>
      <c r="D100" s="136">
        <f t="shared" ref="D100:J100" si="43">SUM(D84+D89+D99)</f>
        <v>0</v>
      </c>
      <c r="E100" s="136">
        <f t="shared" si="43"/>
        <v>0</v>
      </c>
      <c r="F100" s="136">
        <f t="shared" si="43"/>
        <v>4351000</v>
      </c>
      <c r="G100" s="136">
        <f t="shared" si="43"/>
        <v>4510000</v>
      </c>
      <c r="H100" s="136">
        <f t="shared" si="43"/>
        <v>0</v>
      </c>
      <c r="I100" s="136">
        <f t="shared" si="43"/>
        <v>0</v>
      </c>
      <c r="J100" s="136">
        <f t="shared" si="43"/>
        <v>4510000</v>
      </c>
      <c r="K100" s="136">
        <f t="shared" ref="K100:N100" si="44">SUM(K84+K89+K99)</f>
        <v>10907408</v>
      </c>
      <c r="L100" s="136">
        <f t="shared" si="44"/>
        <v>0</v>
      </c>
      <c r="M100" s="136">
        <f t="shared" si="44"/>
        <v>0</v>
      </c>
      <c r="N100" s="136">
        <f t="shared" si="44"/>
        <v>10907408</v>
      </c>
      <c r="O100" s="198"/>
      <c r="P100" s="198"/>
      <c r="Q100" s="198"/>
      <c r="R100" s="198"/>
    </row>
    <row r="101" spans="1:18" s="91" customFormat="1" ht="17.25" x14ac:dyDescent="0.3">
      <c r="A101" s="139" t="s">
        <v>476</v>
      </c>
      <c r="B101" s="140" t="s">
        <v>220</v>
      </c>
      <c r="C101" s="141">
        <f>SUM(C26+C27+C52+C61+C75+C84+C89+C99)</f>
        <v>83762168</v>
      </c>
      <c r="D101" s="141">
        <f t="shared" ref="D101:E101" si="45">SUM(D26+D27+D52+D61+D75+D84+D89+D99)</f>
        <v>0</v>
      </c>
      <c r="E101" s="141">
        <f t="shared" si="45"/>
        <v>13000</v>
      </c>
      <c r="F101" s="164">
        <f t="shared" si="29"/>
        <v>83775168</v>
      </c>
      <c r="G101" s="141">
        <f>SUM(G26+G27+G52+G61+G75+G84+G89+G99)</f>
        <v>83762168</v>
      </c>
      <c r="H101" s="141">
        <f t="shared" ref="H101:J101" si="46">SUM(H26+H27+H52+H61+H75+H84+H89+H99)</f>
        <v>0</v>
      </c>
      <c r="I101" s="141">
        <f t="shared" si="46"/>
        <v>13000</v>
      </c>
      <c r="J101" s="141">
        <f t="shared" si="46"/>
        <v>83775168</v>
      </c>
      <c r="K101" s="141">
        <f>SUM(K26+K27+K52+K61+K75+K84+K89+K99)</f>
        <v>81031079</v>
      </c>
      <c r="L101" s="141">
        <f t="shared" ref="L101:N101" si="47">SUM(L26+L27+L52+L61+L75+L84+L89+L99)</f>
        <v>0</v>
      </c>
      <c r="M101" s="141">
        <f t="shared" si="47"/>
        <v>13000</v>
      </c>
      <c r="N101" s="141">
        <f t="shared" si="47"/>
        <v>81044079</v>
      </c>
      <c r="O101" s="195"/>
      <c r="P101" s="195"/>
      <c r="Q101" s="195"/>
      <c r="R101" s="195"/>
    </row>
    <row r="102" spans="1:18" x14ac:dyDescent="0.25">
      <c r="A102" s="13" t="s">
        <v>666</v>
      </c>
      <c r="B102" s="5" t="s">
        <v>221</v>
      </c>
      <c r="C102" s="117">
        <f>SUM('2. melléklet'!C102+'3. melléklet'!C102)</f>
        <v>0</v>
      </c>
      <c r="D102" s="117">
        <f>SUM('2. melléklet'!D102+'3. melléklet'!D102)</f>
        <v>0</v>
      </c>
      <c r="E102" s="117">
        <f>SUM('2. melléklet'!E102+'3. melléklet'!E102)</f>
        <v>0</v>
      </c>
      <c r="F102" s="170">
        <f>SUM(C102:E102)</f>
        <v>0</v>
      </c>
      <c r="G102" s="117">
        <v>0</v>
      </c>
      <c r="H102" s="117">
        <v>0</v>
      </c>
      <c r="I102" s="117">
        <v>0</v>
      </c>
      <c r="J102" s="117">
        <v>0</v>
      </c>
      <c r="K102" s="117">
        <v>0</v>
      </c>
      <c r="L102" s="117">
        <v>0</v>
      </c>
      <c r="M102" s="117">
        <v>0</v>
      </c>
      <c r="N102" s="117">
        <v>0</v>
      </c>
      <c r="O102" s="182"/>
      <c r="P102" s="182"/>
      <c r="Q102" s="182"/>
      <c r="R102" s="182"/>
    </row>
    <row r="103" spans="1:18" x14ac:dyDescent="0.25">
      <c r="A103" s="13" t="s">
        <v>224</v>
      </c>
      <c r="B103" s="5" t="s">
        <v>225</v>
      </c>
      <c r="C103" s="117">
        <f>SUM('2. melléklet'!C103+'3. melléklet'!C103)</f>
        <v>0</v>
      </c>
      <c r="D103" s="117">
        <f>SUM('2. melléklet'!D103+'3. melléklet'!D103)</f>
        <v>0</v>
      </c>
      <c r="E103" s="117">
        <f>SUM('2. melléklet'!E103+'3. melléklet'!E103)</f>
        <v>0</v>
      </c>
      <c r="F103" s="170">
        <f t="shared" ref="F103:F104" si="48">SUM(C103:E103)</f>
        <v>0</v>
      </c>
      <c r="G103" s="117">
        <v>0</v>
      </c>
      <c r="H103" s="117">
        <v>0</v>
      </c>
      <c r="I103" s="117">
        <v>0</v>
      </c>
      <c r="J103" s="117">
        <v>0</v>
      </c>
      <c r="K103" s="117">
        <v>0</v>
      </c>
      <c r="L103" s="117">
        <v>0</v>
      </c>
      <c r="M103" s="117">
        <v>0</v>
      </c>
      <c r="N103" s="117">
        <v>0</v>
      </c>
      <c r="O103" s="182"/>
      <c r="P103" s="182"/>
      <c r="Q103" s="182"/>
      <c r="R103" s="182"/>
    </row>
    <row r="104" spans="1:18" x14ac:dyDescent="0.25">
      <c r="A104" s="13" t="s">
        <v>470</v>
      </c>
      <c r="B104" s="5" t="s">
        <v>226</v>
      </c>
      <c r="C104" s="117">
        <f>SUM('2. melléklet'!C104+'3. melléklet'!C104)</f>
        <v>0</v>
      </c>
      <c r="D104" s="117">
        <f>SUM('2. melléklet'!D104+'3. melléklet'!D104)</f>
        <v>0</v>
      </c>
      <c r="E104" s="117">
        <f>SUM('2. melléklet'!E104+'3. melléklet'!E104)</f>
        <v>0</v>
      </c>
      <c r="F104" s="170">
        <f t="shared" si="48"/>
        <v>0</v>
      </c>
      <c r="G104" s="117">
        <v>0</v>
      </c>
      <c r="H104" s="117">
        <v>0</v>
      </c>
      <c r="I104" s="117">
        <v>0</v>
      </c>
      <c r="J104" s="117">
        <v>0</v>
      </c>
      <c r="K104" s="117">
        <v>0</v>
      </c>
      <c r="L104" s="117">
        <v>0</v>
      </c>
      <c r="M104" s="117">
        <v>0</v>
      </c>
      <c r="N104" s="117">
        <v>0</v>
      </c>
      <c r="O104" s="182"/>
      <c r="P104" s="182"/>
      <c r="Q104" s="182"/>
      <c r="R104" s="182"/>
    </row>
    <row r="105" spans="1:18" s="91" customFormat="1" x14ac:dyDescent="0.25">
      <c r="A105" s="15" t="s">
        <v>434</v>
      </c>
      <c r="B105" s="7" t="s">
        <v>228</v>
      </c>
      <c r="C105" s="92">
        <f>SUM(C102:C104)</f>
        <v>0</v>
      </c>
      <c r="D105" s="92">
        <f t="shared" ref="D105:F105" si="49">SUM(D102:D104)</f>
        <v>0</v>
      </c>
      <c r="E105" s="92">
        <f t="shared" si="49"/>
        <v>0</v>
      </c>
      <c r="F105" s="92">
        <f t="shared" si="49"/>
        <v>0</v>
      </c>
      <c r="G105" s="117">
        <v>0</v>
      </c>
      <c r="H105" s="117">
        <v>0</v>
      </c>
      <c r="I105" s="117">
        <v>0</v>
      </c>
      <c r="J105" s="117">
        <v>0</v>
      </c>
      <c r="K105" s="117">
        <v>0</v>
      </c>
      <c r="L105" s="117">
        <v>0</v>
      </c>
      <c r="M105" s="117">
        <v>0</v>
      </c>
      <c r="N105" s="117">
        <v>0</v>
      </c>
      <c r="O105" s="182"/>
      <c r="P105" s="182"/>
      <c r="Q105" s="182"/>
      <c r="R105" s="182"/>
    </row>
    <row r="106" spans="1:18" x14ac:dyDescent="0.25">
      <c r="A106" s="34" t="s">
        <v>471</v>
      </c>
      <c r="B106" s="5" t="s">
        <v>229</v>
      </c>
      <c r="C106" s="117">
        <f>SUM('2. melléklet'!C106+'3. melléklet'!C106)</f>
        <v>0</v>
      </c>
      <c r="D106" s="117">
        <f>SUM('2. melléklet'!D106+'3. melléklet'!D106)</f>
        <v>0</v>
      </c>
      <c r="E106" s="117">
        <f>SUM('2. melléklet'!E106+'3. melléklet'!E106)</f>
        <v>0</v>
      </c>
      <c r="F106" s="170">
        <f>SUM(C106:E106)</f>
        <v>0</v>
      </c>
      <c r="G106" s="117">
        <v>0</v>
      </c>
      <c r="H106" s="117">
        <v>0</v>
      </c>
      <c r="I106" s="117">
        <v>0</v>
      </c>
      <c r="J106" s="117">
        <v>0</v>
      </c>
      <c r="K106" s="117">
        <v>0</v>
      </c>
      <c r="L106" s="117">
        <v>0</v>
      </c>
      <c r="M106" s="117">
        <v>0</v>
      </c>
      <c r="N106" s="117">
        <v>0</v>
      </c>
      <c r="O106" s="182"/>
      <c r="P106" s="182"/>
      <c r="Q106" s="182"/>
      <c r="R106" s="182"/>
    </row>
    <row r="107" spans="1:18" x14ac:dyDescent="0.25">
      <c r="A107" s="34" t="s">
        <v>440</v>
      </c>
      <c r="B107" s="5" t="s">
        <v>232</v>
      </c>
      <c r="C107" s="117">
        <f>SUM('2. melléklet'!C107+'3. melléklet'!C107)</f>
        <v>0</v>
      </c>
      <c r="D107" s="117">
        <f>SUM('2. melléklet'!D107+'3. melléklet'!D107)</f>
        <v>0</v>
      </c>
      <c r="E107" s="117">
        <f>SUM('2. melléklet'!E107+'3. melléklet'!E107)</f>
        <v>0</v>
      </c>
      <c r="F107" s="170">
        <f t="shared" ref="F107:F109" si="50">SUM(C107:E107)</f>
        <v>0</v>
      </c>
      <c r="G107" s="117">
        <v>0</v>
      </c>
      <c r="H107" s="117">
        <v>0</v>
      </c>
      <c r="I107" s="117">
        <v>0</v>
      </c>
      <c r="J107" s="117">
        <v>0</v>
      </c>
      <c r="K107" s="117">
        <v>0</v>
      </c>
      <c r="L107" s="117">
        <v>0</v>
      </c>
      <c r="M107" s="117">
        <v>0</v>
      </c>
      <c r="N107" s="117">
        <v>0</v>
      </c>
      <c r="O107" s="182"/>
      <c r="P107" s="182"/>
      <c r="Q107" s="182"/>
      <c r="R107" s="182"/>
    </row>
    <row r="108" spans="1:18" x14ac:dyDescent="0.25">
      <c r="A108" s="13" t="s">
        <v>233</v>
      </c>
      <c r="B108" s="5" t="s">
        <v>234</v>
      </c>
      <c r="C108" s="117">
        <f>SUM('2. melléklet'!C108+'3. melléklet'!C108)</f>
        <v>0</v>
      </c>
      <c r="D108" s="117">
        <f>SUM('2. melléklet'!D108+'3. melléklet'!D108)</f>
        <v>0</v>
      </c>
      <c r="E108" s="117">
        <f>SUM('2. melléklet'!E108+'3. melléklet'!E108)</f>
        <v>0</v>
      </c>
      <c r="F108" s="170">
        <f t="shared" si="50"/>
        <v>0</v>
      </c>
      <c r="G108" s="117">
        <v>0</v>
      </c>
      <c r="H108" s="117">
        <v>0</v>
      </c>
      <c r="I108" s="117">
        <v>0</v>
      </c>
      <c r="J108" s="117">
        <v>0</v>
      </c>
      <c r="K108" s="117">
        <v>0</v>
      </c>
      <c r="L108" s="117">
        <v>0</v>
      </c>
      <c r="M108" s="117">
        <v>0</v>
      </c>
      <c r="N108" s="117">
        <v>0</v>
      </c>
      <c r="O108" s="182"/>
      <c r="P108" s="182"/>
      <c r="Q108" s="182"/>
      <c r="R108" s="182"/>
    </row>
    <row r="109" spans="1:18" x14ac:dyDescent="0.25">
      <c r="A109" s="13" t="s">
        <v>472</v>
      </c>
      <c r="B109" s="5" t="s">
        <v>235</v>
      </c>
      <c r="C109" s="117">
        <f>SUM('2. melléklet'!C109+'3. melléklet'!C109)</f>
        <v>0</v>
      </c>
      <c r="D109" s="117">
        <f>SUM('2. melléklet'!D109+'3. melléklet'!D109)</f>
        <v>0</v>
      </c>
      <c r="E109" s="117">
        <f>SUM('2. melléklet'!E109+'3. melléklet'!E109)</f>
        <v>0</v>
      </c>
      <c r="F109" s="170">
        <f t="shared" si="50"/>
        <v>0</v>
      </c>
      <c r="G109" s="117">
        <v>0</v>
      </c>
      <c r="H109" s="117">
        <v>0</v>
      </c>
      <c r="I109" s="117">
        <v>0</v>
      </c>
      <c r="J109" s="117">
        <v>0</v>
      </c>
      <c r="K109" s="117">
        <v>0</v>
      </c>
      <c r="L109" s="117">
        <v>0</v>
      </c>
      <c r="M109" s="117">
        <v>0</v>
      </c>
      <c r="N109" s="117">
        <v>0</v>
      </c>
      <c r="O109" s="182"/>
      <c r="P109" s="182"/>
      <c r="Q109" s="182"/>
      <c r="R109" s="182"/>
    </row>
    <row r="110" spans="1:18" s="91" customFormat="1" x14ac:dyDescent="0.25">
      <c r="A110" s="14" t="s">
        <v>437</v>
      </c>
      <c r="B110" s="7" t="s">
        <v>236</v>
      </c>
      <c r="C110" s="92">
        <f>SUM(C106:C109)</f>
        <v>0</v>
      </c>
      <c r="D110" s="92">
        <f t="shared" ref="D110:F110" si="51">SUM(D106:D109)</f>
        <v>0</v>
      </c>
      <c r="E110" s="92">
        <f t="shared" si="51"/>
        <v>0</v>
      </c>
      <c r="F110" s="92">
        <f t="shared" si="51"/>
        <v>0</v>
      </c>
      <c r="G110" s="117">
        <v>0</v>
      </c>
      <c r="H110" s="117">
        <v>0</v>
      </c>
      <c r="I110" s="117">
        <v>0</v>
      </c>
      <c r="J110" s="117">
        <v>0</v>
      </c>
      <c r="K110" s="117">
        <v>0</v>
      </c>
      <c r="L110" s="117">
        <v>0</v>
      </c>
      <c r="M110" s="117">
        <v>0</v>
      </c>
      <c r="N110" s="117">
        <v>0</v>
      </c>
      <c r="O110" s="182"/>
      <c r="P110" s="182"/>
      <c r="Q110" s="182"/>
      <c r="R110" s="182"/>
    </row>
    <row r="111" spans="1:18" s="91" customFormat="1" x14ac:dyDescent="0.25">
      <c r="A111" s="14" t="s">
        <v>237</v>
      </c>
      <c r="B111" s="7" t="s">
        <v>238</v>
      </c>
      <c r="C111" s="92">
        <f>SUM('2. melléklet'!C110+'3. melléklet'!C110)</f>
        <v>0</v>
      </c>
      <c r="D111" s="92">
        <f>SUM('2. melléklet'!D110+'3. melléklet'!D110)</f>
        <v>0</v>
      </c>
      <c r="E111" s="92">
        <f>SUM('2. melléklet'!E110+'3. melléklet'!E110)</f>
        <v>0</v>
      </c>
      <c r="F111" s="160">
        <f t="shared" si="29"/>
        <v>0</v>
      </c>
      <c r="G111" s="117">
        <v>0</v>
      </c>
      <c r="H111" s="117">
        <v>0</v>
      </c>
      <c r="I111" s="117">
        <v>0</v>
      </c>
      <c r="J111" s="117">
        <v>0</v>
      </c>
      <c r="K111" s="117">
        <v>0</v>
      </c>
      <c r="L111" s="117">
        <v>0</v>
      </c>
      <c r="M111" s="117">
        <v>0</v>
      </c>
      <c r="N111" s="117">
        <v>0</v>
      </c>
      <c r="O111" s="182"/>
      <c r="P111" s="182"/>
      <c r="Q111" s="182"/>
      <c r="R111" s="182"/>
    </row>
    <row r="112" spans="1:18" s="91" customFormat="1" x14ac:dyDescent="0.25">
      <c r="A112" s="14" t="s">
        <v>239</v>
      </c>
      <c r="B112" s="7" t="s">
        <v>240</v>
      </c>
      <c r="C112" s="92">
        <f>SUM('2. melléklet'!C112)</f>
        <v>1265953</v>
      </c>
      <c r="D112" s="92">
        <f>SUM('2. melléklet'!D112)</f>
        <v>0</v>
      </c>
      <c r="E112" s="92">
        <f>SUM('2. melléklet'!E112)</f>
        <v>0</v>
      </c>
      <c r="F112" s="160">
        <f t="shared" si="29"/>
        <v>1265953</v>
      </c>
      <c r="G112" s="92">
        <f>SUM('2. melléklet'!G112)</f>
        <v>1265953</v>
      </c>
      <c r="H112" s="92">
        <f>SUM('2. melléklet'!H112)</f>
        <v>0</v>
      </c>
      <c r="I112" s="92">
        <f>SUM('2. melléklet'!I112)</f>
        <v>0</v>
      </c>
      <c r="J112" s="92">
        <f>SUM('2. melléklet'!J112)</f>
        <v>1265953</v>
      </c>
      <c r="K112" s="92">
        <f>SUM('2. melléklet'!K112)</f>
        <v>1265953</v>
      </c>
      <c r="L112" s="92">
        <f>SUM('2. melléklet'!L112)</f>
        <v>0</v>
      </c>
      <c r="M112" s="92">
        <f>SUM('2. melléklet'!M112)</f>
        <v>0</v>
      </c>
      <c r="N112" s="92">
        <f>SUM('2. melléklet'!N112)</f>
        <v>1265953</v>
      </c>
      <c r="O112" s="182"/>
      <c r="P112" s="182"/>
      <c r="Q112" s="182"/>
      <c r="R112" s="182"/>
    </row>
    <row r="113" spans="1:18" s="91" customFormat="1" x14ac:dyDescent="0.25">
      <c r="A113" s="14" t="s">
        <v>241</v>
      </c>
      <c r="B113" s="7" t="s">
        <v>242</v>
      </c>
      <c r="C113" s="92">
        <v>0</v>
      </c>
      <c r="D113" s="92">
        <f>SUM('2. melléklet'!D113)</f>
        <v>0</v>
      </c>
      <c r="E113" s="92">
        <f>SUM('2. melléklet'!E113)</f>
        <v>0</v>
      </c>
      <c r="F113" s="160">
        <f t="shared" si="29"/>
        <v>0</v>
      </c>
      <c r="G113" s="92">
        <v>0</v>
      </c>
      <c r="H113" s="92">
        <v>0</v>
      </c>
      <c r="I113" s="92">
        <v>0</v>
      </c>
      <c r="J113" s="92">
        <v>0</v>
      </c>
      <c r="K113" s="92">
        <v>0</v>
      </c>
      <c r="L113" s="92">
        <v>0</v>
      </c>
      <c r="M113" s="92">
        <v>0</v>
      </c>
      <c r="N113" s="92">
        <v>0</v>
      </c>
      <c r="O113" s="182"/>
      <c r="P113" s="182"/>
      <c r="Q113" s="182"/>
      <c r="R113" s="182"/>
    </row>
    <row r="114" spans="1:18" s="91" customFormat="1" x14ac:dyDescent="0.25">
      <c r="A114" s="14" t="s">
        <v>243</v>
      </c>
      <c r="B114" s="7" t="s">
        <v>244</v>
      </c>
      <c r="C114" s="128">
        <f>SUM('2. melléklet'!C114+'3. melléklet'!C114)</f>
        <v>0</v>
      </c>
      <c r="D114" s="128">
        <f>SUM('2. melléklet'!D114+'3. melléklet'!D114)</f>
        <v>0</v>
      </c>
      <c r="E114" s="128">
        <f>SUM('2. melléklet'!E114+'3. melléklet'!E114)</f>
        <v>0</v>
      </c>
      <c r="F114" s="128">
        <f>SUM('2. melléklet'!F114+'3. melléklet'!F114)</f>
        <v>0</v>
      </c>
      <c r="G114" s="92">
        <v>0</v>
      </c>
      <c r="H114" s="92">
        <v>0</v>
      </c>
      <c r="I114" s="92">
        <v>0</v>
      </c>
      <c r="J114" s="92">
        <v>0</v>
      </c>
      <c r="K114" s="92">
        <v>0</v>
      </c>
      <c r="L114" s="92">
        <v>0</v>
      </c>
      <c r="M114" s="92">
        <v>0</v>
      </c>
      <c r="N114" s="92">
        <v>0</v>
      </c>
      <c r="O114" s="182"/>
      <c r="P114" s="182"/>
      <c r="Q114" s="182"/>
      <c r="R114" s="182"/>
    </row>
    <row r="115" spans="1:18" s="91" customFormat="1" x14ac:dyDescent="0.25">
      <c r="A115" s="14" t="s">
        <v>245</v>
      </c>
      <c r="B115" s="7" t="s">
        <v>246</v>
      </c>
      <c r="C115" s="128">
        <f>SUM('2. melléklet'!C115+'3. melléklet'!C115)</f>
        <v>0</v>
      </c>
      <c r="D115" s="128">
        <f>SUM('2. melléklet'!D115+'3. melléklet'!D115)</f>
        <v>0</v>
      </c>
      <c r="E115" s="128">
        <f>SUM('2. melléklet'!E115+'3. melléklet'!E115)</f>
        <v>0</v>
      </c>
      <c r="F115" s="128">
        <f>SUM('2. melléklet'!F115+'3. melléklet'!F115)</f>
        <v>0</v>
      </c>
      <c r="G115" s="92">
        <v>0</v>
      </c>
      <c r="H115" s="92">
        <v>0</v>
      </c>
      <c r="I115" s="92">
        <v>0</v>
      </c>
      <c r="J115" s="92">
        <v>0</v>
      </c>
      <c r="K115" s="92">
        <v>0</v>
      </c>
      <c r="L115" s="92">
        <v>0</v>
      </c>
      <c r="M115" s="92">
        <v>0</v>
      </c>
      <c r="N115" s="92">
        <v>0</v>
      </c>
      <c r="O115" s="182"/>
      <c r="P115" s="182"/>
      <c r="Q115" s="182"/>
      <c r="R115" s="182"/>
    </row>
    <row r="116" spans="1:18" s="91" customFormat="1" x14ac:dyDescent="0.25">
      <c r="A116" s="14" t="s">
        <v>247</v>
      </c>
      <c r="B116" s="7" t="s">
        <v>248</v>
      </c>
      <c r="C116" s="128">
        <f>SUM('2. melléklet'!C116+'3. melléklet'!C116)</f>
        <v>0</v>
      </c>
      <c r="D116" s="128">
        <f>SUM('2. melléklet'!D116+'3. melléklet'!D116)</f>
        <v>0</v>
      </c>
      <c r="E116" s="128">
        <f>SUM('2. melléklet'!E116+'3. melléklet'!E116)</f>
        <v>0</v>
      </c>
      <c r="F116" s="128">
        <f>SUM('2. melléklet'!F116+'3. melléklet'!F116)</f>
        <v>0</v>
      </c>
      <c r="G116" s="92">
        <v>0</v>
      </c>
      <c r="H116" s="92">
        <v>0</v>
      </c>
      <c r="I116" s="92">
        <v>0</v>
      </c>
      <c r="J116" s="92">
        <v>0</v>
      </c>
      <c r="K116" s="92">
        <v>0</v>
      </c>
      <c r="L116" s="92">
        <v>0</v>
      </c>
      <c r="M116" s="92">
        <v>0</v>
      </c>
      <c r="N116" s="92">
        <v>0</v>
      </c>
      <c r="O116" s="182"/>
      <c r="P116" s="182"/>
      <c r="Q116" s="182"/>
      <c r="R116" s="182"/>
    </row>
    <row r="117" spans="1:18" s="91" customFormat="1" ht="15.75" x14ac:dyDescent="0.25">
      <c r="A117" s="35" t="s">
        <v>438</v>
      </c>
      <c r="B117" s="36" t="s">
        <v>249</v>
      </c>
      <c r="C117" s="129">
        <f>SUM(C105+C110+C111+C112+C113+C114+C115+C116)</f>
        <v>1265953</v>
      </c>
      <c r="D117" s="129">
        <f t="shared" ref="D117:F117" si="52">SUM(D105+D110+D111+D112+D113+D114+D115+D116)</f>
        <v>0</v>
      </c>
      <c r="E117" s="129">
        <f t="shared" si="52"/>
        <v>0</v>
      </c>
      <c r="F117" s="174">
        <f t="shared" si="52"/>
        <v>1265953</v>
      </c>
      <c r="G117" s="129">
        <f>SUM(G105+G110+G111+G112+G113+G114+G115+G116)</f>
        <v>1265953</v>
      </c>
      <c r="H117" s="129">
        <f t="shared" ref="H117:J117" si="53">SUM(H105+H110+H111+H112+H113+H114+H115+H116)</f>
        <v>0</v>
      </c>
      <c r="I117" s="129">
        <f t="shared" si="53"/>
        <v>0</v>
      </c>
      <c r="J117" s="174">
        <f t="shared" si="53"/>
        <v>1265953</v>
      </c>
      <c r="K117" s="129">
        <f>SUM(K105+K110+K111+K112+K113+K114+K115+K116)</f>
        <v>1265953</v>
      </c>
      <c r="L117" s="129">
        <f t="shared" ref="L117:N117" si="54">SUM(L105+L110+L111+L112+L113+L114+L115+L116)</f>
        <v>0</v>
      </c>
      <c r="M117" s="129">
        <f t="shared" si="54"/>
        <v>0</v>
      </c>
      <c r="N117" s="174">
        <f t="shared" si="54"/>
        <v>1265953</v>
      </c>
      <c r="O117" s="182"/>
      <c r="P117" s="182"/>
      <c r="Q117" s="182"/>
      <c r="R117" s="182"/>
    </row>
    <row r="118" spans="1:18" x14ac:dyDescent="0.25">
      <c r="A118" s="34" t="s">
        <v>250</v>
      </c>
      <c r="B118" s="5" t="s">
        <v>251</v>
      </c>
      <c r="C118" s="117">
        <f>SUM('2. melléklet'!C118+'3. melléklet'!C118)</f>
        <v>0</v>
      </c>
      <c r="D118" s="117">
        <f>SUM('2. melléklet'!D118+'3. melléklet'!D118)</f>
        <v>0</v>
      </c>
      <c r="E118" s="117">
        <f>SUM('2. melléklet'!E118+'3. melléklet'!E118)</f>
        <v>0</v>
      </c>
      <c r="F118" s="117">
        <f>SUM('2. melléklet'!F118+'3. melléklet'!F118)</f>
        <v>0</v>
      </c>
      <c r="G118" s="117">
        <v>0</v>
      </c>
      <c r="H118" s="117">
        <v>0</v>
      </c>
      <c r="I118" s="117">
        <v>0</v>
      </c>
      <c r="J118" s="117">
        <v>0</v>
      </c>
      <c r="K118" s="117">
        <v>0</v>
      </c>
      <c r="L118" s="117">
        <v>0</v>
      </c>
      <c r="M118" s="117">
        <v>0</v>
      </c>
      <c r="N118" s="117">
        <v>0</v>
      </c>
      <c r="O118" s="182"/>
      <c r="P118" s="182"/>
      <c r="Q118" s="182"/>
      <c r="R118" s="182"/>
    </row>
    <row r="119" spans="1:18" x14ac:dyDescent="0.25">
      <c r="A119" s="13" t="s">
        <v>252</v>
      </c>
      <c r="B119" s="5" t="s">
        <v>253</v>
      </c>
      <c r="C119" s="117">
        <f>SUM('2. melléklet'!C119+'3. melléklet'!C119)</f>
        <v>0</v>
      </c>
      <c r="D119" s="117">
        <f>SUM('2. melléklet'!D119+'3. melléklet'!D119)</f>
        <v>0</v>
      </c>
      <c r="E119" s="117">
        <f>SUM('2. melléklet'!E119+'3. melléklet'!E119)</f>
        <v>0</v>
      </c>
      <c r="F119" s="117">
        <f>SUM('2. melléklet'!F119+'3. melléklet'!F119)</f>
        <v>0</v>
      </c>
      <c r="G119" s="117">
        <v>0</v>
      </c>
      <c r="H119" s="117">
        <v>0</v>
      </c>
      <c r="I119" s="117">
        <v>0</v>
      </c>
      <c r="J119" s="117">
        <v>0</v>
      </c>
      <c r="K119" s="117">
        <v>0</v>
      </c>
      <c r="L119" s="117">
        <v>0</v>
      </c>
      <c r="M119" s="117">
        <v>0</v>
      </c>
      <c r="N119" s="117">
        <v>0</v>
      </c>
      <c r="O119" s="182"/>
      <c r="P119" s="182"/>
      <c r="Q119" s="182"/>
      <c r="R119" s="182"/>
    </row>
    <row r="120" spans="1:18" x14ac:dyDescent="0.25">
      <c r="A120" s="34" t="s">
        <v>473</v>
      </c>
      <c r="B120" s="5" t="s">
        <v>254</v>
      </c>
      <c r="C120" s="117">
        <f>SUM('2. melléklet'!C120+'3. melléklet'!C120)</f>
        <v>0</v>
      </c>
      <c r="D120" s="117">
        <f>SUM('2. melléklet'!D120+'3. melléklet'!D120)</f>
        <v>0</v>
      </c>
      <c r="E120" s="117">
        <f>SUM('2. melléklet'!E120+'3. melléklet'!E120)</f>
        <v>0</v>
      </c>
      <c r="F120" s="117">
        <f>SUM('2. melléklet'!F120+'3. melléklet'!F120)</f>
        <v>0</v>
      </c>
      <c r="G120" s="117">
        <v>0</v>
      </c>
      <c r="H120" s="117">
        <v>0</v>
      </c>
      <c r="I120" s="117">
        <v>0</v>
      </c>
      <c r="J120" s="117">
        <v>0</v>
      </c>
      <c r="K120" s="117">
        <v>0</v>
      </c>
      <c r="L120" s="117">
        <v>0</v>
      </c>
      <c r="M120" s="117">
        <v>0</v>
      </c>
      <c r="N120" s="117">
        <v>0</v>
      </c>
      <c r="O120" s="182"/>
      <c r="P120" s="182"/>
      <c r="Q120" s="182"/>
      <c r="R120" s="182"/>
    </row>
    <row r="121" spans="1:18" x14ac:dyDescent="0.25">
      <c r="A121" s="34" t="s">
        <v>443</v>
      </c>
      <c r="B121" s="5" t="s">
        <v>255</v>
      </c>
      <c r="C121" s="117">
        <f>SUM('2. melléklet'!C121+'3. melléklet'!C121)</f>
        <v>0</v>
      </c>
      <c r="D121" s="117">
        <f>SUM('2. melléklet'!D121+'3. melléklet'!D121)</f>
        <v>0</v>
      </c>
      <c r="E121" s="117">
        <f>SUM('2. melléklet'!E121+'3. melléklet'!E121)</f>
        <v>0</v>
      </c>
      <c r="F121" s="117">
        <f>SUM('2. melléklet'!F121+'3. melléklet'!F121)</f>
        <v>0</v>
      </c>
      <c r="G121" s="117">
        <v>0</v>
      </c>
      <c r="H121" s="117">
        <v>0</v>
      </c>
      <c r="I121" s="117">
        <v>0</v>
      </c>
      <c r="J121" s="117">
        <v>0</v>
      </c>
      <c r="K121" s="117">
        <v>0</v>
      </c>
      <c r="L121" s="117">
        <v>0</v>
      </c>
      <c r="M121" s="117">
        <v>0</v>
      </c>
      <c r="N121" s="117">
        <v>0</v>
      </c>
      <c r="O121" s="182"/>
      <c r="P121" s="182"/>
      <c r="Q121" s="182"/>
      <c r="R121" s="182"/>
    </row>
    <row r="122" spans="1:18" s="91" customFormat="1" x14ac:dyDescent="0.25">
      <c r="A122" s="35" t="s">
        <v>444</v>
      </c>
      <c r="B122" s="36" t="s">
        <v>259</v>
      </c>
      <c r="C122" s="92">
        <f>SUM(C118:C121)</f>
        <v>0</v>
      </c>
      <c r="D122" s="92">
        <f t="shared" ref="D122:F122" si="55">SUM(D118:D121)</f>
        <v>0</v>
      </c>
      <c r="E122" s="92">
        <f t="shared" si="55"/>
        <v>0</v>
      </c>
      <c r="F122" s="92">
        <f t="shared" si="55"/>
        <v>0</v>
      </c>
      <c r="G122" s="92">
        <f>SUM(G118:G121)</f>
        <v>0</v>
      </c>
      <c r="H122" s="92">
        <f t="shared" ref="H122:J122" si="56">SUM(H118:H121)</f>
        <v>0</v>
      </c>
      <c r="I122" s="92">
        <f t="shared" si="56"/>
        <v>0</v>
      </c>
      <c r="J122" s="92">
        <f t="shared" si="56"/>
        <v>0</v>
      </c>
      <c r="K122" s="92">
        <f>SUM(K118:K121)</f>
        <v>0</v>
      </c>
      <c r="L122" s="92">
        <f t="shared" ref="L122:N122" si="57">SUM(L118:L121)</f>
        <v>0</v>
      </c>
      <c r="M122" s="92">
        <f t="shared" si="57"/>
        <v>0</v>
      </c>
      <c r="N122" s="92">
        <f t="shared" si="57"/>
        <v>0</v>
      </c>
      <c r="O122" s="182"/>
      <c r="P122" s="182"/>
      <c r="Q122" s="182"/>
      <c r="R122" s="182"/>
    </row>
    <row r="123" spans="1:18" x14ac:dyDescent="0.25">
      <c r="A123" s="13" t="s">
        <v>260</v>
      </c>
      <c r="B123" s="5" t="s">
        <v>261</v>
      </c>
      <c r="C123" s="117">
        <f>SUM('2. melléklet'!C123+'3. melléklet'!C123)</f>
        <v>0</v>
      </c>
      <c r="D123" s="117">
        <f>SUM('2. melléklet'!D123+'3. melléklet'!D123)</f>
        <v>0</v>
      </c>
      <c r="E123" s="117">
        <f>SUM('2. melléklet'!E123+'3. melléklet'!E123)</f>
        <v>0</v>
      </c>
      <c r="F123" s="117">
        <f>SUM('2. melléklet'!F123+'3. melléklet'!F123)</f>
        <v>0</v>
      </c>
      <c r="G123" s="117">
        <v>0</v>
      </c>
      <c r="H123" s="117">
        <v>0</v>
      </c>
      <c r="I123" s="117">
        <v>0</v>
      </c>
      <c r="J123" s="117">
        <v>0</v>
      </c>
      <c r="K123" s="117">
        <v>0</v>
      </c>
      <c r="L123" s="117">
        <v>0</v>
      </c>
      <c r="M123" s="117">
        <v>0</v>
      </c>
      <c r="N123" s="117">
        <v>0</v>
      </c>
      <c r="O123" s="182"/>
      <c r="P123" s="182"/>
      <c r="Q123" s="182"/>
      <c r="R123" s="182"/>
    </row>
    <row r="124" spans="1:18" s="91" customFormat="1" ht="15.75" x14ac:dyDescent="0.25">
      <c r="A124" s="144" t="s">
        <v>477</v>
      </c>
      <c r="B124" s="145" t="s">
        <v>262</v>
      </c>
      <c r="C124" s="146">
        <f>SUM(C117+C122+C123)</f>
        <v>1265953</v>
      </c>
      <c r="D124" s="146">
        <f t="shared" ref="D124:E124" si="58">SUM(D117+D122+D123)</f>
        <v>0</v>
      </c>
      <c r="E124" s="146">
        <f t="shared" si="58"/>
        <v>0</v>
      </c>
      <c r="F124" s="175">
        <f t="shared" si="29"/>
        <v>1265953</v>
      </c>
      <c r="G124" s="146">
        <f>SUM(G117+G122+G123)</f>
        <v>1265953</v>
      </c>
      <c r="H124" s="146">
        <f t="shared" ref="H124:J124" si="59">SUM(H117+H122+H123)</f>
        <v>0</v>
      </c>
      <c r="I124" s="146">
        <f t="shared" si="59"/>
        <v>0</v>
      </c>
      <c r="J124" s="146">
        <f t="shared" si="59"/>
        <v>1265953</v>
      </c>
      <c r="K124" s="146">
        <f>SUM(K117+K122+K123)</f>
        <v>1265953</v>
      </c>
      <c r="L124" s="146">
        <f t="shared" ref="L124:N124" si="60">SUM(L117+L122+L123)</f>
        <v>0</v>
      </c>
      <c r="M124" s="146">
        <f t="shared" si="60"/>
        <v>0</v>
      </c>
      <c r="N124" s="146">
        <f t="shared" si="60"/>
        <v>1265953</v>
      </c>
      <c r="O124" s="199"/>
      <c r="P124" s="199"/>
      <c r="Q124" s="199"/>
      <c r="R124" s="199"/>
    </row>
    <row r="125" spans="1:18" s="91" customFormat="1" ht="17.25" x14ac:dyDescent="0.3">
      <c r="A125" s="148" t="s">
        <v>513</v>
      </c>
      <c r="B125" s="148"/>
      <c r="C125" s="147">
        <f>SUM(C101+C124)</f>
        <v>85028121</v>
      </c>
      <c r="D125" s="147">
        <f t="shared" ref="D125:F125" si="61">SUM(D101+D124)</f>
        <v>0</v>
      </c>
      <c r="E125" s="147">
        <f t="shared" si="61"/>
        <v>13000</v>
      </c>
      <c r="F125" s="197">
        <f t="shared" si="61"/>
        <v>85041121</v>
      </c>
      <c r="G125" s="147">
        <f>SUM(G101+G124)</f>
        <v>85028121</v>
      </c>
      <c r="H125" s="147">
        <f t="shared" ref="H125:J125" si="62">SUM(H101+H124)</f>
        <v>0</v>
      </c>
      <c r="I125" s="147">
        <f t="shared" si="62"/>
        <v>13000</v>
      </c>
      <c r="J125" s="197">
        <f t="shared" si="62"/>
        <v>85041121</v>
      </c>
      <c r="K125" s="147">
        <f>SUM(K101+K124)</f>
        <v>82297032</v>
      </c>
      <c r="L125" s="147">
        <f t="shared" ref="L125:N125" si="63">SUM(L101+L124)</f>
        <v>0</v>
      </c>
      <c r="M125" s="147">
        <f t="shared" si="63"/>
        <v>13000</v>
      </c>
      <c r="N125" s="197">
        <f t="shared" si="63"/>
        <v>82310032</v>
      </c>
      <c r="O125" s="200"/>
      <c r="P125" s="200"/>
      <c r="Q125" s="196"/>
      <c r="R125" s="196"/>
    </row>
    <row r="126" spans="1:18" x14ac:dyDescent="0.25">
      <c r="B126" s="25"/>
      <c r="C126" s="25"/>
      <c r="D126" s="25"/>
      <c r="E126" s="25"/>
      <c r="F126" s="25"/>
    </row>
    <row r="127" spans="1:18" x14ac:dyDescent="0.25">
      <c r="B127" s="25"/>
      <c r="C127" s="25"/>
      <c r="D127" s="25"/>
      <c r="E127" s="25"/>
      <c r="F127" s="25"/>
    </row>
    <row r="128" spans="1:18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8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R98"/>
  <sheetViews>
    <sheetView view="pageBreakPreview" zoomScale="90" zoomScaleNormal="100" zoomScaleSheetLayoutView="90" workbookViewId="0">
      <selection activeCell="B1" sqref="B1:F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4.140625" bestFit="1" customWidth="1"/>
    <col min="12" max="12" width="11.42578125" customWidth="1"/>
    <col min="13" max="13" width="11.140625" customWidth="1"/>
    <col min="14" max="15" width="14.140625" bestFit="1" customWidth="1"/>
    <col min="18" max="18" width="14.1406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256" t="s">
        <v>717</v>
      </c>
      <c r="C1" s="256"/>
      <c r="D1" s="256"/>
      <c r="E1" s="256"/>
      <c r="F1" s="256"/>
      <c r="G1" s="1"/>
      <c r="H1" s="1"/>
      <c r="I1" s="1"/>
      <c r="J1" s="1"/>
    </row>
    <row r="3" spans="1:18" ht="24" customHeight="1" x14ac:dyDescent="0.25">
      <c r="A3" s="261" t="s">
        <v>686</v>
      </c>
      <c r="B3" s="265"/>
      <c r="C3" s="265"/>
      <c r="D3" s="265"/>
      <c r="E3" s="265"/>
      <c r="F3" s="263"/>
    </row>
    <row r="4" spans="1:18" ht="24" customHeight="1" x14ac:dyDescent="0.25">
      <c r="A4" s="264" t="s">
        <v>675</v>
      </c>
      <c r="B4" s="262"/>
      <c r="C4" s="262"/>
      <c r="D4" s="262"/>
      <c r="E4" s="262"/>
      <c r="F4" s="263"/>
      <c r="H4" s="76"/>
    </row>
    <row r="5" spans="1:18" ht="18" x14ac:dyDescent="0.25">
      <c r="A5" s="101"/>
    </row>
    <row r="6" spans="1:18" x14ac:dyDescent="0.25">
      <c r="A6" s="90" t="s">
        <v>668</v>
      </c>
      <c r="C6" s="260" t="s">
        <v>653</v>
      </c>
      <c r="D6" s="260"/>
      <c r="E6" s="260"/>
      <c r="F6" s="257"/>
      <c r="G6" s="257" t="s">
        <v>702</v>
      </c>
      <c r="H6" s="258"/>
      <c r="I6" s="258"/>
      <c r="J6" s="258"/>
      <c r="K6" s="257" t="s">
        <v>704</v>
      </c>
      <c r="L6" s="258"/>
      <c r="M6" s="258"/>
      <c r="N6" s="258"/>
      <c r="O6" s="259"/>
      <c r="P6" s="259"/>
      <c r="Q6" s="259"/>
      <c r="R6" s="259"/>
    </row>
    <row r="7" spans="1:18" ht="45" x14ac:dyDescent="0.3">
      <c r="A7" s="2" t="s">
        <v>83</v>
      </c>
      <c r="B7" s="3" t="s">
        <v>33</v>
      </c>
      <c r="C7" s="102" t="s">
        <v>587</v>
      </c>
      <c r="D7" s="102" t="s">
        <v>588</v>
      </c>
      <c r="E7" s="102" t="s">
        <v>41</v>
      </c>
      <c r="F7" s="158" t="s">
        <v>24</v>
      </c>
      <c r="G7" s="102" t="s">
        <v>587</v>
      </c>
      <c r="H7" s="102" t="s">
        <v>588</v>
      </c>
      <c r="I7" s="102" t="s">
        <v>41</v>
      </c>
      <c r="J7" s="158" t="s">
        <v>24</v>
      </c>
      <c r="K7" s="102" t="s">
        <v>587</v>
      </c>
      <c r="L7" s="102" t="s">
        <v>588</v>
      </c>
      <c r="M7" s="102" t="s">
        <v>41</v>
      </c>
      <c r="N7" s="158" t="s">
        <v>24</v>
      </c>
      <c r="O7" s="177"/>
      <c r="P7" s="177"/>
      <c r="Q7" s="177"/>
      <c r="R7" s="178"/>
    </row>
    <row r="8" spans="1:18" ht="15" customHeight="1" x14ac:dyDescent="0.25">
      <c r="A8" s="30" t="s">
        <v>263</v>
      </c>
      <c r="B8" s="6" t="s">
        <v>264</v>
      </c>
      <c r="C8" s="89">
        <v>13368394</v>
      </c>
      <c r="D8" s="89">
        <v>0</v>
      </c>
      <c r="E8" s="89">
        <v>0</v>
      </c>
      <c r="F8" s="159">
        <f>SUM(C8:E8)</f>
        <v>13368394</v>
      </c>
      <c r="G8" s="89">
        <v>13368394</v>
      </c>
      <c r="H8" s="89">
        <v>0</v>
      </c>
      <c r="I8" s="89">
        <v>0</v>
      </c>
      <c r="J8" s="159">
        <f>SUM(G8:I8)</f>
        <v>13368394</v>
      </c>
      <c r="K8" s="89">
        <v>13368394</v>
      </c>
      <c r="L8" s="89">
        <v>0</v>
      </c>
      <c r="M8" s="89">
        <v>0</v>
      </c>
      <c r="N8" s="159">
        <f>SUM(K8:M8)</f>
        <v>13368394</v>
      </c>
      <c r="O8" s="202"/>
      <c r="P8" s="202"/>
      <c r="Q8" s="202"/>
      <c r="R8" s="202"/>
    </row>
    <row r="9" spans="1:18" ht="15" customHeight="1" x14ac:dyDescent="0.25">
      <c r="A9" s="5" t="s">
        <v>265</v>
      </c>
      <c r="B9" s="6" t="s">
        <v>266</v>
      </c>
      <c r="C9" s="89">
        <v>13356868</v>
      </c>
      <c r="D9" s="89">
        <v>0</v>
      </c>
      <c r="E9" s="89">
        <v>0</v>
      </c>
      <c r="F9" s="159">
        <f t="shared" ref="F9:F72" si="0">SUM(C9:E9)</f>
        <v>13356868</v>
      </c>
      <c r="G9" s="89">
        <v>13356868</v>
      </c>
      <c r="H9" s="89">
        <v>0</v>
      </c>
      <c r="I9" s="89">
        <v>0</v>
      </c>
      <c r="J9" s="159">
        <f t="shared" ref="J9:J31" si="1">SUM(G9:I9)</f>
        <v>13356868</v>
      </c>
      <c r="K9" s="233">
        <v>13551868</v>
      </c>
      <c r="L9" s="89">
        <v>0</v>
      </c>
      <c r="M9" s="89">
        <v>0</v>
      </c>
      <c r="N9" s="159">
        <f t="shared" ref="N9:N31" si="2">SUM(K9:M9)</f>
        <v>13551868</v>
      </c>
      <c r="O9" s="181"/>
      <c r="P9" s="202"/>
      <c r="Q9" s="202"/>
      <c r="R9" s="202"/>
    </row>
    <row r="10" spans="1:18" ht="15" customHeight="1" x14ac:dyDescent="0.25">
      <c r="A10" s="5" t="s">
        <v>267</v>
      </c>
      <c r="B10" s="6" t="s">
        <v>268</v>
      </c>
      <c r="C10" s="89">
        <v>8077897</v>
      </c>
      <c r="D10" s="89">
        <v>0</v>
      </c>
      <c r="E10" s="89">
        <v>0</v>
      </c>
      <c r="F10" s="159">
        <f t="shared" si="0"/>
        <v>8077897</v>
      </c>
      <c r="G10" s="89">
        <v>8077897</v>
      </c>
      <c r="H10" s="89">
        <v>0</v>
      </c>
      <c r="I10" s="89">
        <v>0</v>
      </c>
      <c r="J10" s="159">
        <f t="shared" si="1"/>
        <v>8077897</v>
      </c>
      <c r="K10" s="233">
        <v>8043634</v>
      </c>
      <c r="L10" s="89">
        <v>0</v>
      </c>
      <c r="M10" s="89">
        <v>0</v>
      </c>
      <c r="N10" s="159">
        <f t="shared" si="2"/>
        <v>8043634</v>
      </c>
      <c r="O10" s="202"/>
      <c r="P10" s="202"/>
      <c r="Q10" s="202"/>
      <c r="R10" s="202"/>
    </row>
    <row r="11" spans="1:18" ht="15" customHeight="1" x14ac:dyDescent="0.25">
      <c r="A11" s="5" t="s">
        <v>269</v>
      </c>
      <c r="B11" s="6" t="s">
        <v>270</v>
      </c>
      <c r="C11" s="89">
        <v>1800000</v>
      </c>
      <c r="D11" s="89">
        <v>0</v>
      </c>
      <c r="E11" s="89">
        <v>0</v>
      </c>
      <c r="F11" s="159">
        <f t="shared" si="0"/>
        <v>1800000</v>
      </c>
      <c r="G11" s="89">
        <v>1800000</v>
      </c>
      <c r="H11" s="89">
        <v>0</v>
      </c>
      <c r="I11" s="89">
        <v>0</v>
      </c>
      <c r="J11" s="159">
        <f t="shared" si="1"/>
        <v>1800000</v>
      </c>
      <c r="K11" s="89">
        <v>1800000</v>
      </c>
      <c r="L11" s="89">
        <v>0</v>
      </c>
      <c r="M11" s="89">
        <v>0</v>
      </c>
      <c r="N11" s="159">
        <f t="shared" si="2"/>
        <v>1800000</v>
      </c>
      <c r="O11" s="202"/>
      <c r="P11" s="202"/>
      <c r="Q11" s="202"/>
      <c r="R11" s="202"/>
    </row>
    <row r="12" spans="1:18" ht="15" customHeight="1" x14ac:dyDescent="0.25">
      <c r="A12" s="5" t="s">
        <v>271</v>
      </c>
      <c r="B12" s="6" t="s">
        <v>272</v>
      </c>
      <c r="C12" s="89">
        <v>0</v>
      </c>
      <c r="D12" s="89">
        <v>0</v>
      </c>
      <c r="E12" s="89">
        <v>0</v>
      </c>
      <c r="F12" s="159">
        <f t="shared" si="0"/>
        <v>0</v>
      </c>
      <c r="G12" s="89">
        <v>0</v>
      </c>
      <c r="H12" s="89">
        <v>0</v>
      </c>
      <c r="I12" s="89">
        <v>0</v>
      </c>
      <c r="J12" s="159">
        <f t="shared" si="1"/>
        <v>0</v>
      </c>
      <c r="K12" s="89">
        <v>0</v>
      </c>
      <c r="L12" s="89">
        <v>0</v>
      </c>
      <c r="M12" s="89">
        <v>0</v>
      </c>
      <c r="N12" s="159">
        <f t="shared" si="2"/>
        <v>0</v>
      </c>
      <c r="O12" s="183"/>
      <c r="P12" s="183"/>
      <c r="Q12" s="183"/>
      <c r="R12" s="183"/>
    </row>
    <row r="13" spans="1:18" ht="15" customHeight="1" x14ac:dyDescent="0.25">
      <c r="A13" s="5" t="s">
        <v>667</v>
      </c>
      <c r="B13" s="6" t="s">
        <v>273</v>
      </c>
      <c r="C13" s="89">
        <v>0</v>
      </c>
      <c r="D13" s="89">
        <v>0</v>
      </c>
      <c r="E13" s="89">
        <v>0</v>
      </c>
      <c r="F13" s="159">
        <f t="shared" si="0"/>
        <v>0</v>
      </c>
      <c r="G13" s="89">
        <v>0</v>
      </c>
      <c r="H13" s="89">
        <v>0</v>
      </c>
      <c r="I13" s="89">
        <v>0</v>
      </c>
      <c r="J13" s="159">
        <f t="shared" si="1"/>
        <v>0</v>
      </c>
      <c r="K13" s="89">
        <v>0</v>
      </c>
      <c r="L13" s="89">
        <v>0</v>
      </c>
      <c r="M13" s="89">
        <v>0</v>
      </c>
      <c r="N13" s="159">
        <f t="shared" si="2"/>
        <v>0</v>
      </c>
      <c r="O13" s="181"/>
      <c r="P13" s="183"/>
      <c r="Q13" s="183"/>
      <c r="R13" s="183"/>
    </row>
    <row r="14" spans="1:18" s="91" customFormat="1" ht="15" customHeight="1" x14ac:dyDescent="0.25">
      <c r="A14" s="7" t="s">
        <v>516</v>
      </c>
      <c r="B14" s="8" t="s">
        <v>274</v>
      </c>
      <c r="C14" s="92">
        <f>SUM(C8:C13)</f>
        <v>36603159</v>
      </c>
      <c r="D14" s="92">
        <f>SUM(D8:D13)</f>
        <v>0</v>
      </c>
      <c r="E14" s="92">
        <f>SUM(E8:E13)</f>
        <v>0</v>
      </c>
      <c r="F14" s="160">
        <f t="shared" si="0"/>
        <v>36603159</v>
      </c>
      <c r="G14" s="92">
        <f>SUM(G8:G13)</f>
        <v>36603159</v>
      </c>
      <c r="H14" s="92">
        <f>SUM(H8:H13)</f>
        <v>0</v>
      </c>
      <c r="I14" s="92">
        <f>SUM(I8:I13)</f>
        <v>0</v>
      </c>
      <c r="J14" s="160">
        <f t="shared" si="1"/>
        <v>36603159</v>
      </c>
      <c r="K14" s="92">
        <f>SUM(K8:K13)</f>
        <v>36763896</v>
      </c>
      <c r="L14" s="92">
        <f>SUM(L8:L13)</f>
        <v>0</v>
      </c>
      <c r="M14" s="92">
        <f>SUM(M8:M13)</f>
        <v>0</v>
      </c>
      <c r="N14" s="160">
        <f t="shared" si="2"/>
        <v>36763896</v>
      </c>
      <c r="O14" s="193"/>
      <c r="P14" s="193"/>
      <c r="Q14" s="193"/>
      <c r="R14" s="193"/>
    </row>
    <row r="15" spans="1:18" ht="15" customHeight="1" x14ac:dyDescent="0.25">
      <c r="A15" s="5" t="s">
        <v>275</v>
      </c>
      <c r="B15" s="6" t="s">
        <v>276</v>
      </c>
      <c r="C15" s="89">
        <v>0</v>
      </c>
      <c r="D15" s="89">
        <v>0</v>
      </c>
      <c r="E15" s="89">
        <v>0</v>
      </c>
      <c r="F15" s="159">
        <f t="shared" si="0"/>
        <v>0</v>
      </c>
      <c r="G15" s="89">
        <v>0</v>
      </c>
      <c r="H15" s="89">
        <v>0</v>
      </c>
      <c r="I15" s="89">
        <v>0</v>
      </c>
      <c r="J15" s="159">
        <f t="shared" si="1"/>
        <v>0</v>
      </c>
      <c r="K15" s="89">
        <v>0</v>
      </c>
      <c r="L15" s="89">
        <v>0</v>
      </c>
      <c r="M15" s="89">
        <v>0</v>
      </c>
      <c r="N15" s="159">
        <f t="shared" si="2"/>
        <v>0</v>
      </c>
      <c r="O15" s="183"/>
      <c r="P15" s="183"/>
      <c r="Q15" s="183"/>
      <c r="R15" s="183"/>
    </row>
    <row r="16" spans="1:18" ht="15" customHeight="1" x14ac:dyDescent="0.25">
      <c r="A16" s="5" t="s">
        <v>277</v>
      </c>
      <c r="B16" s="6" t="s">
        <v>278</v>
      </c>
      <c r="C16" s="89">
        <v>0</v>
      </c>
      <c r="D16" s="89">
        <v>0</v>
      </c>
      <c r="E16" s="89">
        <v>0</v>
      </c>
      <c r="F16" s="159">
        <f t="shared" si="0"/>
        <v>0</v>
      </c>
      <c r="G16" s="89">
        <v>0</v>
      </c>
      <c r="H16" s="89">
        <v>0</v>
      </c>
      <c r="I16" s="89">
        <v>0</v>
      </c>
      <c r="J16" s="159">
        <f t="shared" si="1"/>
        <v>0</v>
      </c>
      <c r="K16" s="89">
        <v>0</v>
      </c>
      <c r="L16" s="89">
        <v>0</v>
      </c>
      <c r="M16" s="89">
        <v>0</v>
      </c>
      <c r="N16" s="159">
        <f t="shared" si="2"/>
        <v>0</v>
      </c>
      <c r="O16" s="183"/>
      <c r="P16" s="183"/>
      <c r="Q16" s="183"/>
      <c r="R16" s="183"/>
    </row>
    <row r="17" spans="1:18" ht="15" customHeight="1" x14ac:dyDescent="0.25">
      <c r="A17" s="5" t="s">
        <v>478</v>
      </c>
      <c r="B17" s="6" t="s">
        <v>279</v>
      </c>
      <c r="C17" s="89">
        <v>0</v>
      </c>
      <c r="D17" s="89">
        <v>0</v>
      </c>
      <c r="E17" s="89">
        <v>0</v>
      </c>
      <c r="F17" s="159">
        <f t="shared" si="0"/>
        <v>0</v>
      </c>
      <c r="G17" s="89">
        <v>0</v>
      </c>
      <c r="H17" s="89">
        <v>0</v>
      </c>
      <c r="I17" s="89">
        <v>0</v>
      </c>
      <c r="J17" s="159">
        <f t="shared" si="1"/>
        <v>0</v>
      </c>
      <c r="K17" s="89">
        <v>0</v>
      </c>
      <c r="L17" s="89">
        <v>0</v>
      </c>
      <c r="M17" s="89">
        <v>0</v>
      </c>
      <c r="N17" s="159">
        <f t="shared" si="2"/>
        <v>0</v>
      </c>
      <c r="O17" s="183"/>
      <c r="P17" s="183"/>
      <c r="Q17" s="183"/>
      <c r="R17" s="183"/>
    </row>
    <row r="18" spans="1:18" ht="15" customHeight="1" x14ac:dyDescent="0.25">
      <c r="A18" s="5" t="s">
        <v>479</v>
      </c>
      <c r="B18" s="6" t="s">
        <v>280</v>
      </c>
      <c r="C18" s="89">
        <v>0</v>
      </c>
      <c r="D18" s="89">
        <v>0</v>
      </c>
      <c r="E18" s="89">
        <v>0</v>
      </c>
      <c r="F18" s="159">
        <f t="shared" si="0"/>
        <v>0</v>
      </c>
      <c r="G18" s="89">
        <v>0</v>
      </c>
      <c r="H18" s="89">
        <v>0</v>
      </c>
      <c r="I18" s="89">
        <v>0</v>
      </c>
      <c r="J18" s="159">
        <f t="shared" si="1"/>
        <v>0</v>
      </c>
      <c r="K18" s="89">
        <v>0</v>
      </c>
      <c r="L18" s="89">
        <v>0</v>
      </c>
      <c r="M18" s="89">
        <v>0</v>
      </c>
      <c r="N18" s="159">
        <f t="shared" si="2"/>
        <v>0</v>
      </c>
      <c r="O18" s="202"/>
      <c r="P18" s="202"/>
      <c r="Q18" s="202"/>
      <c r="R18" s="202"/>
    </row>
    <row r="19" spans="1:18" ht="15" customHeight="1" x14ac:dyDescent="0.25">
      <c r="A19" s="5" t="s">
        <v>480</v>
      </c>
      <c r="B19" s="6" t="s">
        <v>281</v>
      </c>
      <c r="C19" s="89">
        <v>0</v>
      </c>
      <c r="D19" s="89">
        <v>0</v>
      </c>
      <c r="E19" s="89">
        <v>0</v>
      </c>
      <c r="F19" s="159">
        <f t="shared" si="0"/>
        <v>0</v>
      </c>
      <c r="G19" s="89">
        <v>0</v>
      </c>
      <c r="H19" s="89">
        <v>0</v>
      </c>
      <c r="I19" s="89">
        <v>0</v>
      </c>
      <c r="J19" s="159">
        <f t="shared" si="1"/>
        <v>0</v>
      </c>
      <c r="K19" s="233">
        <v>31000</v>
      </c>
      <c r="L19" s="89">
        <v>0</v>
      </c>
      <c r="M19" s="89">
        <v>0</v>
      </c>
      <c r="N19" s="159">
        <f t="shared" si="2"/>
        <v>31000</v>
      </c>
      <c r="O19" s="183"/>
      <c r="P19" s="202"/>
      <c r="Q19" s="202"/>
      <c r="R19" s="202"/>
    </row>
    <row r="20" spans="1:18" s="91" customFormat="1" ht="15" customHeight="1" x14ac:dyDescent="0.25">
      <c r="A20" s="36" t="s">
        <v>517</v>
      </c>
      <c r="B20" s="46" t="s">
        <v>282</v>
      </c>
      <c r="C20" s="120">
        <f>SUM(C14:C19)</f>
        <v>36603159</v>
      </c>
      <c r="D20" s="120">
        <f>SUM(D14:D19)</f>
        <v>0</v>
      </c>
      <c r="E20" s="120">
        <f>SUM(E14:E19)</f>
        <v>0</v>
      </c>
      <c r="F20" s="160">
        <f t="shared" si="0"/>
        <v>36603159</v>
      </c>
      <c r="G20" s="120">
        <f>SUM(G14:G19)</f>
        <v>36603159</v>
      </c>
      <c r="H20" s="120">
        <f>SUM(H14:H19)</f>
        <v>0</v>
      </c>
      <c r="I20" s="120">
        <f>SUM(I14:I19)</f>
        <v>0</v>
      </c>
      <c r="J20" s="160">
        <f t="shared" si="1"/>
        <v>36603159</v>
      </c>
      <c r="K20" s="120">
        <f>SUM(K14:K19)</f>
        <v>36794896</v>
      </c>
      <c r="L20" s="120">
        <f>SUM(L14:L19)</f>
        <v>0</v>
      </c>
      <c r="M20" s="120">
        <f>SUM(M14:M19)</f>
        <v>0</v>
      </c>
      <c r="N20" s="160">
        <f t="shared" si="2"/>
        <v>36794896</v>
      </c>
      <c r="O20" s="186"/>
      <c r="P20" s="186"/>
      <c r="Q20" s="186"/>
      <c r="R20" s="185"/>
    </row>
    <row r="21" spans="1:18" ht="15" customHeight="1" x14ac:dyDescent="0.25">
      <c r="A21" s="5" t="s">
        <v>484</v>
      </c>
      <c r="B21" s="6" t="s">
        <v>291</v>
      </c>
      <c r="C21" s="89">
        <v>0</v>
      </c>
      <c r="D21" s="89">
        <v>0</v>
      </c>
      <c r="E21" s="89">
        <v>0</v>
      </c>
      <c r="F21" s="159">
        <f t="shared" si="0"/>
        <v>0</v>
      </c>
      <c r="G21" s="89">
        <v>0</v>
      </c>
      <c r="H21" s="89">
        <v>0</v>
      </c>
      <c r="I21" s="89">
        <v>0</v>
      </c>
      <c r="J21" s="159">
        <f t="shared" si="1"/>
        <v>0</v>
      </c>
      <c r="K21" s="89">
        <v>0</v>
      </c>
      <c r="L21" s="89">
        <v>0</v>
      </c>
      <c r="M21" s="89">
        <v>0</v>
      </c>
      <c r="N21" s="159">
        <f t="shared" si="2"/>
        <v>0</v>
      </c>
      <c r="O21" s="202"/>
      <c r="P21" s="202"/>
      <c r="Q21" s="202"/>
      <c r="R21" s="202"/>
    </row>
    <row r="22" spans="1:18" ht="15" customHeight="1" x14ac:dyDescent="0.25">
      <c r="A22" s="5" t="s">
        <v>485</v>
      </c>
      <c r="B22" s="6" t="s">
        <v>292</v>
      </c>
      <c r="C22" s="89">
        <v>0</v>
      </c>
      <c r="D22" s="89">
        <v>0</v>
      </c>
      <c r="E22" s="89">
        <v>0</v>
      </c>
      <c r="F22" s="159">
        <f t="shared" si="0"/>
        <v>0</v>
      </c>
      <c r="G22" s="89">
        <v>0</v>
      </c>
      <c r="H22" s="89">
        <v>0</v>
      </c>
      <c r="I22" s="89">
        <v>0</v>
      </c>
      <c r="J22" s="159">
        <f t="shared" si="1"/>
        <v>0</v>
      </c>
      <c r="K22" s="89">
        <v>0</v>
      </c>
      <c r="L22" s="89">
        <v>0</v>
      </c>
      <c r="M22" s="89">
        <v>0</v>
      </c>
      <c r="N22" s="159">
        <f t="shared" si="2"/>
        <v>0</v>
      </c>
      <c r="O22" s="202"/>
      <c r="P22" s="202"/>
      <c r="Q22" s="202"/>
      <c r="R22" s="202"/>
    </row>
    <row r="23" spans="1:18" s="91" customFormat="1" ht="15" customHeight="1" x14ac:dyDescent="0.25">
      <c r="A23" s="7" t="s">
        <v>519</v>
      </c>
      <c r="B23" s="8" t="s">
        <v>293</v>
      </c>
      <c r="C23" s="92">
        <f>SUM(C21:C22)</f>
        <v>0</v>
      </c>
      <c r="D23" s="92">
        <f>SUM(D21:D22)</f>
        <v>0</v>
      </c>
      <c r="E23" s="92">
        <f>SUM(E21:E22)</f>
        <v>0</v>
      </c>
      <c r="F23" s="160">
        <f t="shared" si="0"/>
        <v>0</v>
      </c>
      <c r="G23" s="92">
        <f>SUM(G21:G22)</f>
        <v>0</v>
      </c>
      <c r="H23" s="92">
        <f>SUM(H21:H22)</f>
        <v>0</v>
      </c>
      <c r="I23" s="92">
        <f>SUM(I21:I22)</f>
        <v>0</v>
      </c>
      <c r="J23" s="160">
        <f t="shared" si="1"/>
        <v>0</v>
      </c>
      <c r="K23" s="92">
        <f>SUM(K21:K22)</f>
        <v>0</v>
      </c>
      <c r="L23" s="92">
        <f>SUM(L21:L22)</f>
        <v>0</v>
      </c>
      <c r="M23" s="92">
        <f>SUM(M21:M22)</f>
        <v>0</v>
      </c>
      <c r="N23" s="160">
        <f t="shared" si="2"/>
        <v>0</v>
      </c>
      <c r="O23" s="185"/>
      <c r="P23" s="185"/>
      <c r="Q23" s="185"/>
      <c r="R23" s="185"/>
    </row>
    <row r="24" spans="1:18" ht="15" customHeight="1" x14ac:dyDescent="0.25">
      <c r="A24" s="7" t="s">
        <v>486</v>
      </c>
      <c r="B24" s="8" t="s">
        <v>294</v>
      </c>
      <c r="C24" s="92">
        <v>0</v>
      </c>
      <c r="D24" s="92">
        <v>0</v>
      </c>
      <c r="E24" s="92">
        <v>0</v>
      </c>
      <c r="F24" s="160">
        <f t="shared" si="0"/>
        <v>0</v>
      </c>
      <c r="G24" s="92">
        <v>0</v>
      </c>
      <c r="H24" s="92">
        <v>0</v>
      </c>
      <c r="I24" s="92">
        <v>0</v>
      </c>
      <c r="J24" s="160">
        <f t="shared" si="1"/>
        <v>0</v>
      </c>
      <c r="K24" s="92">
        <v>0</v>
      </c>
      <c r="L24" s="92">
        <v>0</v>
      </c>
      <c r="M24" s="92">
        <v>0</v>
      </c>
      <c r="N24" s="160">
        <f t="shared" si="2"/>
        <v>0</v>
      </c>
      <c r="O24" s="185"/>
      <c r="P24" s="185"/>
      <c r="Q24" s="185"/>
      <c r="R24" s="185"/>
    </row>
    <row r="25" spans="1:18" ht="15" customHeight="1" x14ac:dyDescent="0.25">
      <c r="A25" s="7" t="s">
        <v>487</v>
      </c>
      <c r="B25" s="8" t="s">
        <v>295</v>
      </c>
      <c r="C25" s="92">
        <v>0</v>
      </c>
      <c r="D25" s="92">
        <v>0</v>
      </c>
      <c r="E25" s="92">
        <v>0</v>
      </c>
      <c r="F25" s="160">
        <f t="shared" si="0"/>
        <v>0</v>
      </c>
      <c r="G25" s="92">
        <v>0</v>
      </c>
      <c r="H25" s="92">
        <v>0</v>
      </c>
      <c r="I25" s="92">
        <v>0</v>
      </c>
      <c r="J25" s="160">
        <f t="shared" si="1"/>
        <v>0</v>
      </c>
      <c r="K25" s="92">
        <v>0</v>
      </c>
      <c r="L25" s="92">
        <v>0</v>
      </c>
      <c r="M25" s="92">
        <v>0</v>
      </c>
      <c r="N25" s="160">
        <f t="shared" si="2"/>
        <v>0</v>
      </c>
      <c r="O25" s="185"/>
      <c r="P25" s="185"/>
      <c r="Q25" s="185"/>
      <c r="R25" s="185"/>
    </row>
    <row r="26" spans="1:18" ht="15" customHeight="1" x14ac:dyDescent="0.25">
      <c r="A26" s="7" t="s">
        <v>488</v>
      </c>
      <c r="B26" s="8" t="s">
        <v>296</v>
      </c>
      <c r="C26" s="92">
        <v>1000000</v>
      </c>
      <c r="D26" s="92">
        <v>0</v>
      </c>
      <c r="E26" s="92">
        <v>0</v>
      </c>
      <c r="F26" s="160">
        <f t="shared" si="0"/>
        <v>1000000</v>
      </c>
      <c r="G26" s="92">
        <v>1000000</v>
      </c>
      <c r="H26" s="92">
        <v>0</v>
      </c>
      <c r="I26" s="92">
        <v>0</v>
      </c>
      <c r="J26" s="160">
        <f t="shared" si="1"/>
        <v>1000000</v>
      </c>
      <c r="K26" s="92">
        <v>1000000</v>
      </c>
      <c r="L26" s="92">
        <v>0</v>
      </c>
      <c r="M26" s="92">
        <v>0</v>
      </c>
      <c r="N26" s="160">
        <f t="shared" si="2"/>
        <v>1000000</v>
      </c>
      <c r="O26" s="185"/>
      <c r="P26" s="185"/>
      <c r="Q26" s="185"/>
      <c r="R26" s="185"/>
    </row>
    <row r="27" spans="1:18" ht="15" customHeight="1" x14ac:dyDescent="0.25">
      <c r="A27" s="5" t="s">
        <v>489</v>
      </c>
      <c r="B27" s="6" t="s">
        <v>297</v>
      </c>
      <c r="C27" s="89">
        <v>10500000</v>
      </c>
      <c r="D27" s="89">
        <v>0</v>
      </c>
      <c r="E27" s="89">
        <v>0</v>
      </c>
      <c r="F27" s="159">
        <f t="shared" si="0"/>
        <v>10500000</v>
      </c>
      <c r="G27" s="89">
        <v>10500000</v>
      </c>
      <c r="H27" s="89">
        <v>0</v>
      </c>
      <c r="I27" s="89">
        <v>0</v>
      </c>
      <c r="J27" s="159">
        <f t="shared" si="1"/>
        <v>10500000</v>
      </c>
      <c r="K27" s="89">
        <v>10500000</v>
      </c>
      <c r="L27" s="89">
        <v>0</v>
      </c>
      <c r="M27" s="89">
        <v>0</v>
      </c>
      <c r="N27" s="159">
        <f t="shared" si="2"/>
        <v>10500000</v>
      </c>
      <c r="O27" s="202"/>
      <c r="P27" s="202"/>
      <c r="Q27" s="202"/>
      <c r="R27" s="202"/>
    </row>
    <row r="28" spans="1:18" ht="15" customHeight="1" x14ac:dyDescent="0.25">
      <c r="A28" s="5" t="s">
        <v>490</v>
      </c>
      <c r="B28" s="6" t="s">
        <v>300</v>
      </c>
      <c r="C28" s="89">
        <v>0</v>
      </c>
      <c r="D28" s="89">
        <v>0</v>
      </c>
      <c r="E28" s="89">
        <v>0</v>
      </c>
      <c r="F28" s="159">
        <f t="shared" si="0"/>
        <v>0</v>
      </c>
      <c r="G28" s="89">
        <v>0</v>
      </c>
      <c r="H28" s="89">
        <v>0</v>
      </c>
      <c r="I28" s="89">
        <v>0</v>
      </c>
      <c r="J28" s="159">
        <f t="shared" si="1"/>
        <v>0</v>
      </c>
      <c r="K28" s="89">
        <v>0</v>
      </c>
      <c r="L28" s="89">
        <v>0</v>
      </c>
      <c r="M28" s="89">
        <v>0</v>
      </c>
      <c r="N28" s="159">
        <f t="shared" si="2"/>
        <v>0</v>
      </c>
      <c r="O28" s="202"/>
      <c r="P28" s="202"/>
      <c r="Q28" s="202"/>
      <c r="R28" s="202"/>
    </row>
    <row r="29" spans="1:18" ht="15" customHeight="1" x14ac:dyDescent="0.25">
      <c r="A29" s="5" t="s">
        <v>301</v>
      </c>
      <c r="B29" s="6" t="s">
        <v>302</v>
      </c>
      <c r="C29" s="89">
        <v>0</v>
      </c>
      <c r="D29" s="89">
        <v>0</v>
      </c>
      <c r="E29" s="89">
        <v>0</v>
      </c>
      <c r="F29" s="159">
        <f t="shared" si="0"/>
        <v>0</v>
      </c>
      <c r="G29" s="89">
        <v>0</v>
      </c>
      <c r="H29" s="89">
        <v>0</v>
      </c>
      <c r="I29" s="89">
        <v>0</v>
      </c>
      <c r="J29" s="159">
        <f t="shared" si="1"/>
        <v>0</v>
      </c>
      <c r="K29" s="89">
        <v>0</v>
      </c>
      <c r="L29" s="89">
        <v>0</v>
      </c>
      <c r="M29" s="89">
        <v>0</v>
      </c>
      <c r="N29" s="159">
        <f t="shared" si="2"/>
        <v>0</v>
      </c>
      <c r="O29" s="202"/>
      <c r="P29" s="202"/>
      <c r="Q29" s="202"/>
      <c r="R29" s="202"/>
    </row>
    <row r="30" spans="1:18" ht="15" customHeight="1" x14ac:dyDescent="0.25">
      <c r="A30" s="5" t="s">
        <v>491</v>
      </c>
      <c r="B30" s="6" t="s">
        <v>303</v>
      </c>
      <c r="C30" s="89">
        <v>1900000</v>
      </c>
      <c r="D30" s="89">
        <v>0</v>
      </c>
      <c r="E30" s="89">
        <v>0</v>
      </c>
      <c r="F30" s="159">
        <f t="shared" si="0"/>
        <v>1900000</v>
      </c>
      <c r="G30" s="89">
        <v>1900000</v>
      </c>
      <c r="H30" s="89">
        <v>0</v>
      </c>
      <c r="I30" s="89">
        <v>0</v>
      </c>
      <c r="J30" s="159">
        <f t="shared" si="1"/>
        <v>1900000</v>
      </c>
      <c r="K30" s="89">
        <v>1900000</v>
      </c>
      <c r="L30" s="89">
        <v>0</v>
      </c>
      <c r="M30" s="89">
        <v>0</v>
      </c>
      <c r="N30" s="159">
        <f t="shared" si="2"/>
        <v>1900000</v>
      </c>
      <c r="O30" s="202"/>
      <c r="P30" s="202"/>
      <c r="Q30" s="202"/>
      <c r="R30" s="202"/>
    </row>
    <row r="31" spans="1:18" ht="15" customHeight="1" x14ac:dyDescent="0.25">
      <c r="A31" s="5" t="s">
        <v>492</v>
      </c>
      <c r="B31" s="6" t="s">
        <v>308</v>
      </c>
      <c r="C31" s="89">
        <v>0</v>
      </c>
      <c r="D31" s="89">
        <v>0</v>
      </c>
      <c r="E31" s="89">
        <v>0</v>
      </c>
      <c r="F31" s="159">
        <f t="shared" si="0"/>
        <v>0</v>
      </c>
      <c r="G31" s="89">
        <v>0</v>
      </c>
      <c r="H31" s="89">
        <v>0</v>
      </c>
      <c r="I31" s="89">
        <v>0</v>
      </c>
      <c r="J31" s="159">
        <f t="shared" si="1"/>
        <v>0</v>
      </c>
      <c r="K31" s="89">
        <v>0</v>
      </c>
      <c r="L31" s="89">
        <v>0</v>
      </c>
      <c r="M31" s="89">
        <v>0</v>
      </c>
      <c r="N31" s="159">
        <f t="shared" si="2"/>
        <v>0</v>
      </c>
      <c r="O31" s="202"/>
      <c r="P31" s="202"/>
      <c r="Q31" s="202"/>
      <c r="R31" s="202"/>
    </row>
    <row r="32" spans="1:18" s="91" customFormat="1" ht="15" customHeight="1" x14ac:dyDescent="0.25">
      <c r="A32" s="7" t="s">
        <v>520</v>
      </c>
      <c r="B32" s="8" t="s">
        <v>311</v>
      </c>
      <c r="C32" s="92">
        <f>SUM(C27:C31)</f>
        <v>12400000</v>
      </c>
      <c r="D32" s="92">
        <f t="shared" ref="D32:F32" si="3">SUM(D27:D31)</f>
        <v>0</v>
      </c>
      <c r="E32" s="92">
        <f t="shared" si="3"/>
        <v>0</v>
      </c>
      <c r="F32" s="160">
        <f t="shared" si="3"/>
        <v>12400000</v>
      </c>
      <c r="G32" s="92">
        <f>SUM(G27:G31)</f>
        <v>12400000</v>
      </c>
      <c r="H32" s="92">
        <f t="shared" ref="H32:J32" si="4">SUM(H27:H31)</f>
        <v>0</v>
      </c>
      <c r="I32" s="92">
        <f t="shared" si="4"/>
        <v>0</v>
      </c>
      <c r="J32" s="160">
        <f t="shared" si="4"/>
        <v>12400000</v>
      </c>
      <c r="K32" s="92">
        <f>SUM(K27:K31)</f>
        <v>12400000</v>
      </c>
      <c r="L32" s="92">
        <f t="shared" ref="L32:N32" si="5">SUM(L27:L31)</f>
        <v>0</v>
      </c>
      <c r="M32" s="92">
        <f t="shared" si="5"/>
        <v>0</v>
      </c>
      <c r="N32" s="160">
        <f t="shared" si="5"/>
        <v>12400000</v>
      </c>
      <c r="O32" s="185"/>
      <c r="P32" s="185"/>
      <c r="Q32" s="185"/>
      <c r="R32" s="185"/>
    </row>
    <row r="33" spans="1:18" ht="15" customHeight="1" x14ac:dyDescent="0.25">
      <c r="A33" s="7" t="s">
        <v>493</v>
      </c>
      <c r="B33" s="8" t="s">
        <v>312</v>
      </c>
      <c r="C33" s="92">
        <v>180000</v>
      </c>
      <c r="D33" s="92">
        <v>0</v>
      </c>
      <c r="E33" s="92">
        <v>20000</v>
      </c>
      <c r="F33" s="160">
        <f t="shared" si="0"/>
        <v>200000</v>
      </c>
      <c r="G33" s="92">
        <v>180000</v>
      </c>
      <c r="H33" s="92">
        <v>0</v>
      </c>
      <c r="I33" s="92">
        <v>20000</v>
      </c>
      <c r="J33" s="160">
        <f t="shared" ref="J33" si="6">SUM(G33:I33)</f>
        <v>200000</v>
      </c>
      <c r="K33" s="92">
        <v>180000</v>
      </c>
      <c r="L33" s="92">
        <v>0</v>
      </c>
      <c r="M33" s="92">
        <v>20000</v>
      </c>
      <c r="N33" s="160">
        <f t="shared" ref="N33" si="7">SUM(K33:M33)</f>
        <v>200000</v>
      </c>
      <c r="O33" s="185"/>
      <c r="P33" s="185"/>
      <c r="Q33" s="185"/>
      <c r="R33" s="185"/>
    </row>
    <row r="34" spans="1:18" s="91" customFormat="1" ht="15" customHeight="1" x14ac:dyDescent="0.25">
      <c r="A34" s="36" t="s">
        <v>521</v>
      </c>
      <c r="B34" s="46" t="s">
        <v>313</v>
      </c>
      <c r="C34" s="120">
        <f>SUM(C33+C32+C26+C25+C24+C23)</f>
        <v>13580000</v>
      </c>
      <c r="D34" s="120">
        <f t="shared" ref="D34:F34" si="8">SUM(D33+D32+D26+D25+D24+D23)</f>
        <v>0</v>
      </c>
      <c r="E34" s="120">
        <f t="shared" si="8"/>
        <v>20000</v>
      </c>
      <c r="F34" s="161">
        <f t="shared" si="8"/>
        <v>13600000</v>
      </c>
      <c r="G34" s="120">
        <f>SUM(G33+G32+G26+G25+G24+G23)</f>
        <v>13580000</v>
      </c>
      <c r="H34" s="120">
        <f t="shared" ref="H34:J34" si="9">SUM(H33+H32+H26+H25+H24+H23)</f>
        <v>0</v>
      </c>
      <c r="I34" s="120">
        <f t="shared" si="9"/>
        <v>20000</v>
      </c>
      <c r="J34" s="161">
        <f t="shared" si="9"/>
        <v>13600000</v>
      </c>
      <c r="K34" s="120">
        <f>SUM(K33+K32+K26+K25+K24+K23)</f>
        <v>13580000</v>
      </c>
      <c r="L34" s="120">
        <f t="shared" ref="L34:N34" si="10">SUM(L33+L32+L26+L25+L24+L23)</f>
        <v>0</v>
      </c>
      <c r="M34" s="120">
        <f t="shared" si="10"/>
        <v>20000</v>
      </c>
      <c r="N34" s="161">
        <f t="shared" si="10"/>
        <v>13600000</v>
      </c>
      <c r="O34" s="203"/>
      <c r="P34" s="203"/>
      <c r="Q34" s="203"/>
      <c r="R34" s="203"/>
    </row>
    <row r="35" spans="1:18" ht="15" customHeight="1" x14ac:dyDescent="0.25">
      <c r="A35" s="13" t="s">
        <v>314</v>
      </c>
      <c r="B35" s="6" t="s">
        <v>315</v>
      </c>
      <c r="C35" s="89">
        <v>0</v>
      </c>
      <c r="D35" s="89">
        <v>0</v>
      </c>
      <c r="E35" s="89">
        <v>0</v>
      </c>
      <c r="F35" s="159">
        <f t="shared" si="0"/>
        <v>0</v>
      </c>
      <c r="G35" s="89">
        <v>0</v>
      </c>
      <c r="H35" s="89">
        <v>0</v>
      </c>
      <c r="I35" s="89">
        <v>0</v>
      </c>
      <c r="J35" s="159">
        <f t="shared" ref="J35:J49" si="11">SUM(G35:I35)</f>
        <v>0</v>
      </c>
      <c r="K35" s="89">
        <v>0</v>
      </c>
      <c r="L35" s="89">
        <v>0</v>
      </c>
      <c r="M35" s="89">
        <v>0</v>
      </c>
      <c r="N35" s="159">
        <f t="shared" ref="N35:N49" si="12">SUM(K35:M35)</f>
        <v>0</v>
      </c>
      <c r="O35" s="202"/>
      <c r="P35" s="202"/>
      <c r="Q35" s="202"/>
      <c r="R35" s="202"/>
    </row>
    <row r="36" spans="1:18" ht="15" customHeight="1" x14ac:dyDescent="0.25">
      <c r="A36" s="13" t="s">
        <v>494</v>
      </c>
      <c r="B36" s="6" t="s">
        <v>316</v>
      </c>
      <c r="C36" s="89">
        <v>0</v>
      </c>
      <c r="D36" s="89">
        <v>0</v>
      </c>
      <c r="E36" s="89">
        <v>0</v>
      </c>
      <c r="F36" s="159">
        <f t="shared" si="0"/>
        <v>0</v>
      </c>
      <c r="G36" s="89">
        <v>0</v>
      </c>
      <c r="H36" s="89">
        <v>0</v>
      </c>
      <c r="I36" s="89">
        <v>0</v>
      </c>
      <c r="J36" s="159">
        <f t="shared" si="11"/>
        <v>0</v>
      </c>
      <c r="K36" s="89">
        <v>0</v>
      </c>
      <c r="L36" s="89">
        <v>0</v>
      </c>
      <c r="M36" s="89">
        <v>0</v>
      </c>
      <c r="N36" s="159">
        <f t="shared" si="12"/>
        <v>0</v>
      </c>
      <c r="O36" s="202"/>
      <c r="P36" s="202"/>
      <c r="Q36" s="202"/>
      <c r="R36" s="202"/>
    </row>
    <row r="37" spans="1:18" ht="15" customHeight="1" x14ac:dyDescent="0.25">
      <c r="A37" s="13" t="s">
        <v>495</v>
      </c>
      <c r="B37" s="6" t="s">
        <v>317</v>
      </c>
      <c r="C37" s="89">
        <v>1350000</v>
      </c>
      <c r="D37" s="89">
        <v>0</v>
      </c>
      <c r="E37" s="89">
        <v>0</v>
      </c>
      <c r="F37" s="159">
        <f t="shared" si="0"/>
        <v>1350000</v>
      </c>
      <c r="G37" s="89">
        <v>1350000</v>
      </c>
      <c r="H37" s="89">
        <v>0</v>
      </c>
      <c r="I37" s="89">
        <v>0</v>
      </c>
      <c r="J37" s="159">
        <f t="shared" si="11"/>
        <v>1350000</v>
      </c>
      <c r="K37" s="89">
        <v>1350000</v>
      </c>
      <c r="L37" s="89">
        <v>0</v>
      </c>
      <c r="M37" s="89">
        <v>0</v>
      </c>
      <c r="N37" s="159">
        <f t="shared" si="12"/>
        <v>1350000</v>
      </c>
      <c r="O37" s="202"/>
      <c r="P37" s="202"/>
      <c r="Q37" s="202"/>
      <c r="R37" s="202"/>
    </row>
    <row r="38" spans="1:18" ht="15" customHeight="1" x14ac:dyDescent="0.25">
      <c r="A38" s="13" t="s">
        <v>496</v>
      </c>
      <c r="B38" s="6" t="s">
        <v>318</v>
      </c>
      <c r="C38" s="89">
        <v>1070000</v>
      </c>
      <c r="D38" s="89">
        <v>0</v>
      </c>
      <c r="E38" s="89">
        <v>0</v>
      </c>
      <c r="F38" s="159">
        <f t="shared" si="0"/>
        <v>1070000</v>
      </c>
      <c r="G38" s="89">
        <v>1070000</v>
      </c>
      <c r="H38" s="89">
        <v>0</v>
      </c>
      <c r="I38" s="89">
        <v>0</v>
      </c>
      <c r="J38" s="159">
        <f t="shared" si="11"/>
        <v>1070000</v>
      </c>
      <c r="K38" s="89">
        <v>1070000</v>
      </c>
      <c r="L38" s="89">
        <v>0</v>
      </c>
      <c r="M38" s="89">
        <v>0</v>
      </c>
      <c r="N38" s="159">
        <f t="shared" si="12"/>
        <v>1070000</v>
      </c>
      <c r="O38" s="202"/>
      <c r="P38" s="202"/>
      <c r="Q38" s="202"/>
      <c r="R38" s="202"/>
    </row>
    <row r="39" spans="1:18" ht="15" customHeight="1" x14ac:dyDescent="0.25">
      <c r="A39" s="13" t="s">
        <v>319</v>
      </c>
      <c r="B39" s="6" t="s">
        <v>320</v>
      </c>
      <c r="C39" s="89">
        <v>450000</v>
      </c>
      <c r="D39" s="89">
        <v>0</v>
      </c>
      <c r="E39" s="89">
        <v>0</v>
      </c>
      <c r="F39" s="159">
        <f t="shared" si="0"/>
        <v>450000</v>
      </c>
      <c r="G39" s="89">
        <v>450000</v>
      </c>
      <c r="H39" s="89">
        <v>0</v>
      </c>
      <c r="I39" s="89">
        <v>0</v>
      </c>
      <c r="J39" s="159">
        <f t="shared" si="11"/>
        <v>450000</v>
      </c>
      <c r="K39" s="89">
        <v>450000</v>
      </c>
      <c r="L39" s="89">
        <v>0</v>
      </c>
      <c r="M39" s="89">
        <v>0</v>
      </c>
      <c r="N39" s="159">
        <f t="shared" si="12"/>
        <v>450000</v>
      </c>
      <c r="O39" s="202"/>
      <c r="P39" s="202"/>
      <c r="Q39" s="202"/>
      <c r="R39" s="202"/>
    </row>
    <row r="40" spans="1:18" ht="15" customHeight="1" x14ac:dyDescent="0.25">
      <c r="A40" s="13" t="s">
        <v>321</v>
      </c>
      <c r="B40" s="6" t="s">
        <v>322</v>
      </c>
      <c r="C40" s="89">
        <v>0</v>
      </c>
      <c r="D40" s="89">
        <v>0</v>
      </c>
      <c r="E40" s="89">
        <v>0</v>
      </c>
      <c r="F40" s="159">
        <f t="shared" si="0"/>
        <v>0</v>
      </c>
      <c r="G40" s="89">
        <v>0</v>
      </c>
      <c r="H40" s="89">
        <v>0</v>
      </c>
      <c r="I40" s="89">
        <v>0</v>
      </c>
      <c r="J40" s="159">
        <f t="shared" si="11"/>
        <v>0</v>
      </c>
      <c r="K40" s="89">
        <v>0</v>
      </c>
      <c r="L40" s="89">
        <v>0</v>
      </c>
      <c r="M40" s="89">
        <v>0</v>
      </c>
      <c r="N40" s="159">
        <f t="shared" si="12"/>
        <v>0</v>
      </c>
      <c r="O40" s="202"/>
      <c r="P40" s="202"/>
      <c r="Q40" s="202"/>
      <c r="R40" s="202"/>
    </row>
    <row r="41" spans="1:18" ht="15" customHeight="1" x14ac:dyDescent="0.25">
      <c r="A41" s="13" t="s">
        <v>323</v>
      </c>
      <c r="B41" s="6" t="s">
        <v>324</v>
      </c>
      <c r="C41" s="89">
        <v>0</v>
      </c>
      <c r="D41" s="89">
        <v>0</v>
      </c>
      <c r="E41" s="89">
        <v>0</v>
      </c>
      <c r="F41" s="159">
        <f t="shared" si="0"/>
        <v>0</v>
      </c>
      <c r="G41" s="89">
        <v>0</v>
      </c>
      <c r="H41" s="89">
        <v>0</v>
      </c>
      <c r="I41" s="89">
        <v>0</v>
      </c>
      <c r="J41" s="159">
        <f t="shared" si="11"/>
        <v>0</v>
      </c>
      <c r="K41" s="89">
        <v>0</v>
      </c>
      <c r="L41" s="89">
        <v>0</v>
      </c>
      <c r="M41" s="89">
        <v>0</v>
      </c>
      <c r="N41" s="159">
        <f t="shared" si="12"/>
        <v>0</v>
      </c>
      <c r="O41" s="202"/>
      <c r="P41" s="202"/>
      <c r="Q41" s="202"/>
      <c r="R41" s="202"/>
    </row>
    <row r="42" spans="1:18" ht="15" customHeight="1" x14ac:dyDescent="0.25">
      <c r="A42" s="13" t="s">
        <v>497</v>
      </c>
      <c r="B42" s="6" t="s">
        <v>325</v>
      </c>
      <c r="C42" s="89">
        <v>0</v>
      </c>
      <c r="D42" s="89">
        <v>0</v>
      </c>
      <c r="E42" s="89">
        <v>0</v>
      </c>
      <c r="F42" s="159">
        <f t="shared" si="0"/>
        <v>0</v>
      </c>
      <c r="G42" s="89">
        <v>0</v>
      </c>
      <c r="H42" s="89">
        <v>0</v>
      </c>
      <c r="I42" s="89">
        <v>0</v>
      </c>
      <c r="J42" s="159">
        <f t="shared" si="11"/>
        <v>0</v>
      </c>
      <c r="K42" s="89">
        <v>0</v>
      </c>
      <c r="L42" s="89">
        <v>0</v>
      </c>
      <c r="M42" s="89">
        <v>0</v>
      </c>
      <c r="N42" s="159">
        <f t="shared" si="12"/>
        <v>0</v>
      </c>
      <c r="O42" s="202"/>
      <c r="P42" s="202"/>
      <c r="Q42" s="202"/>
      <c r="R42" s="202"/>
    </row>
    <row r="43" spans="1:18" ht="15" customHeight="1" x14ac:dyDescent="0.25">
      <c r="A43" s="13" t="s">
        <v>498</v>
      </c>
      <c r="B43" s="6" t="s">
        <v>326</v>
      </c>
      <c r="C43" s="89">
        <v>0</v>
      </c>
      <c r="D43" s="89">
        <v>0</v>
      </c>
      <c r="E43" s="89">
        <v>0</v>
      </c>
      <c r="F43" s="159">
        <f t="shared" si="0"/>
        <v>0</v>
      </c>
      <c r="G43" s="89">
        <v>0</v>
      </c>
      <c r="H43" s="89">
        <v>0</v>
      </c>
      <c r="I43" s="89">
        <v>0</v>
      </c>
      <c r="J43" s="159">
        <f t="shared" si="11"/>
        <v>0</v>
      </c>
      <c r="K43" s="89">
        <v>0</v>
      </c>
      <c r="L43" s="89">
        <v>0</v>
      </c>
      <c r="M43" s="89">
        <v>0</v>
      </c>
      <c r="N43" s="159">
        <f t="shared" si="12"/>
        <v>0</v>
      </c>
      <c r="O43" s="202"/>
      <c r="P43" s="202"/>
      <c r="Q43" s="202"/>
      <c r="R43" s="202"/>
    </row>
    <row r="44" spans="1:18" ht="15" customHeight="1" x14ac:dyDescent="0.25">
      <c r="A44" s="13" t="s">
        <v>499</v>
      </c>
      <c r="B44" s="6" t="s">
        <v>687</v>
      </c>
      <c r="C44" s="89">
        <v>0</v>
      </c>
      <c r="D44" s="89">
        <v>0</v>
      </c>
      <c r="E44" s="89">
        <v>0</v>
      </c>
      <c r="F44" s="159">
        <f t="shared" si="0"/>
        <v>0</v>
      </c>
      <c r="G44" s="89">
        <v>0</v>
      </c>
      <c r="H44" s="89">
        <v>0</v>
      </c>
      <c r="I44" s="89">
        <v>0</v>
      </c>
      <c r="J44" s="159">
        <f t="shared" si="11"/>
        <v>0</v>
      </c>
      <c r="K44" s="89">
        <v>0</v>
      </c>
      <c r="L44" s="89">
        <v>0</v>
      </c>
      <c r="M44" s="89">
        <v>0</v>
      </c>
      <c r="N44" s="159">
        <f t="shared" si="12"/>
        <v>0</v>
      </c>
      <c r="O44" s="202"/>
      <c r="P44" s="202"/>
      <c r="Q44" s="202"/>
      <c r="R44" s="202"/>
    </row>
    <row r="45" spans="1:18" s="91" customFormat="1" ht="15" customHeight="1" x14ac:dyDescent="0.25">
      <c r="A45" s="45" t="s">
        <v>522</v>
      </c>
      <c r="B45" s="46" t="s">
        <v>327</v>
      </c>
      <c r="C45" s="120">
        <f>SUM(C35:C44)</f>
        <v>2870000</v>
      </c>
      <c r="D45" s="120">
        <f>SUM(D35:D44)</f>
        <v>0</v>
      </c>
      <c r="E45" s="120">
        <f>SUM(E35:E44)</f>
        <v>0</v>
      </c>
      <c r="F45" s="161">
        <f t="shared" si="0"/>
        <v>2870000</v>
      </c>
      <c r="G45" s="120">
        <f>SUM(G35:G44)</f>
        <v>2870000</v>
      </c>
      <c r="H45" s="120">
        <f>SUM(H35:H44)</f>
        <v>0</v>
      </c>
      <c r="I45" s="120">
        <f>SUM(I35:I44)</f>
        <v>0</v>
      </c>
      <c r="J45" s="161">
        <f t="shared" si="11"/>
        <v>2870000</v>
      </c>
      <c r="K45" s="120">
        <f>SUM(K35:K44)</f>
        <v>2870000</v>
      </c>
      <c r="L45" s="120">
        <f>SUM(L35:L44)</f>
        <v>0</v>
      </c>
      <c r="M45" s="120">
        <f>SUM(M35:M44)</f>
        <v>0</v>
      </c>
      <c r="N45" s="161">
        <f t="shared" si="12"/>
        <v>2870000</v>
      </c>
      <c r="O45" s="186"/>
      <c r="P45" s="186"/>
      <c r="Q45" s="186"/>
      <c r="R45" s="186"/>
    </row>
    <row r="46" spans="1:18" ht="15" customHeight="1" x14ac:dyDescent="0.25">
      <c r="A46" s="13" t="s">
        <v>336</v>
      </c>
      <c r="B46" s="6" t="s">
        <v>337</v>
      </c>
      <c r="C46" s="89">
        <v>0</v>
      </c>
      <c r="D46" s="89">
        <v>0</v>
      </c>
      <c r="E46" s="89">
        <v>0</v>
      </c>
      <c r="F46" s="159">
        <f t="shared" si="0"/>
        <v>0</v>
      </c>
      <c r="G46" s="89">
        <v>0</v>
      </c>
      <c r="H46" s="89">
        <v>0</v>
      </c>
      <c r="I46" s="89">
        <v>0</v>
      </c>
      <c r="J46" s="159">
        <f t="shared" si="11"/>
        <v>0</v>
      </c>
      <c r="K46" s="89">
        <v>0</v>
      </c>
      <c r="L46" s="89">
        <v>0</v>
      </c>
      <c r="M46" s="89">
        <v>0</v>
      </c>
      <c r="N46" s="159">
        <f t="shared" si="12"/>
        <v>0</v>
      </c>
      <c r="O46" s="202"/>
      <c r="P46" s="202"/>
      <c r="Q46" s="202"/>
      <c r="R46" s="202"/>
    </row>
    <row r="47" spans="1:18" ht="15" customHeight="1" x14ac:dyDescent="0.25">
      <c r="A47" s="5" t="s">
        <v>503</v>
      </c>
      <c r="B47" s="6" t="s">
        <v>338</v>
      </c>
      <c r="C47" s="89">
        <v>0</v>
      </c>
      <c r="D47" s="89">
        <v>0</v>
      </c>
      <c r="E47" s="89">
        <v>0</v>
      </c>
      <c r="F47" s="159">
        <f t="shared" si="0"/>
        <v>0</v>
      </c>
      <c r="G47" s="89">
        <v>0</v>
      </c>
      <c r="H47" s="89">
        <v>0</v>
      </c>
      <c r="I47" s="89">
        <v>0</v>
      </c>
      <c r="J47" s="159">
        <f t="shared" si="11"/>
        <v>0</v>
      </c>
      <c r="K47" s="89">
        <v>0</v>
      </c>
      <c r="L47" s="89">
        <v>0</v>
      </c>
      <c r="M47" s="89">
        <v>0</v>
      </c>
      <c r="N47" s="159">
        <f t="shared" si="12"/>
        <v>0</v>
      </c>
      <c r="O47" s="202"/>
      <c r="P47" s="202"/>
      <c r="Q47" s="202"/>
      <c r="R47" s="202"/>
    </row>
    <row r="48" spans="1:18" ht="15" customHeight="1" x14ac:dyDescent="0.25">
      <c r="A48" s="13" t="s">
        <v>504</v>
      </c>
      <c r="B48" s="6" t="s">
        <v>339</v>
      </c>
      <c r="C48" s="89">
        <v>0</v>
      </c>
      <c r="D48" s="89">
        <v>0</v>
      </c>
      <c r="E48" s="89">
        <v>0</v>
      </c>
      <c r="F48" s="159">
        <f t="shared" si="0"/>
        <v>0</v>
      </c>
      <c r="G48" s="89">
        <v>0</v>
      </c>
      <c r="H48" s="89">
        <v>0</v>
      </c>
      <c r="I48" s="89">
        <v>0</v>
      </c>
      <c r="J48" s="159">
        <f t="shared" si="11"/>
        <v>0</v>
      </c>
      <c r="K48" s="89">
        <v>0</v>
      </c>
      <c r="L48" s="89">
        <v>0</v>
      </c>
      <c r="M48" s="89">
        <v>0</v>
      </c>
      <c r="N48" s="159">
        <f t="shared" si="12"/>
        <v>0</v>
      </c>
      <c r="O48" s="202"/>
      <c r="P48" s="202"/>
      <c r="Q48" s="202"/>
      <c r="R48" s="202"/>
    </row>
    <row r="49" spans="1:18" s="91" customFormat="1" ht="15" customHeight="1" x14ac:dyDescent="0.25">
      <c r="A49" s="36" t="s">
        <v>524</v>
      </c>
      <c r="B49" s="46" t="s">
        <v>340</v>
      </c>
      <c r="C49" s="120">
        <f>SUM(C46:C48)</f>
        <v>0</v>
      </c>
      <c r="D49" s="120">
        <f>SUM(D46:D48)</f>
        <v>0</v>
      </c>
      <c r="E49" s="120">
        <f>SUM(E46:E48)</f>
        <v>0</v>
      </c>
      <c r="F49" s="161">
        <f t="shared" si="0"/>
        <v>0</v>
      </c>
      <c r="G49" s="120">
        <f>SUM(G46:G48)</f>
        <v>0</v>
      </c>
      <c r="H49" s="120">
        <f>SUM(H46:H48)</f>
        <v>0</v>
      </c>
      <c r="I49" s="120">
        <f>SUM(I46:I48)</f>
        <v>0</v>
      </c>
      <c r="J49" s="161">
        <f t="shared" si="11"/>
        <v>0</v>
      </c>
      <c r="K49" s="120">
        <f>SUM(K46:K48)</f>
        <v>0</v>
      </c>
      <c r="L49" s="120">
        <f>SUM(L46:L48)</f>
        <v>0</v>
      </c>
      <c r="M49" s="120">
        <f>SUM(M46:M48)</f>
        <v>0</v>
      </c>
      <c r="N49" s="161">
        <f t="shared" si="12"/>
        <v>0</v>
      </c>
      <c r="O49" s="186"/>
      <c r="P49" s="186"/>
      <c r="Q49" s="186"/>
      <c r="R49" s="186"/>
    </row>
    <row r="50" spans="1:18" s="91" customFormat="1" ht="15" customHeight="1" x14ac:dyDescent="0.25">
      <c r="A50" s="134" t="s">
        <v>42</v>
      </c>
      <c r="B50" s="152"/>
      <c r="C50" s="153">
        <f>SUM(C49+C45+C34+C20)</f>
        <v>53053159</v>
      </c>
      <c r="D50" s="153">
        <f t="shared" ref="D50:F50" si="13">D20+D34+D45+D49</f>
        <v>0</v>
      </c>
      <c r="E50" s="153">
        <f t="shared" si="13"/>
        <v>20000</v>
      </c>
      <c r="F50" s="163">
        <f t="shared" si="13"/>
        <v>53073159</v>
      </c>
      <c r="G50" s="153">
        <f>SUM(G49+G45+G34+G20)</f>
        <v>53053159</v>
      </c>
      <c r="H50" s="153">
        <f t="shared" ref="H50:J50" si="14">H20+H34+H45+H49</f>
        <v>0</v>
      </c>
      <c r="I50" s="153">
        <f t="shared" si="14"/>
        <v>20000</v>
      </c>
      <c r="J50" s="163">
        <f t="shared" si="14"/>
        <v>53073159</v>
      </c>
      <c r="K50" s="153">
        <f>SUM(K49+K45+K34+K20)</f>
        <v>53244896</v>
      </c>
      <c r="L50" s="153">
        <f t="shared" ref="L50:N50" si="15">L20+L34+L45+L49</f>
        <v>0</v>
      </c>
      <c r="M50" s="153">
        <f t="shared" si="15"/>
        <v>20000</v>
      </c>
      <c r="N50" s="163">
        <f t="shared" si="15"/>
        <v>53264896</v>
      </c>
      <c r="O50" s="204"/>
      <c r="P50" s="204"/>
      <c r="Q50" s="204"/>
      <c r="R50" s="204"/>
    </row>
    <row r="51" spans="1:18" ht="15" customHeight="1" x14ac:dyDescent="0.25">
      <c r="A51" s="5" t="s">
        <v>283</v>
      </c>
      <c r="B51" s="6" t="s">
        <v>284</v>
      </c>
      <c r="C51" s="89">
        <v>0</v>
      </c>
      <c r="D51" s="89">
        <v>0</v>
      </c>
      <c r="E51" s="89">
        <v>0</v>
      </c>
      <c r="F51" s="159">
        <f t="shared" si="0"/>
        <v>0</v>
      </c>
      <c r="G51" s="89">
        <v>0</v>
      </c>
      <c r="H51" s="89">
        <v>0</v>
      </c>
      <c r="I51" s="89">
        <v>0</v>
      </c>
      <c r="J51" s="159">
        <f t="shared" ref="J51:J66" si="16">SUM(G51:I51)</f>
        <v>0</v>
      </c>
      <c r="K51" s="89">
        <v>0</v>
      </c>
      <c r="L51" s="89">
        <v>0</v>
      </c>
      <c r="M51" s="89">
        <v>0</v>
      </c>
      <c r="N51" s="159">
        <f t="shared" ref="N51:N66" si="17">SUM(K51:M51)</f>
        <v>0</v>
      </c>
      <c r="O51" s="181"/>
      <c r="P51" s="202"/>
      <c r="Q51" s="202"/>
      <c r="R51" s="202"/>
    </row>
    <row r="52" spans="1:18" ht="15" customHeight="1" x14ac:dyDescent="0.25">
      <c r="A52" s="5" t="s">
        <v>285</v>
      </c>
      <c r="B52" s="6" t="s">
        <v>286</v>
      </c>
      <c r="C52" s="89">
        <v>0</v>
      </c>
      <c r="D52" s="89">
        <v>0</v>
      </c>
      <c r="E52" s="89">
        <v>0</v>
      </c>
      <c r="F52" s="159">
        <f t="shared" si="0"/>
        <v>0</v>
      </c>
      <c r="G52" s="89">
        <v>0</v>
      </c>
      <c r="H52" s="89">
        <v>0</v>
      </c>
      <c r="I52" s="89">
        <v>0</v>
      </c>
      <c r="J52" s="159">
        <f t="shared" si="16"/>
        <v>0</v>
      </c>
      <c r="K52" s="89">
        <v>0</v>
      </c>
      <c r="L52" s="89">
        <v>0</v>
      </c>
      <c r="M52" s="89">
        <v>0</v>
      </c>
      <c r="N52" s="159">
        <f t="shared" si="17"/>
        <v>0</v>
      </c>
      <c r="O52" s="202"/>
      <c r="P52" s="202"/>
      <c r="Q52" s="202"/>
      <c r="R52" s="202"/>
    </row>
    <row r="53" spans="1:18" ht="15" customHeight="1" x14ac:dyDescent="0.25">
      <c r="A53" s="5" t="s">
        <v>481</v>
      </c>
      <c r="B53" s="6" t="s">
        <v>287</v>
      </c>
      <c r="C53" s="89">
        <v>0</v>
      </c>
      <c r="D53" s="89">
        <v>0</v>
      </c>
      <c r="E53" s="89">
        <v>0</v>
      </c>
      <c r="F53" s="159">
        <f t="shared" si="0"/>
        <v>0</v>
      </c>
      <c r="G53" s="89">
        <v>0</v>
      </c>
      <c r="H53" s="89">
        <v>0</v>
      </c>
      <c r="I53" s="89">
        <v>0</v>
      </c>
      <c r="J53" s="159">
        <f t="shared" si="16"/>
        <v>0</v>
      </c>
      <c r="K53" s="89">
        <v>0</v>
      </c>
      <c r="L53" s="89">
        <v>0</v>
      </c>
      <c r="M53" s="89">
        <v>0</v>
      </c>
      <c r="N53" s="159">
        <f t="shared" si="17"/>
        <v>0</v>
      </c>
      <c r="O53" s="202"/>
      <c r="P53" s="202"/>
      <c r="Q53" s="202"/>
      <c r="R53" s="202"/>
    </row>
    <row r="54" spans="1:18" ht="15" customHeight="1" x14ac:dyDescent="0.25">
      <c r="A54" s="5" t="s">
        <v>482</v>
      </c>
      <c r="B54" s="6" t="s">
        <v>288</v>
      </c>
      <c r="C54" s="89">
        <v>0</v>
      </c>
      <c r="D54" s="89">
        <v>0</v>
      </c>
      <c r="E54" s="89">
        <v>0</v>
      </c>
      <c r="F54" s="159">
        <f t="shared" si="0"/>
        <v>0</v>
      </c>
      <c r="G54" s="89">
        <v>0</v>
      </c>
      <c r="H54" s="89">
        <v>0</v>
      </c>
      <c r="I54" s="89">
        <v>0</v>
      </c>
      <c r="J54" s="159">
        <f t="shared" si="16"/>
        <v>0</v>
      </c>
      <c r="K54" s="89">
        <v>0</v>
      </c>
      <c r="L54" s="89">
        <v>0</v>
      </c>
      <c r="M54" s="89">
        <v>0</v>
      </c>
      <c r="N54" s="159">
        <f t="shared" si="17"/>
        <v>0</v>
      </c>
      <c r="O54" s="202"/>
      <c r="P54" s="202"/>
      <c r="Q54" s="202"/>
      <c r="R54" s="202"/>
    </row>
    <row r="55" spans="1:18" ht="15" customHeight="1" x14ac:dyDescent="0.25">
      <c r="A55" s="5" t="s">
        <v>483</v>
      </c>
      <c r="B55" s="6" t="s">
        <v>289</v>
      </c>
      <c r="C55" s="89">
        <v>0</v>
      </c>
      <c r="D55" s="89">
        <v>0</v>
      </c>
      <c r="E55" s="89">
        <v>0</v>
      </c>
      <c r="F55" s="159">
        <f t="shared" si="0"/>
        <v>0</v>
      </c>
      <c r="G55" s="89">
        <v>0</v>
      </c>
      <c r="H55" s="89">
        <v>0</v>
      </c>
      <c r="I55" s="89">
        <v>0</v>
      </c>
      <c r="J55" s="159">
        <f t="shared" si="16"/>
        <v>0</v>
      </c>
      <c r="K55" s="89">
        <v>0</v>
      </c>
      <c r="L55" s="89">
        <v>0</v>
      </c>
      <c r="M55" s="89">
        <v>0</v>
      </c>
      <c r="N55" s="159">
        <f t="shared" si="17"/>
        <v>0</v>
      </c>
      <c r="O55" s="202"/>
      <c r="P55" s="202"/>
      <c r="Q55" s="202"/>
      <c r="R55" s="202"/>
    </row>
    <row r="56" spans="1:18" s="91" customFormat="1" ht="15" customHeight="1" x14ac:dyDescent="0.25">
      <c r="A56" s="36" t="s">
        <v>518</v>
      </c>
      <c r="B56" s="46" t="s">
        <v>290</v>
      </c>
      <c r="C56" s="92">
        <f>SUM(C51:C55)</f>
        <v>0</v>
      </c>
      <c r="D56" s="92">
        <f>SUM(D51:D55)</f>
        <v>0</v>
      </c>
      <c r="E56" s="92">
        <f>SUM(E51:E55)</f>
        <v>0</v>
      </c>
      <c r="F56" s="160">
        <f t="shared" si="0"/>
        <v>0</v>
      </c>
      <c r="G56" s="92">
        <f>SUM(G51:G55)</f>
        <v>0</v>
      </c>
      <c r="H56" s="92">
        <f>SUM(H51:H55)</f>
        <v>0</v>
      </c>
      <c r="I56" s="92">
        <f>SUM(I51:I55)</f>
        <v>0</v>
      </c>
      <c r="J56" s="160">
        <f t="shared" si="16"/>
        <v>0</v>
      </c>
      <c r="K56" s="92">
        <f>SUM(K51:K55)</f>
        <v>0</v>
      </c>
      <c r="L56" s="92">
        <f>SUM(L51:L55)</f>
        <v>0</v>
      </c>
      <c r="M56" s="92">
        <f>SUM(M51:M55)</f>
        <v>0</v>
      </c>
      <c r="N56" s="160">
        <f t="shared" si="17"/>
        <v>0</v>
      </c>
      <c r="O56" s="185"/>
      <c r="P56" s="185"/>
      <c r="Q56" s="185"/>
      <c r="R56" s="185"/>
    </row>
    <row r="57" spans="1:18" ht="15" customHeight="1" x14ac:dyDescent="0.25">
      <c r="A57" s="13" t="s">
        <v>500</v>
      </c>
      <c r="B57" s="6" t="s">
        <v>328</v>
      </c>
      <c r="C57" s="89">
        <v>0</v>
      </c>
      <c r="D57" s="89">
        <v>0</v>
      </c>
      <c r="E57" s="89">
        <v>0</v>
      </c>
      <c r="F57" s="159">
        <f t="shared" si="0"/>
        <v>0</v>
      </c>
      <c r="G57" s="89">
        <v>0</v>
      </c>
      <c r="H57" s="89">
        <v>0</v>
      </c>
      <c r="I57" s="89">
        <v>0</v>
      </c>
      <c r="J57" s="159">
        <f t="shared" si="16"/>
        <v>0</v>
      </c>
      <c r="K57" s="89">
        <v>0</v>
      </c>
      <c r="L57" s="89">
        <v>0</v>
      </c>
      <c r="M57" s="89">
        <v>0</v>
      </c>
      <c r="N57" s="159">
        <f t="shared" si="17"/>
        <v>0</v>
      </c>
      <c r="O57" s="202"/>
      <c r="P57" s="202"/>
      <c r="Q57" s="202"/>
      <c r="R57" s="202"/>
    </row>
    <row r="58" spans="1:18" ht="15" customHeight="1" x14ac:dyDescent="0.25">
      <c r="A58" s="13" t="s">
        <v>501</v>
      </c>
      <c r="B58" s="6" t="s">
        <v>329</v>
      </c>
      <c r="C58" s="89">
        <v>0</v>
      </c>
      <c r="D58" s="89">
        <v>0</v>
      </c>
      <c r="E58" s="89">
        <v>0</v>
      </c>
      <c r="F58" s="159">
        <f t="shared" si="0"/>
        <v>0</v>
      </c>
      <c r="G58" s="89">
        <v>0</v>
      </c>
      <c r="H58" s="89">
        <v>0</v>
      </c>
      <c r="I58" s="89">
        <v>0</v>
      </c>
      <c r="J58" s="159">
        <f t="shared" si="16"/>
        <v>0</v>
      </c>
      <c r="K58" s="89">
        <v>0</v>
      </c>
      <c r="L58" s="89">
        <v>0</v>
      </c>
      <c r="M58" s="89">
        <v>0</v>
      </c>
      <c r="N58" s="159">
        <f t="shared" si="17"/>
        <v>0</v>
      </c>
      <c r="O58" s="202"/>
      <c r="P58" s="202"/>
      <c r="Q58" s="202"/>
      <c r="R58" s="202"/>
    </row>
    <row r="59" spans="1:18" ht="15" customHeight="1" x14ac:dyDescent="0.25">
      <c r="A59" s="13" t="s">
        <v>330</v>
      </c>
      <c r="B59" s="6" t="s">
        <v>331</v>
      </c>
      <c r="C59" s="89">
        <v>0</v>
      </c>
      <c r="D59" s="89">
        <v>0</v>
      </c>
      <c r="E59" s="89">
        <v>0</v>
      </c>
      <c r="F59" s="159">
        <f t="shared" si="0"/>
        <v>0</v>
      </c>
      <c r="G59" s="89">
        <v>0</v>
      </c>
      <c r="H59" s="89">
        <v>0</v>
      </c>
      <c r="I59" s="89">
        <v>0</v>
      </c>
      <c r="J59" s="159">
        <f t="shared" si="16"/>
        <v>0</v>
      </c>
      <c r="K59" s="89">
        <v>0</v>
      </c>
      <c r="L59" s="89">
        <v>0</v>
      </c>
      <c r="M59" s="89">
        <v>0</v>
      </c>
      <c r="N59" s="159">
        <f t="shared" si="17"/>
        <v>0</v>
      </c>
      <c r="O59" s="202"/>
      <c r="P59" s="202"/>
      <c r="Q59" s="202"/>
      <c r="R59" s="202"/>
    </row>
    <row r="60" spans="1:18" ht="15" customHeight="1" x14ac:dyDescent="0.25">
      <c r="A60" s="13" t="s">
        <v>502</v>
      </c>
      <c r="B60" s="6" t="s">
        <v>332</v>
      </c>
      <c r="C60" s="89">
        <v>0</v>
      </c>
      <c r="D60" s="89">
        <v>0</v>
      </c>
      <c r="E60" s="89">
        <v>0</v>
      </c>
      <c r="F60" s="159">
        <f t="shared" si="0"/>
        <v>0</v>
      </c>
      <c r="G60" s="89">
        <v>0</v>
      </c>
      <c r="H60" s="89">
        <v>0</v>
      </c>
      <c r="I60" s="89">
        <v>0</v>
      </c>
      <c r="J60" s="159">
        <f t="shared" si="16"/>
        <v>0</v>
      </c>
      <c r="K60" s="89">
        <v>0</v>
      </c>
      <c r="L60" s="89">
        <v>0</v>
      </c>
      <c r="M60" s="89">
        <v>0</v>
      </c>
      <c r="N60" s="159">
        <f t="shared" si="17"/>
        <v>0</v>
      </c>
      <c r="O60" s="202"/>
      <c r="P60" s="202"/>
      <c r="Q60" s="202"/>
      <c r="R60" s="202"/>
    </row>
    <row r="61" spans="1:18" ht="15" customHeight="1" x14ac:dyDescent="0.25">
      <c r="A61" s="13" t="s">
        <v>333</v>
      </c>
      <c r="B61" s="6" t="s">
        <v>334</v>
      </c>
      <c r="C61" s="89">
        <v>0</v>
      </c>
      <c r="D61" s="89">
        <v>0</v>
      </c>
      <c r="E61" s="89">
        <v>0</v>
      </c>
      <c r="F61" s="159">
        <f t="shared" si="0"/>
        <v>0</v>
      </c>
      <c r="G61" s="89">
        <v>0</v>
      </c>
      <c r="H61" s="89">
        <v>0</v>
      </c>
      <c r="I61" s="89">
        <v>0</v>
      </c>
      <c r="J61" s="159">
        <f t="shared" si="16"/>
        <v>0</v>
      </c>
      <c r="K61" s="89">
        <v>0</v>
      </c>
      <c r="L61" s="89">
        <v>0</v>
      </c>
      <c r="M61" s="89">
        <v>0</v>
      </c>
      <c r="N61" s="159">
        <f t="shared" si="17"/>
        <v>0</v>
      </c>
      <c r="O61" s="202"/>
      <c r="P61" s="202"/>
      <c r="Q61" s="202"/>
      <c r="R61" s="202"/>
    </row>
    <row r="62" spans="1:18" s="91" customFormat="1" ht="15" customHeight="1" x14ac:dyDescent="0.25">
      <c r="A62" s="36" t="s">
        <v>523</v>
      </c>
      <c r="B62" s="46" t="s">
        <v>335</v>
      </c>
      <c r="C62" s="92">
        <f>SUM(C57:C61)</f>
        <v>0</v>
      </c>
      <c r="D62" s="92">
        <f>SUM(D57:D61)</f>
        <v>0</v>
      </c>
      <c r="E62" s="92">
        <f>SUM(E57:E61)</f>
        <v>0</v>
      </c>
      <c r="F62" s="160">
        <f t="shared" si="0"/>
        <v>0</v>
      </c>
      <c r="G62" s="92">
        <f>SUM(G57:G61)</f>
        <v>0</v>
      </c>
      <c r="H62" s="92">
        <f>SUM(H57:H61)</f>
        <v>0</v>
      </c>
      <c r="I62" s="92">
        <f>SUM(I57:I61)</f>
        <v>0</v>
      </c>
      <c r="J62" s="160">
        <f t="shared" si="16"/>
        <v>0</v>
      </c>
      <c r="K62" s="92">
        <f>SUM(K57:K61)</f>
        <v>0</v>
      </c>
      <c r="L62" s="92">
        <f>SUM(L57:L61)</f>
        <v>0</v>
      </c>
      <c r="M62" s="92">
        <f>SUM(M57:M61)</f>
        <v>0</v>
      </c>
      <c r="N62" s="160">
        <f t="shared" si="17"/>
        <v>0</v>
      </c>
      <c r="O62" s="185"/>
      <c r="P62" s="185"/>
      <c r="Q62" s="185"/>
      <c r="R62" s="185"/>
    </row>
    <row r="63" spans="1:18" ht="15" customHeight="1" x14ac:dyDescent="0.25">
      <c r="A63" s="13" t="s">
        <v>341</v>
      </c>
      <c r="B63" s="6" t="s">
        <v>342</v>
      </c>
      <c r="C63" s="89">
        <v>0</v>
      </c>
      <c r="D63" s="89">
        <v>0</v>
      </c>
      <c r="E63" s="89">
        <v>0</v>
      </c>
      <c r="F63" s="159">
        <f t="shared" si="0"/>
        <v>0</v>
      </c>
      <c r="G63" s="89">
        <v>0</v>
      </c>
      <c r="H63" s="89">
        <v>0</v>
      </c>
      <c r="I63" s="89">
        <v>0</v>
      </c>
      <c r="J63" s="159">
        <f t="shared" si="16"/>
        <v>0</v>
      </c>
      <c r="K63" s="89">
        <v>0</v>
      </c>
      <c r="L63" s="89">
        <v>0</v>
      </c>
      <c r="M63" s="89">
        <v>0</v>
      </c>
      <c r="N63" s="159">
        <f t="shared" si="17"/>
        <v>0</v>
      </c>
      <c r="O63" s="202"/>
      <c r="P63" s="202"/>
      <c r="Q63" s="202"/>
      <c r="R63" s="202"/>
    </row>
    <row r="64" spans="1:18" ht="15" customHeight="1" x14ac:dyDescent="0.25">
      <c r="A64" s="5" t="s">
        <v>505</v>
      </c>
      <c r="B64" s="6" t="s">
        <v>343</v>
      </c>
      <c r="C64" s="89">
        <v>0</v>
      </c>
      <c r="D64" s="89">
        <v>0</v>
      </c>
      <c r="E64" s="89">
        <v>0</v>
      </c>
      <c r="F64" s="159">
        <f t="shared" si="0"/>
        <v>0</v>
      </c>
      <c r="G64" s="89">
        <v>0</v>
      </c>
      <c r="H64" s="89">
        <v>0</v>
      </c>
      <c r="I64" s="89">
        <v>0</v>
      </c>
      <c r="J64" s="159">
        <f t="shared" si="16"/>
        <v>0</v>
      </c>
      <c r="K64" s="89">
        <v>0</v>
      </c>
      <c r="L64" s="89">
        <v>0</v>
      </c>
      <c r="M64" s="89">
        <v>0</v>
      </c>
      <c r="N64" s="159">
        <f t="shared" si="17"/>
        <v>0</v>
      </c>
      <c r="O64" s="202"/>
      <c r="P64" s="202"/>
      <c r="Q64" s="202"/>
      <c r="R64" s="202"/>
    </row>
    <row r="65" spans="1:18" ht="15" customHeight="1" x14ac:dyDescent="0.25">
      <c r="A65" s="13" t="s">
        <v>506</v>
      </c>
      <c r="B65" s="6" t="s">
        <v>344</v>
      </c>
      <c r="C65" s="89">
        <v>0</v>
      </c>
      <c r="D65" s="89">
        <v>0</v>
      </c>
      <c r="E65" s="89">
        <v>0</v>
      </c>
      <c r="F65" s="159">
        <f t="shared" si="0"/>
        <v>0</v>
      </c>
      <c r="G65" s="89">
        <v>0</v>
      </c>
      <c r="H65" s="89">
        <v>0</v>
      </c>
      <c r="I65" s="89">
        <v>0</v>
      </c>
      <c r="J65" s="159">
        <f t="shared" si="16"/>
        <v>0</v>
      </c>
      <c r="K65" s="89">
        <v>0</v>
      </c>
      <c r="L65" s="89">
        <v>0</v>
      </c>
      <c r="M65" s="89">
        <v>0</v>
      </c>
      <c r="N65" s="159">
        <f t="shared" si="17"/>
        <v>0</v>
      </c>
      <c r="O65" s="202"/>
      <c r="P65" s="202"/>
      <c r="Q65" s="202"/>
      <c r="R65" s="202"/>
    </row>
    <row r="66" spans="1:18" s="91" customFormat="1" ht="15" customHeight="1" x14ac:dyDescent="0.25">
      <c r="A66" s="36" t="s">
        <v>526</v>
      </c>
      <c r="B66" s="46" t="s">
        <v>345</v>
      </c>
      <c r="C66" s="92">
        <f>SUM(C63:C65)</f>
        <v>0</v>
      </c>
      <c r="D66" s="92">
        <f>SUM(D63:D65)</f>
        <v>0</v>
      </c>
      <c r="E66" s="92">
        <f>SUM(E63:E65)</f>
        <v>0</v>
      </c>
      <c r="F66" s="160">
        <f t="shared" si="0"/>
        <v>0</v>
      </c>
      <c r="G66" s="92">
        <f>SUM(G63:G65)</f>
        <v>0</v>
      </c>
      <c r="H66" s="92">
        <f>SUM(H63:H65)</f>
        <v>0</v>
      </c>
      <c r="I66" s="92">
        <f>SUM(I63:I65)</f>
        <v>0</v>
      </c>
      <c r="J66" s="160">
        <f t="shared" si="16"/>
        <v>0</v>
      </c>
      <c r="K66" s="92">
        <f>SUM(K63:K65)</f>
        <v>0</v>
      </c>
      <c r="L66" s="92">
        <f>SUM(L63:L65)</f>
        <v>0</v>
      </c>
      <c r="M66" s="92">
        <f>SUM(M63:M65)</f>
        <v>0</v>
      </c>
      <c r="N66" s="160">
        <f t="shared" si="17"/>
        <v>0</v>
      </c>
      <c r="O66" s="185"/>
      <c r="P66" s="185"/>
      <c r="Q66" s="185"/>
      <c r="R66" s="185"/>
    </row>
    <row r="67" spans="1:18" s="138" customFormat="1" ht="15" customHeight="1" x14ac:dyDescent="0.25">
      <c r="A67" s="134" t="s">
        <v>43</v>
      </c>
      <c r="B67" s="152"/>
      <c r="C67" s="153">
        <f>C56+C62+C66</f>
        <v>0</v>
      </c>
      <c r="D67" s="153">
        <f t="shared" ref="D67:F67" si="18">D56+D62+D66</f>
        <v>0</v>
      </c>
      <c r="E67" s="153">
        <f t="shared" si="18"/>
        <v>0</v>
      </c>
      <c r="F67" s="163">
        <f t="shared" si="18"/>
        <v>0</v>
      </c>
      <c r="G67" s="153">
        <f>G56+G62+G66</f>
        <v>0</v>
      </c>
      <c r="H67" s="153">
        <f t="shared" ref="H67:J67" si="19">H56+H62+H66</f>
        <v>0</v>
      </c>
      <c r="I67" s="153">
        <f t="shared" si="19"/>
        <v>0</v>
      </c>
      <c r="J67" s="163">
        <f t="shared" si="19"/>
        <v>0</v>
      </c>
      <c r="K67" s="153">
        <f>K56+K62+K66</f>
        <v>0</v>
      </c>
      <c r="L67" s="153">
        <f t="shared" ref="L67:N67" si="20">L56+L62+L66</f>
        <v>0</v>
      </c>
      <c r="M67" s="153">
        <f t="shared" si="20"/>
        <v>0</v>
      </c>
      <c r="N67" s="163">
        <f t="shared" si="20"/>
        <v>0</v>
      </c>
      <c r="O67" s="204"/>
      <c r="P67" s="204"/>
      <c r="Q67" s="204"/>
      <c r="R67" s="204"/>
    </row>
    <row r="68" spans="1:18" s="91" customFormat="1" ht="15.75" x14ac:dyDescent="0.25">
      <c r="A68" s="154" t="s">
        <v>525</v>
      </c>
      <c r="B68" s="139" t="s">
        <v>346</v>
      </c>
      <c r="C68" s="142">
        <f>C20+C34+C45+C49+C56+C62+C66</f>
        <v>53053159</v>
      </c>
      <c r="D68" s="142">
        <f>D20+D34+D45+D49+D56+D62+D66</f>
        <v>0</v>
      </c>
      <c r="E68" s="142">
        <f>E20+E34+E45+E49+E56+E62+E66</f>
        <v>20000</v>
      </c>
      <c r="F68" s="173">
        <f t="shared" si="0"/>
        <v>53073159</v>
      </c>
      <c r="G68" s="142">
        <f>G20+G34+G45+G49+G56+G62+G66</f>
        <v>53053159</v>
      </c>
      <c r="H68" s="142">
        <f>H20+H34+H45+H49+H56+H62+H66</f>
        <v>0</v>
      </c>
      <c r="I68" s="142">
        <f>I20+I34+I45+I49+I56+I62+I66</f>
        <v>20000</v>
      </c>
      <c r="J68" s="173">
        <f t="shared" ref="J68" si="21">SUM(G68:I68)</f>
        <v>53073159</v>
      </c>
      <c r="K68" s="142">
        <f>K20+K34+K45+K49+K56+K62+K66</f>
        <v>53244896</v>
      </c>
      <c r="L68" s="142">
        <f>L20+L34+L45+L49+L56+L62+L66</f>
        <v>0</v>
      </c>
      <c r="M68" s="142">
        <f>M20+M34+M45+M49+M56+M62+M66</f>
        <v>20000</v>
      </c>
      <c r="N68" s="173">
        <f t="shared" ref="N68" si="22">SUM(K68:M68)</f>
        <v>53264896</v>
      </c>
      <c r="O68" s="192"/>
      <c r="P68" s="192"/>
      <c r="Q68" s="192"/>
      <c r="R68" s="192"/>
    </row>
    <row r="69" spans="1:18" s="91" customFormat="1" ht="15.75" x14ac:dyDescent="0.25">
      <c r="A69" s="155" t="s">
        <v>44</v>
      </c>
      <c r="B69" s="156"/>
      <c r="C69" s="157">
        <f>C50-'2. melléklet'!C76</f>
        <v>-7144929</v>
      </c>
      <c r="D69" s="157">
        <f>D50-'2. melléklet'!D76</f>
        <v>0</v>
      </c>
      <c r="E69" s="157">
        <f>E50-'2. melléklet'!E76</f>
        <v>7000</v>
      </c>
      <c r="F69" s="201">
        <f>F50-'2. melléklet'!F76</f>
        <v>-7137929</v>
      </c>
      <c r="G69" s="157">
        <f>G50-'2. melléklet'!G76</f>
        <v>-6985929</v>
      </c>
      <c r="H69" s="157">
        <f>H50-'2. melléklet'!H76</f>
        <v>0</v>
      </c>
      <c r="I69" s="157">
        <f>I50-'2. melléklet'!I76</f>
        <v>7000</v>
      </c>
      <c r="J69" s="201">
        <f>J50-'2. melléklet'!J76</f>
        <v>-6978929</v>
      </c>
      <c r="K69" s="157">
        <f>K50-'2. melléklet'!K76</f>
        <v>2334246</v>
      </c>
      <c r="L69" s="157">
        <f>L50-'2. melléklet'!L76</f>
        <v>0</v>
      </c>
      <c r="M69" s="157">
        <f>M50-'2. melléklet'!M76</f>
        <v>7000</v>
      </c>
      <c r="N69" s="201">
        <f>N50-'2. melléklet'!N76</f>
        <v>2341246</v>
      </c>
      <c r="O69" s="205"/>
      <c r="P69" s="205"/>
      <c r="Q69" s="205"/>
      <c r="R69" s="205"/>
    </row>
    <row r="70" spans="1:18" s="91" customFormat="1" ht="15.75" x14ac:dyDescent="0.25">
      <c r="A70" s="155" t="s">
        <v>45</v>
      </c>
      <c r="B70" s="156"/>
      <c r="C70" s="157">
        <f>C67-'2. melléklet'!C100</f>
        <v>-4286000</v>
      </c>
      <c r="D70" s="157">
        <f>D67-'2. melléklet'!D100</f>
        <v>0</v>
      </c>
      <c r="E70" s="157">
        <f>E67-'2. melléklet'!E100</f>
        <v>0</v>
      </c>
      <c r="F70" s="201">
        <f>F67-'2. melléklet'!F100</f>
        <v>-4286000</v>
      </c>
      <c r="G70" s="157">
        <f>G67-'2. melléklet'!G100</f>
        <v>-4445000</v>
      </c>
      <c r="H70" s="157">
        <f>H67-'2. melléklet'!H100</f>
        <v>0</v>
      </c>
      <c r="I70" s="157">
        <f>I67-'2. melléklet'!I100</f>
        <v>0</v>
      </c>
      <c r="J70" s="201">
        <f>J67-'2. melléklet'!J100</f>
        <v>-4445000</v>
      </c>
      <c r="K70" s="157">
        <f>K67-'2. melléklet'!K100</f>
        <v>-10842408</v>
      </c>
      <c r="L70" s="157">
        <f>L67-'2. melléklet'!L100</f>
        <v>0</v>
      </c>
      <c r="M70" s="157">
        <f>M67-'2. melléklet'!M100</f>
        <v>0</v>
      </c>
      <c r="N70" s="201">
        <f>N67-'2. melléklet'!N100</f>
        <v>-10842408</v>
      </c>
      <c r="O70" s="205"/>
      <c r="P70" s="205"/>
      <c r="Q70" s="205"/>
      <c r="R70" s="205"/>
    </row>
    <row r="71" spans="1:18" x14ac:dyDescent="0.25">
      <c r="A71" s="34" t="s">
        <v>507</v>
      </c>
      <c r="B71" s="5" t="s">
        <v>347</v>
      </c>
      <c r="C71" s="89">
        <v>0</v>
      </c>
      <c r="D71" s="89">
        <v>0</v>
      </c>
      <c r="E71" s="89">
        <v>0</v>
      </c>
      <c r="F71" s="159">
        <f t="shared" si="0"/>
        <v>0</v>
      </c>
      <c r="G71" s="89">
        <v>0</v>
      </c>
      <c r="H71" s="89">
        <v>0</v>
      </c>
      <c r="I71" s="89">
        <v>0</v>
      </c>
      <c r="J71" s="159">
        <f t="shared" ref="J71:J72" si="23">SUM(G71:I71)</f>
        <v>0</v>
      </c>
      <c r="K71" s="89">
        <v>0</v>
      </c>
      <c r="L71" s="89">
        <v>0</v>
      </c>
      <c r="M71" s="89">
        <v>0</v>
      </c>
      <c r="N71" s="159">
        <f t="shared" ref="N71:N72" si="24">SUM(K71:M71)</f>
        <v>0</v>
      </c>
      <c r="O71" s="202"/>
      <c r="P71" s="202"/>
      <c r="Q71" s="202"/>
      <c r="R71" s="202"/>
    </row>
    <row r="72" spans="1:18" x14ac:dyDescent="0.25">
      <c r="A72" s="13" t="s">
        <v>348</v>
      </c>
      <c r="B72" s="5" t="s">
        <v>349</v>
      </c>
      <c r="C72" s="89">
        <v>0</v>
      </c>
      <c r="D72" s="89">
        <v>0</v>
      </c>
      <c r="E72" s="89">
        <v>0</v>
      </c>
      <c r="F72" s="159">
        <f t="shared" si="0"/>
        <v>0</v>
      </c>
      <c r="G72" s="89">
        <v>0</v>
      </c>
      <c r="H72" s="89">
        <v>0</v>
      </c>
      <c r="I72" s="89">
        <v>0</v>
      </c>
      <c r="J72" s="159">
        <f t="shared" si="23"/>
        <v>0</v>
      </c>
      <c r="K72" s="89">
        <v>0</v>
      </c>
      <c r="L72" s="89">
        <v>0</v>
      </c>
      <c r="M72" s="89">
        <v>0</v>
      </c>
      <c r="N72" s="159">
        <f t="shared" si="24"/>
        <v>0</v>
      </c>
      <c r="O72" s="202"/>
      <c r="P72" s="202"/>
      <c r="Q72" s="202"/>
      <c r="R72" s="202"/>
    </row>
    <row r="73" spans="1:18" x14ac:dyDescent="0.25">
      <c r="A73" s="34" t="s">
        <v>508</v>
      </c>
      <c r="B73" s="5" t="s">
        <v>350</v>
      </c>
      <c r="C73" s="89">
        <v>0</v>
      </c>
      <c r="D73" s="89">
        <v>0</v>
      </c>
      <c r="E73" s="89">
        <v>0</v>
      </c>
      <c r="F73" s="159">
        <f t="shared" ref="F73:F98" si="25">SUM(C73:E73)</f>
        <v>0</v>
      </c>
      <c r="G73" s="89">
        <v>0</v>
      </c>
      <c r="H73" s="89">
        <v>0</v>
      </c>
      <c r="I73" s="89">
        <v>0</v>
      </c>
      <c r="J73" s="159">
        <f t="shared" ref="J73:J98" si="26">SUM(G73:I73)</f>
        <v>0</v>
      </c>
      <c r="K73" s="89">
        <v>0</v>
      </c>
      <c r="L73" s="89">
        <v>0</v>
      </c>
      <c r="M73" s="89">
        <v>0</v>
      </c>
      <c r="N73" s="159">
        <f t="shared" ref="N73:N98" si="27">SUM(K73:M73)</f>
        <v>0</v>
      </c>
      <c r="O73" s="202"/>
      <c r="P73" s="202"/>
      <c r="Q73" s="202"/>
      <c r="R73" s="202"/>
    </row>
    <row r="74" spans="1:18" s="91" customFormat="1" x14ac:dyDescent="0.25">
      <c r="A74" s="15" t="s">
        <v>527</v>
      </c>
      <c r="B74" s="7" t="s">
        <v>351</v>
      </c>
      <c r="C74" s="92">
        <f>SUM(C71:C73)</f>
        <v>0</v>
      </c>
      <c r="D74" s="92">
        <f>SUM(D71:D73)</f>
        <v>0</v>
      </c>
      <c r="E74" s="92">
        <f>SUM(E71:E73)</f>
        <v>0</v>
      </c>
      <c r="F74" s="160">
        <f t="shared" si="25"/>
        <v>0</v>
      </c>
      <c r="G74" s="92">
        <f>SUM(G71:G73)</f>
        <v>0</v>
      </c>
      <c r="H74" s="92">
        <f>SUM(H71:H73)</f>
        <v>0</v>
      </c>
      <c r="I74" s="92">
        <f>SUM(I71:I73)</f>
        <v>0</v>
      </c>
      <c r="J74" s="160">
        <f t="shared" si="26"/>
        <v>0</v>
      </c>
      <c r="K74" s="92">
        <f>SUM(K71:K73)</f>
        <v>0</v>
      </c>
      <c r="L74" s="92">
        <f>SUM(L71:L73)</f>
        <v>0</v>
      </c>
      <c r="M74" s="92">
        <f>SUM(M71:M73)</f>
        <v>0</v>
      </c>
      <c r="N74" s="160">
        <f t="shared" si="27"/>
        <v>0</v>
      </c>
      <c r="O74" s="185"/>
      <c r="P74" s="185"/>
      <c r="Q74" s="185"/>
      <c r="R74" s="185"/>
    </row>
    <row r="75" spans="1:18" x14ac:dyDescent="0.25">
      <c r="A75" s="13" t="s">
        <v>509</v>
      </c>
      <c r="B75" s="5" t="s">
        <v>352</v>
      </c>
      <c r="C75" s="89">
        <v>0</v>
      </c>
      <c r="D75" s="89">
        <v>0</v>
      </c>
      <c r="E75" s="89">
        <v>0</v>
      </c>
      <c r="F75" s="159">
        <f t="shared" si="25"/>
        <v>0</v>
      </c>
      <c r="G75" s="89">
        <v>0</v>
      </c>
      <c r="H75" s="89">
        <v>0</v>
      </c>
      <c r="I75" s="89">
        <v>0</v>
      </c>
      <c r="J75" s="159">
        <f t="shared" si="26"/>
        <v>0</v>
      </c>
      <c r="K75" s="89">
        <v>0</v>
      </c>
      <c r="L75" s="89">
        <v>0</v>
      </c>
      <c r="M75" s="89">
        <v>0</v>
      </c>
      <c r="N75" s="159">
        <f t="shared" si="27"/>
        <v>0</v>
      </c>
      <c r="O75" s="202"/>
      <c r="P75" s="202"/>
      <c r="Q75" s="202"/>
      <c r="R75" s="202"/>
    </row>
    <row r="76" spans="1:18" x14ac:dyDescent="0.25">
      <c r="A76" s="34" t="s">
        <v>353</v>
      </c>
      <c r="B76" s="5" t="s">
        <v>354</v>
      </c>
      <c r="C76" s="89">
        <v>0</v>
      </c>
      <c r="D76" s="89">
        <v>0</v>
      </c>
      <c r="E76" s="89">
        <v>0</v>
      </c>
      <c r="F76" s="159">
        <f t="shared" si="25"/>
        <v>0</v>
      </c>
      <c r="G76" s="89">
        <v>0</v>
      </c>
      <c r="H76" s="89">
        <v>0</v>
      </c>
      <c r="I76" s="89">
        <v>0</v>
      </c>
      <c r="J76" s="159">
        <f t="shared" si="26"/>
        <v>0</v>
      </c>
      <c r="K76" s="89">
        <v>0</v>
      </c>
      <c r="L76" s="89">
        <v>0</v>
      </c>
      <c r="M76" s="89">
        <v>0</v>
      </c>
      <c r="N76" s="159">
        <f t="shared" si="27"/>
        <v>0</v>
      </c>
      <c r="O76" s="202"/>
      <c r="P76" s="202"/>
      <c r="Q76" s="202"/>
      <c r="R76" s="202"/>
    </row>
    <row r="77" spans="1:18" x14ac:dyDescent="0.25">
      <c r="A77" s="13" t="s">
        <v>510</v>
      </c>
      <c r="B77" s="5" t="s">
        <v>355</v>
      </c>
      <c r="C77" s="89">
        <v>0</v>
      </c>
      <c r="D77" s="89">
        <v>0</v>
      </c>
      <c r="E77" s="89">
        <v>0</v>
      </c>
      <c r="F77" s="159">
        <f t="shared" si="25"/>
        <v>0</v>
      </c>
      <c r="G77" s="89">
        <v>0</v>
      </c>
      <c r="H77" s="89">
        <v>0</v>
      </c>
      <c r="I77" s="89">
        <v>0</v>
      </c>
      <c r="J77" s="159">
        <f t="shared" si="26"/>
        <v>0</v>
      </c>
      <c r="K77" s="89">
        <v>0</v>
      </c>
      <c r="L77" s="89">
        <v>0</v>
      </c>
      <c r="M77" s="89">
        <v>0</v>
      </c>
      <c r="N77" s="159">
        <f t="shared" si="27"/>
        <v>0</v>
      </c>
      <c r="O77" s="202"/>
      <c r="P77" s="202"/>
      <c r="Q77" s="202"/>
      <c r="R77" s="202"/>
    </row>
    <row r="78" spans="1:18" x14ac:dyDescent="0.25">
      <c r="A78" s="34" t="s">
        <v>356</v>
      </c>
      <c r="B78" s="5" t="s">
        <v>357</v>
      </c>
      <c r="C78" s="89">
        <v>0</v>
      </c>
      <c r="D78" s="89">
        <v>0</v>
      </c>
      <c r="E78" s="89">
        <v>0</v>
      </c>
      <c r="F78" s="159">
        <f t="shared" si="25"/>
        <v>0</v>
      </c>
      <c r="G78" s="89">
        <v>0</v>
      </c>
      <c r="H78" s="89">
        <v>0</v>
      </c>
      <c r="I78" s="89">
        <v>0</v>
      </c>
      <c r="J78" s="159">
        <f t="shared" si="26"/>
        <v>0</v>
      </c>
      <c r="K78" s="89">
        <v>0</v>
      </c>
      <c r="L78" s="89">
        <v>0</v>
      </c>
      <c r="M78" s="89">
        <v>0</v>
      </c>
      <c r="N78" s="159">
        <f t="shared" si="27"/>
        <v>0</v>
      </c>
      <c r="O78" s="202"/>
      <c r="P78" s="202"/>
      <c r="Q78" s="202"/>
      <c r="R78" s="202"/>
    </row>
    <row r="79" spans="1:18" s="91" customFormat="1" x14ac:dyDescent="0.25">
      <c r="A79" s="14" t="s">
        <v>528</v>
      </c>
      <c r="B79" s="7" t="s">
        <v>358</v>
      </c>
      <c r="C79" s="92">
        <f>SUM(C75:C78)</f>
        <v>0</v>
      </c>
      <c r="D79" s="92">
        <f>SUM(D75:D78)</f>
        <v>0</v>
      </c>
      <c r="E79" s="92">
        <f>SUM(E75:E78)</f>
        <v>0</v>
      </c>
      <c r="F79" s="160">
        <f t="shared" si="25"/>
        <v>0</v>
      </c>
      <c r="G79" s="92">
        <f>SUM(G75:G78)</f>
        <v>0</v>
      </c>
      <c r="H79" s="92">
        <f>SUM(H75:H78)</f>
        <v>0</v>
      </c>
      <c r="I79" s="92">
        <f>SUM(I75:I78)</f>
        <v>0</v>
      </c>
      <c r="J79" s="160">
        <f t="shared" si="26"/>
        <v>0</v>
      </c>
      <c r="K79" s="92">
        <f>SUM(K75:K78)</f>
        <v>0</v>
      </c>
      <c r="L79" s="92">
        <f>SUM(L75:L78)</f>
        <v>0</v>
      </c>
      <c r="M79" s="92">
        <f>SUM(M75:M78)</f>
        <v>0</v>
      </c>
      <c r="N79" s="160">
        <f t="shared" si="27"/>
        <v>0</v>
      </c>
      <c r="O79" s="185"/>
      <c r="P79" s="185"/>
      <c r="Q79" s="185"/>
      <c r="R79" s="185"/>
    </row>
    <row r="80" spans="1:18" x14ac:dyDescent="0.25">
      <c r="A80" s="5" t="s">
        <v>635</v>
      </c>
      <c r="B80" s="5" t="s">
        <v>359</v>
      </c>
      <c r="C80" s="89">
        <v>31946250</v>
      </c>
      <c r="D80" s="89">
        <v>0</v>
      </c>
      <c r="E80" s="89">
        <v>0</v>
      </c>
      <c r="F80" s="159">
        <f t="shared" si="25"/>
        <v>31946250</v>
      </c>
      <c r="G80" s="89">
        <v>31946250</v>
      </c>
      <c r="H80" s="89">
        <v>0</v>
      </c>
      <c r="I80" s="89">
        <v>0</v>
      </c>
      <c r="J80" s="159">
        <f t="shared" si="26"/>
        <v>31946250</v>
      </c>
      <c r="K80" s="233">
        <v>29023483</v>
      </c>
      <c r="L80" s="89">
        <v>0</v>
      </c>
      <c r="M80" s="89">
        <v>0</v>
      </c>
      <c r="N80" s="159">
        <f t="shared" si="27"/>
        <v>29023483</v>
      </c>
      <c r="O80" s="183"/>
      <c r="P80" s="202"/>
      <c r="Q80" s="202"/>
      <c r="R80" s="202"/>
    </row>
    <row r="81" spans="1:18" x14ac:dyDescent="0.25">
      <c r="A81" s="5" t="s">
        <v>636</v>
      </c>
      <c r="B81" s="5" t="s">
        <v>359</v>
      </c>
      <c r="C81" s="89">
        <v>0</v>
      </c>
      <c r="D81" s="89">
        <v>0</v>
      </c>
      <c r="E81" s="89">
        <v>0</v>
      </c>
      <c r="F81" s="159">
        <f t="shared" si="25"/>
        <v>0</v>
      </c>
      <c r="G81" s="89">
        <v>0</v>
      </c>
      <c r="H81" s="89">
        <v>0</v>
      </c>
      <c r="I81" s="89">
        <v>0</v>
      </c>
      <c r="J81" s="159">
        <f t="shared" si="26"/>
        <v>0</v>
      </c>
      <c r="K81" s="89">
        <v>0</v>
      </c>
      <c r="L81" s="89">
        <v>0</v>
      </c>
      <c r="M81" s="89">
        <v>0</v>
      </c>
      <c r="N81" s="159">
        <f t="shared" si="27"/>
        <v>0</v>
      </c>
      <c r="O81" s="202"/>
      <c r="P81" s="202"/>
      <c r="Q81" s="202"/>
      <c r="R81" s="202"/>
    </row>
    <row r="82" spans="1:18" x14ac:dyDescent="0.25">
      <c r="A82" s="5" t="s">
        <v>633</v>
      </c>
      <c r="B82" s="5" t="s">
        <v>360</v>
      </c>
      <c r="C82" s="89">
        <v>0</v>
      </c>
      <c r="D82" s="89">
        <v>0</v>
      </c>
      <c r="E82" s="89">
        <v>0</v>
      </c>
      <c r="F82" s="159">
        <f t="shared" si="25"/>
        <v>0</v>
      </c>
      <c r="G82" s="89">
        <v>0</v>
      </c>
      <c r="H82" s="89">
        <v>0</v>
      </c>
      <c r="I82" s="89">
        <v>0</v>
      </c>
      <c r="J82" s="159">
        <f t="shared" si="26"/>
        <v>0</v>
      </c>
      <c r="K82" s="89">
        <v>0</v>
      </c>
      <c r="L82" s="89">
        <v>0</v>
      </c>
      <c r="M82" s="89">
        <v>0</v>
      </c>
      <c r="N82" s="159">
        <f t="shared" si="27"/>
        <v>0</v>
      </c>
      <c r="O82" s="202"/>
      <c r="P82" s="202"/>
      <c r="Q82" s="202"/>
      <c r="R82" s="202"/>
    </row>
    <row r="83" spans="1:18" x14ac:dyDescent="0.25">
      <c r="A83" s="5" t="s">
        <v>634</v>
      </c>
      <c r="B83" s="5" t="s">
        <v>360</v>
      </c>
      <c r="C83" s="89">
        <v>0</v>
      </c>
      <c r="D83" s="89">
        <v>0</v>
      </c>
      <c r="E83" s="89">
        <v>0</v>
      </c>
      <c r="F83" s="159">
        <f t="shared" si="25"/>
        <v>0</v>
      </c>
      <c r="G83" s="89">
        <v>0</v>
      </c>
      <c r="H83" s="89">
        <v>0</v>
      </c>
      <c r="I83" s="89">
        <v>0</v>
      </c>
      <c r="J83" s="159">
        <f t="shared" si="26"/>
        <v>0</v>
      </c>
      <c r="K83" s="89">
        <v>0</v>
      </c>
      <c r="L83" s="89">
        <v>0</v>
      </c>
      <c r="M83" s="89">
        <v>0</v>
      </c>
      <c r="N83" s="159">
        <f t="shared" si="27"/>
        <v>0</v>
      </c>
      <c r="O83" s="202"/>
      <c r="P83" s="202"/>
      <c r="Q83" s="202"/>
      <c r="R83" s="202"/>
    </row>
    <row r="84" spans="1:18" s="91" customFormat="1" x14ac:dyDescent="0.25">
      <c r="A84" s="7" t="s">
        <v>529</v>
      </c>
      <c r="B84" s="7" t="s">
        <v>361</v>
      </c>
      <c r="C84" s="92">
        <f>SUM(C80:C83)</f>
        <v>31946250</v>
      </c>
      <c r="D84" s="92">
        <f>SUM(D80:D83)</f>
        <v>0</v>
      </c>
      <c r="E84" s="92">
        <f>SUM(E80:E83)</f>
        <v>0</v>
      </c>
      <c r="F84" s="160">
        <f t="shared" si="25"/>
        <v>31946250</v>
      </c>
      <c r="G84" s="92">
        <f>SUM(G80:G83)</f>
        <v>31946250</v>
      </c>
      <c r="H84" s="92">
        <f>SUM(H80:H83)</f>
        <v>0</v>
      </c>
      <c r="I84" s="92">
        <f>SUM(I80:I83)</f>
        <v>0</v>
      </c>
      <c r="J84" s="160">
        <f t="shared" si="26"/>
        <v>31946250</v>
      </c>
      <c r="K84" s="92">
        <f>SUM(K80:K83)</f>
        <v>29023483</v>
      </c>
      <c r="L84" s="92">
        <f>SUM(L80:L83)</f>
        <v>0</v>
      </c>
      <c r="M84" s="92">
        <f>SUM(M80:M83)</f>
        <v>0</v>
      </c>
      <c r="N84" s="160">
        <f t="shared" si="27"/>
        <v>29023483</v>
      </c>
      <c r="O84" s="193"/>
      <c r="P84" s="185"/>
      <c r="Q84" s="185"/>
      <c r="R84" s="185"/>
    </row>
    <row r="85" spans="1:18" s="91" customFormat="1" x14ac:dyDescent="0.25">
      <c r="A85" s="14" t="s">
        <v>362</v>
      </c>
      <c r="B85" s="7" t="s">
        <v>363</v>
      </c>
      <c r="C85" s="92">
        <v>0</v>
      </c>
      <c r="D85" s="92">
        <v>0</v>
      </c>
      <c r="E85" s="92">
        <v>0</v>
      </c>
      <c r="F85" s="160">
        <f t="shared" si="25"/>
        <v>0</v>
      </c>
      <c r="G85" s="92">
        <v>0</v>
      </c>
      <c r="H85" s="92">
        <v>0</v>
      </c>
      <c r="I85" s="92">
        <v>0</v>
      </c>
      <c r="J85" s="160">
        <f t="shared" si="26"/>
        <v>0</v>
      </c>
      <c r="K85" s="92">
        <v>0</v>
      </c>
      <c r="L85" s="92">
        <v>0</v>
      </c>
      <c r="M85" s="92">
        <v>0</v>
      </c>
      <c r="N85" s="160">
        <f t="shared" si="27"/>
        <v>0</v>
      </c>
      <c r="O85" s="185"/>
      <c r="P85" s="185"/>
      <c r="Q85" s="185"/>
      <c r="R85" s="185"/>
    </row>
    <row r="86" spans="1:18" s="91" customFormat="1" x14ac:dyDescent="0.25">
      <c r="A86" s="14" t="s">
        <v>364</v>
      </c>
      <c r="B86" s="7" t="s">
        <v>365</v>
      </c>
      <c r="C86" s="92">
        <v>0</v>
      </c>
      <c r="D86" s="92">
        <v>0</v>
      </c>
      <c r="E86" s="92">
        <v>0</v>
      </c>
      <c r="F86" s="160">
        <f t="shared" si="25"/>
        <v>0</v>
      </c>
      <c r="G86" s="92">
        <v>0</v>
      </c>
      <c r="H86" s="92">
        <v>0</v>
      </c>
      <c r="I86" s="92">
        <v>0</v>
      </c>
      <c r="J86" s="160">
        <f t="shared" si="26"/>
        <v>0</v>
      </c>
      <c r="K86" s="92">
        <v>0</v>
      </c>
      <c r="L86" s="92">
        <v>0</v>
      </c>
      <c r="M86" s="92">
        <v>0</v>
      </c>
      <c r="N86" s="160">
        <f t="shared" si="27"/>
        <v>0</v>
      </c>
      <c r="O86" s="185"/>
      <c r="P86" s="185"/>
      <c r="Q86" s="185"/>
      <c r="R86" s="185"/>
    </row>
    <row r="87" spans="1:18" s="91" customFormat="1" x14ac:dyDescent="0.25">
      <c r="A87" s="14" t="s">
        <v>366</v>
      </c>
      <c r="B87" s="7" t="s">
        <v>367</v>
      </c>
      <c r="C87" s="92">
        <v>0</v>
      </c>
      <c r="D87" s="92">
        <v>0</v>
      </c>
      <c r="E87" s="92">
        <v>0</v>
      </c>
      <c r="F87" s="160">
        <f t="shared" si="25"/>
        <v>0</v>
      </c>
      <c r="G87" s="92">
        <v>0</v>
      </c>
      <c r="H87" s="92">
        <v>0</v>
      </c>
      <c r="I87" s="92">
        <v>0</v>
      </c>
      <c r="J87" s="160">
        <f t="shared" si="26"/>
        <v>0</v>
      </c>
      <c r="K87" s="92">
        <v>0</v>
      </c>
      <c r="L87" s="92">
        <v>0</v>
      </c>
      <c r="M87" s="92">
        <v>0</v>
      </c>
      <c r="N87" s="160">
        <f t="shared" si="27"/>
        <v>0</v>
      </c>
      <c r="O87" s="185"/>
      <c r="P87" s="185"/>
      <c r="Q87" s="185"/>
      <c r="R87" s="185"/>
    </row>
    <row r="88" spans="1:18" s="91" customFormat="1" x14ac:dyDescent="0.25">
      <c r="A88" s="14" t="s">
        <v>368</v>
      </c>
      <c r="B88" s="7" t="s">
        <v>369</v>
      </c>
      <c r="C88" s="92">
        <v>0</v>
      </c>
      <c r="D88" s="92">
        <v>0</v>
      </c>
      <c r="E88" s="92">
        <v>0</v>
      </c>
      <c r="F88" s="160">
        <f t="shared" si="25"/>
        <v>0</v>
      </c>
      <c r="G88" s="92">
        <v>0</v>
      </c>
      <c r="H88" s="92">
        <v>0</v>
      </c>
      <c r="I88" s="92">
        <v>0</v>
      </c>
      <c r="J88" s="160">
        <f t="shared" si="26"/>
        <v>0</v>
      </c>
      <c r="K88" s="92">
        <v>0</v>
      </c>
      <c r="L88" s="92">
        <v>0</v>
      </c>
      <c r="M88" s="92">
        <v>0</v>
      </c>
      <c r="N88" s="160">
        <f t="shared" si="27"/>
        <v>0</v>
      </c>
      <c r="O88" s="185"/>
      <c r="P88" s="185"/>
      <c r="Q88" s="185"/>
      <c r="R88" s="185"/>
    </row>
    <row r="89" spans="1:18" s="91" customFormat="1" x14ac:dyDescent="0.25">
      <c r="A89" s="15" t="s">
        <v>511</v>
      </c>
      <c r="B89" s="7" t="s">
        <v>370</v>
      </c>
      <c r="C89" s="92">
        <v>0</v>
      </c>
      <c r="D89" s="92">
        <v>0</v>
      </c>
      <c r="E89" s="92">
        <v>0</v>
      </c>
      <c r="F89" s="160">
        <f t="shared" si="25"/>
        <v>0</v>
      </c>
      <c r="G89" s="92">
        <v>0</v>
      </c>
      <c r="H89" s="92">
        <v>0</v>
      </c>
      <c r="I89" s="92">
        <v>0</v>
      </c>
      <c r="J89" s="160">
        <f t="shared" si="26"/>
        <v>0</v>
      </c>
      <c r="K89" s="92">
        <v>0</v>
      </c>
      <c r="L89" s="92">
        <v>0</v>
      </c>
      <c r="M89" s="92">
        <v>0</v>
      </c>
      <c r="N89" s="160">
        <f t="shared" si="27"/>
        <v>0</v>
      </c>
      <c r="O89" s="185"/>
      <c r="P89" s="185"/>
      <c r="Q89" s="185"/>
      <c r="R89" s="185"/>
    </row>
    <row r="90" spans="1:18" s="91" customFormat="1" ht="15.75" x14ac:dyDescent="0.25">
      <c r="A90" s="45" t="s">
        <v>530</v>
      </c>
      <c r="B90" s="36" t="s">
        <v>372</v>
      </c>
      <c r="C90" s="120">
        <f>C74+C79+C84+C85+C87+C86+C88+C89</f>
        <v>31946250</v>
      </c>
      <c r="D90" s="120">
        <f>D74+D79+D84+D85+D87+D86+D88+D89</f>
        <v>0</v>
      </c>
      <c r="E90" s="120">
        <f>E74+E79+E84+E85+E87+E86+E88+E89</f>
        <v>0</v>
      </c>
      <c r="F90" s="161">
        <f t="shared" si="25"/>
        <v>31946250</v>
      </c>
      <c r="G90" s="120">
        <f>G74+G79+G84+G85+G87+G86+G88+G89</f>
        <v>31946250</v>
      </c>
      <c r="H90" s="120">
        <f>H74+H79+H84+H85+H87+H86+H88+H89</f>
        <v>0</v>
      </c>
      <c r="I90" s="120">
        <f>I74+I79+I84+I85+I87+I86+I88+I89</f>
        <v>0</v>
      </c>
      <c r="J90" s="161">
        <f t="shared" si="26"/>
        <v>31946250</v>
      </c>
      <c r="K90" s="120">
        <f>K74+K79+K84+K85+K87+K86+K88+K89</f>
        <v>29023483</v>
      </c>
      <c r="L90" s="120">
        <f>L74+L79+L84+L85+L87+L86+L88+L89</f>
        <v>0</v>
      </c>
      <c r="M90" s="120">
        <f>M74+M79+M84+M85+M87+M86+M88+M89</f>
        <v>0</v>
      </c>
      <c r="N90" s="161">
        <f t="shared" si="27"/>
        <v>29023483</v>
      </c>
      <c r="O90" s="186"/>
      <c r="P90" s="186"/>
      <c r="Q90" s="186"/>
      <c r="R90" s="186"/>
    </row>
    <row r="91" spans="1:18" x14ac:dyDescent="0.25">
      <c r="A91" s="13" t="s">
        <v>373</v>
      </c>
      <c r="B91" s="5" t="s">
        <v>374</v>
      </c>
      <c r="C91" s="89">
        <v>0</v>
      </c>
      <c r="D91" s="89">
        <v>0</v>
      </c>
      <c r="E91" s="89">
        <v>0</v>
      </c>
      <c r="F91" s="159">
        <f t="shared" si="25"/>
        <v>0</v>
      </c>
      <c r="G91" s="89">
        <v>0</v>
      </c>
      <c r="H91" s="89">
        <v>0</v>
      </c>
      <c r="I91" s="89">
        <v>0</v>
      </c>
      <c r="J91" s="159">
        <f t="shared" si="26"/>
        <v>0</v>
      </c>
      <c r="K91" s="89">
        <v>0</v>
      </c>
      <c r="L91" s="89">
        <v>0</v>
      </c>
      <c r="M91" s="89">
        <v>0</v>
      </c>
      <c r="N91" s="159">
        <f t="shared" si="27"/>
        <v>0</v>
      </c>
      <c r="O91" s="202"/>
      <c r="P91" s="202"/>
      <c r="Q91" s="202"/>
      <c r="R91" s="202"/>
    </row>
    <row r="92" spans="1:18" x14ac:dyDescent="0.25">
      <c r="A92" s="13" t="s">
        <v>375</v>
      </c>
      <c r="B92" s="5" t="s">
        <v>376</v>
      </c>
      <c r="C92" s="89">
        <v>0</v>
      </c>
      <c r="D92" s="89">
        <v>0</v>
      </c>
      <c r="E92" s="89">
        <v>0</v>
      </c>
      <c r="F92" s="159">
        <f t="shared" si="25"/>
        <v>0</v>
      </c>
      <c r="G92" s="89">
        <v>0</v>
      </c>
      <c r="H92" s="89">
        <v>0</v>
      </c>
      <c r="I92" s="89">
        <v>0</v>
      </c>
      <c r="J92" s="159">
        <f t="shared" si="26"/>
        <v>0</v>
      </c>
      <c r="K92" s="89">
        <v>0</v>
      </c>
      <c r="L92" s="89">
        <v>0</v>
      </c>
      <c r="M92" s="89">
        <v>0</v>
      </c>
      <c r="N92" s="159">
        <f t="shared" si="27"/>
        <v>0</v>
      </c>
      <c r="O92" s="202"/>
      <c r="P92" s="202"/>
      <c r="Q92" s="202"/>
      <c r="R92" s="202"/>
    </row>
    <row r="93" spans="1:18" x14ac:dyDescent="0.25">
      <c r="A93" s="34" t="s">
        <v>377</v>
      </c>
      <c r="B93" s="5" t="s">
        <v>378</v>
      </c>
      <c r="C93" s="89">
        <v>0</v>
      </c>
      <c r="D93" s="89">
        <v>0</v>
      </c>
      <c r="E93" s="89">
        <v>0</v>
      </c>
      <c r="F93" s="159">
        <f t="shared" si="25"/>
        <v>0</v>
      </c>
      <c r="G93" s="89">
        <v>0</v>
      </c>
      <c r="H93" s="89">
        <v>0</v>
      </c>
      <c r="I93" s="89">
        <v>0</v>
      </c>
      <c r="J93" s="159">
        <f t="shared" si="26"/>
        <v>0</v>
      </c>
      <c r="K93" s="89">
        <v>0</v>
      </c>
      <c r="L93" s="89">
        <v>0</v>
      </c>
      <c r="M93" s="89">
        <v>0</v>
      </c>
      <c r="N93" s="159">
        <f t="shared" si="27"/>
        <v>0</v>
      </c>
      <c r="O93" s="202"/>
      <c r="P93" s="202"/>
      <c r="Q93" s="202"/>
      <c r="R93" s="202"/>
    </row>
    <row r="94" spans="1:18" x14ac:dyDescent="0.25">
      <c r="A94" s="34" t="s">
        <v>512</v>
      </c>
      <c r="B94" s="5" t="s">
        <v>379</v>
      </c>
      <c r="C94" s="89">
        <v>0</v>
      </c>
      <c r="D94" s="89">
        <v>0</v>
      </c>
      <c r="E94" s="89">
        <v>0</v>
      </c>
      <c r="F94" s="159">
        <f t="shared" si="25"/>
        <v>0</v>
      </c>
      <c r="G94" s="89">
        <v>0</v>
      </c>
      <c r="H94" s="89">
        <v>0</v>
      </c>
      <c r="I94" s="89">
        <v>0</v>
      </c>
      <c r="J94" s="159">
        <f t="shared" si="26"/>
        <v>0</v>
      </c>
      <c r="K94" s="89">
        <v>0</v>
      </c>
      <c r="L94" s="89">
        <v>0</v>
      </c>
      <c r="M94" s="89">
        <v>0</v>
      </c>
      <c r="N94" s="159">
        <f t="shared" si="27"/>
        <v>0</v>
      </c>
      <c r="O94" s="202"/>
      <c r="P94" s="202"/>
      <c r="Q94" s="202"/>
      <c r="R94" s="202"/>
    </row>
    <row r="95" spans="1:18" s="91" customFormat="1" x14ac:dyDescent="0.25">
      <c r="A95" s="14" t="s">
        <v>531</v>
      </c>
      <c r="B95" s="7" t="s">
        <v>380</v>
      </c>
      <c r="C95" s="92">
        <v>0</v>
      </c>
      <c r="D95" s="92">
        <v>0</v>
      </c>
      <c r="E95" s="92">
        <v>0</v>
      </c>
      <c r="F95" s="160">
        <f t="shared" si="25"/>
        <v>0</v>
      </c>
      <c r="G95" s="92">
        <v>0</v>
      </c>
      <c r="H95" s="92">
        <v>0</v>
      </c>
      <c r="I95" s="92">
        <v>0</v>
      </c>
      <c r="J95" s="160">
        <f t="shared" si="26"/>
        <v>0</v>
      </c>
      <c r="K95" s="92">
        <v>0</v>
      </c>
      <c r="L95" s="92">
        <v>0</v>
      </c>
      <c r="M95" s="92">
        <v>0</v>
      </c>
      <c r="N95" s="160">
        <f t="shared" si="27"/>
        <v>0</v>
      </c>
      <c r="O95" s="185"/>
      <c r="P95" s="185"/>
      <c r="Q95" s="185"/>
      <c r="R95" s="185"/>
    </row>
    <row r="96" spans="1:18" s="91" customFormat="1" x14ac:dyDescent="0.25">
      <c r="A96" s="15" t="s">
        <v>381</v>
      </c>
      <c r="B96" s="7" t="s">
        <v>382</v>
      </c>
      <c r="C96" s="92">
        <v>0</v>
      </c>
      <c r="D96" s="92">
        <v>0</v>
      </c>
      <c r="E96" s="92">
        <v>0</v>
      </c>
      <c r="F96" s="160">
        <f t="shared" si="25"/>
        <v>0</v>
      </c>
      <c r="G96" s="92">
        <v>0</v>
      </c>
      <c r="H96" s="92">
        <v>0</v>
      </c>
      <c r="I96" s="92">
        <v>0</v>
      </c>
      <c r="J96" s="160">
        <f t="shared" si="26"/>
        <v>0</v>
      </c>
      <c r="K96" s="92">
        <v>0</v>
      </c>
      <c r="L96" s="92">
        <v>0</v>
      </c>
      <c r="M96" s="92">
        <v>0</v>
      </c>
      <c r="N96" s="160">
        <f t="shared" si="27"/>
        <v>0</v>
      </c>
      <c r="O96" s="185"/>
      <c r="P96" s="185"/>
      <c r="Q96" s="185"/>
      <c r="R96" s="185"/>
    </row>
    <row r="97" spans="1:18" s="91" customFormat="1" ht="15.75" x14ac:dyDescent="0.25">
      <c r="A97" s="37" t="s">
        <v>532</v>
      </c>
      <c r="B97" s="38" t="s">
        <v>383</v>
      </c>
      <c r="C97" s="120">
        <f>C90+C95+C96</f>
        <v>31946250</v>
      </c>
      <c r="D97" s="120">
        <f>D90+D95+D96</f>
        <v>0</v>
      </c>
      <c r="E97" s="120">
        <f>E90+E95+E96</f>
        <v>0</v>
      </c>
      <c r="F97" s="161">
        <f t="shared" si="25"/>
        <v>31946250</v>
      </c>
      <c r="G97" s="120">
        <f>G90+G95+G96</f>
        <v>31946250</v>
      </c>
      <c r="H97" s="120">
        <f>H90+H95+H96</f>
        <v>0</v>
      </c>
      <c r="I97" s="120">
        <f>I90+I95+I96</f>
        <v>0</v>
      </c>
      <c r="J97" s="161">
        <f t="shared" si="26"/>
        <v>31946250</v>
      </c>
      <c r="K97" s="120">
        <f>K90+K95+K96</f>
        <v>29023483</v>
      </c>
      <c r="L97" s="120">
        <f>L90+L95+L96</f>
        <v>0</v>
      </c>
      <c r="M97" s="120">
        <f>M90+M95+M96</f>
        <v>0</v>
      </c>
      <c r="N97" s="161">
        <f t="shared" si="27"/>
        <v>29023483</v>
      </c>
      <c r="O97" s="186"/>
      <c r="P97" s="186"/>
      <c r="Q97" s="186"/>
      <c r="R97" s="186"/>
    </row>
    <row r="98" spans="1:18" s="91" customFormat="1" ht="17.25" x14ac:dyDescent="0.3">
      <c r="A98" s="93" t="s">
        <v>514</v>
      </c>
      <c r="B98" s="93"/>
      <c r="C98" s="122">
        <f>C68+C97</f>
        <v>84999409</v>
      </c>
      <c r="D98" s="122">
        <f>D68+D97</f>
        <v>0</v>
      </c>
      <c r="E98" s="122">
        <f>E68+E97</f>
        <v>20000</v>
      </c>
      <c r="F98" s="165">
        <f t="shared" si="25"/>
        <v>85019409</v>
      </c>
      <c r="G98" s="122">
        <f>G68+G97</f>
        <v>84999409</v>
      </c>
      <c r="H98" s="122">
        <f>H68+H97</f>
        <v>0</v>
      </c>
      <c r="I98" s="122">
        <f>I68+I97</f>
        <v>20000</v>
      </c>
      <c r="J98" s="165">
        <f t="shared" si="26"/>
        <v>85019409</v>
      </c>
      <c r="K98" s="122">
        <f>K68+K97</f>
        <v>82268379</v>
      </c>
      <c r="L98" s="122">
        <f>L68+L97</f>
        <v>0</v>
      </c>
      <c r="M98" s="122">
        <f>M68+M97</f>
        <v>20000</v>
      </c>
      <c r="N98" s="165">
        <f t="shared" si="27"/>
        <v>82288379</v>
      </c>
      <c r="O98" s="206"/>
      <c r="P98" s="206"/>
      <c r="Q98" s="206"/>
      <c r="R98" s="207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8" scale="4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R98"/>
  <sheetViews>
    <sheetView view="pageBreakPreview" zoomScale="80" zoomScaleNormal="100" zoomScaleSheetLayoutView="80" workbookViewId="0">
      <selection activeCell="B1" sqref="B1:F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256" t="s">
        <v>718</v>
      </c>
      <c r="C1" s="256"/>
      <c r="D1" s="256"/>
      <c r="E1" s="256"/>
      <c r="F1" s="256"/>
      <c r="G1" s="1"/>
      <c r="H1" s="1"/>
      <c r="I1" s="1"/>
      <c r="J1" s="1"/>
    </row>
    <row r="3" spans="1:18" ht="24" customHeight="1" x14ac:dyDescent="0.25">
      <c r="A3" s="261" t="s">
        <v>686</v>
      </c>
      <c r="B3" s="265"/>
      <c r="C3" s="265"/>
      <c r="D3" s="265"/>
      <c r="E3" s="265"/>
      <c r="F3" s="263"/>
    </row>
    <row r="4" spans="1:18" ht="24" customHeight="1" x14ac:dyDescent="0.25">
      <c r="A4" s="264" t="s">
        <v>675</v>
      </c>
      <c r="B4" s="262"/>
      <c r="C4" s="262"/>
      <c r="D4" s="262"/>
      <c r="E4" s="262"/>
      <c r="F4" s="263"/>
      <c r="H4" s="76"/>
    </row>
    <row r="5" spans="1:18" ht="18" x14ac:dyDescent="0.25">
      <c r="A5" s="101"/>
    </row>
    <row r="6" spans="1:18" x14ac:dyDescent="0.25">
      <c r="A6" s="90" t="s">
        <v>669</v>
      </c>
      <c r="C6" s="260" t="s">
        <v>653</v>
      </c>
      <c r="D6" s="260"/>
      <c r="E6" s="260"/>
      <c r="F6" s="257"/>
      <c r="G6" s="257" t="s">
        <v>702</v>
      </c>
      <c r="H6" s="258"/>
      <c r="I6" s="258"/>
      <c r="J6" s="258"/>
      <c r="K6" s="257" t="s">
        <v>704</v>
      </c>
      <c r="L6" s="258"/>
      <c r="M6" s="258"/>
      <c r="N6" s="258"/>
      <c r="O6" s="259"/>
      <c r="P6" s="259"/>
      <c r="Q6" s="259"/>
      <c r="R6" s="259"/>
    </row>
    <row r="7" spans="1:18" ht="45" x14ac:dyDescent="0.3">
      <c r="A7" s="2" t="s">
        <v>83</v>
      </c>
      <c r="B7" s="3" t="s">
        <v>33</v>
      </c>
      <c r="C7" s="102" t="s">
        <v>587</v>
      </c>
      <c r="D7" s="102" t="s">
        <v>588</v>
      </c>
      <c r="E7" s="102" t="s">
        <v>41</v>
      </c>
      <c r="F7" s="158" t="s">
        <v>24</v>
      </c>
      <c r="G7" s="102" t="s">
        <v>587</v>
      </c>
      <c r="H7" s="102" t="s">
        <v>588</v>
      </c>
      <c r="I7" s="102" t="s">
        <v>41</v>
      </c>
      <c r="J7" s="158" t="s">
        <v>24</v>
      </c>
      <c r="K7" s="102" t="s">
        <v>587</v>
      </c>
      <c r="L7" s="102" t="s">
        <v>588</v>
      </c>
      <c r="M7" s="102" t="s">
        <v>41</v>
      </c>
      <c r="N7" s="158" t="s">
        <v>24</v>
      </c>
      <c r="O7" s="177"/>
      <c r="P7" s="177"/>
      <c r="Q7" s="177"/>
      <c r="R7" s="178"/>
    </row>
    <row r="8" spans="1:18" ht="15" customHeight="1" x14ac:dyDescent="0.25">
      <c r="A8" s="30" t="s">
        <v>263</v>
      </c>
      <c r="B8" s="6" t="s">
        <v>264</v>
      </c>
      <c r="C8" s="89">
        <v>0</v>
      </c>
      <c r="D8" s="89">
        <v>0</v>
      </c>
      <c r="E8" s="89">
        <v>0</v>
      </c>
      <c r="F8" s="159">
        <f t="shared" ref="F8:F39" si="0">SUM(C8:E8)</f>
        <v>0</v>
      </c>
      <c r="G8" s="89">
        <v>0</v>
      </c>
      <c r="H8" s="89">
        <v>0</v>
      </c>
      <c r="I8" s="89">
        <v>0</v>
      </c>
      <c r="J8" s="159">
        <f t="shared" ref="J8:J39" si="1">SUM(G8:I8)</f>
        <v>0</v>
      </c>
      <c r="K8" s="89">
        <v>0</v>
      </c>
      <c r="L8" s="89">
        <v>0</v>
      </c>
      <c r="M8" s="89">
        <v>0</v>
      </c>
      <c r="N8" s="159">
        <f t="shared" ref="N8:N49" si="2">SUM(K8:M8)</f>
        <v>0</v>
      </c>
      <c r="O8" s="202"/>
      <c r="P8" s="202"/>
      <c r="Q8" s="202"/>
      <c r="R8" s="202"/>
    </row>
    <row r="9" spans="1:18" ht="15" customHeight="1" x14ac:dyDescent="0.25">
      <c r="A9" s="5" t="s">
        <v>265</v>
      </c>
      <c r="B9" s="6" t="s">
        <v>266</v>
      </c>
      <c r="C9" s="89">
        <v>0</v>
      </c>
      <c r="D9" s="89">
        <v>0</v>
      </c>
      <c r="E9" s="89">
        <v>0</v>
      </c>
      <c r="F9" s="159">
        <f t="shared" si="0"/>
        <v>0</v>
      </c>
      <c r="G9" s="89">
        <v>0</v>
      </c>
      <c r="H9" s="89">
        <v>0</v>
      </c>
      <c r="I9" s="89">
        <v>0</v>
      </c>
      <c r="J9" s="159">
        <f t="shared" si="1"/>
        <v>0</v>
      </c>
      <c r="K9" s="89">
        <v>0</v>
      </c>
      <c r="L9" s="89">
        <v>0</v>
      </c>
      <c r="M9" s="89">
        <v>0</v>
      </c>
      <c r="N9" s="159">
        <f t="shared" si="2"/>
        <v>0</v>
      </c>
      <c r="O9" s="202"/>
      <c r="P9" s="202"/>
      <c r="Q9" s="202"/>
      <c r="R9" s="202"/>
    </row>
    <row r="10" spans="1:18" ht="15" customHeight="1" x14ac:dyDescent="0.25">
      <c r="A10" s="5" t="s">
        <v>267</v>
      </c>
      <c r="B10" s="6" t="s">
        <v>268</v>
      </c>
      <c r="C10" s="89">
        <v>0</v>
      </c>
      <c r="D10" s="89">
        <v>0</v>
      </c>
      <c r="E10" s="89">
        <v>0</v>
      </c>
      <c r="F10" s="159">
        <f t="shared" si="0"/>
        <v>0</v>
      </c>
      <c r="G10" s="89">
        <v>0</v>
      </c>
      <c r="H10" s="89">
        <v>0</v>
      </c>
      <c r="I10" s="89">
        <v>0</v>
      </c>
      <c r="J10" s="159">
        <f t="shared" si="1"/>
        <v>0</v>
      </c>
      <c r="K10" s="89">
        <v>0</v>
      </c>
      <c r="L10" s="89">
        <v>0</v>
      </c>
      <c r="M10" s="89">
        <v>0</v>
      </c>
      <c r="N10" s="159">
        <f t="shared" si="2"/>
        <v>0</v>
      </c>
      <c r="O10" s="202"/>
      <c r="P10" s="202"/>
      <c r="Q10" s="202"/>
      <c r="R10" s="202"/>
    </row>
    <row r="11" spans="1:18" ht="15" customHeight="1" x14ac:dyDescent="0.25">
      <c r="A11" s="5" t="s">
        <v>269</v>
      </c>
      <c r="B11" s="6" t="s">
        <v>270</v>
      </c>
      <c r="C11" s="89">
        <v>0</v>
      </c>
      <c r="D11" s="89">
        <v>0</v>
      </c>
      <c r="E11" s="89">
        <v>0</v>
      </c>
      <c r="F11" s="159">
        <f t="shared" si="0"/>
        <v>0</v>
      </c>
      <c r="G11" s="89">
        <v>0</v>
      </c>
      <c r="H11" s="89">
        <v>0</v>
      </c>
      <c r="I11" s="89">
        <v>0</v>
      </c>
      <c r="J11" s="159">
        <f t="shared" si="1"/>
        <v>0</v>
      </c>
      <c r="K11" s="89">
        <v>0</v>
      </c>
      <c r="L11" s="89">
        <v>0</v>
      </c>
      <c r="M11" s="89">
        <v>0</v>
      </c>
      <c r="N11" s="159">
        <f t="shared" si="2"/>
        <v>0</v>
      </c>
      <c r="O11" s="202"/>
      <c r="P11" s="202"/>
      <c r="Q11" s="202"/>
      <c r="R11" s="202"/>
    </row>
    <row r="12" spans="1:18" ht="15" customHeight="1" x14ac:dyDescent="0.25">
      <c r="A12" s="5" t="s">
        <v>271</v>
      </c>
      <c r="B12" s="6" t="s">
        <v>272</v>
      </c>
      <c r="C12" s="89">
        <v>0</v>
      </c>
      <c r="D12" s="89">
        <v>0</v>
      </c>
      <c r="E12" s="89">
        <v>0</v>
      </c>
      <c r="F12" s="159">
        <f t="shared" si="0"/>
        <v>0</v>
      </c>
      <c r="G12" s="89">
        <v>0</v>
      </c>
      <c r="H12" s="89">
        <v>0</v>
      </c>
      <c r="I12" s="89">
        <v>0</v>
      </c>
      <c r="J12" s="159">
        <f t="shared" si="1"/>
        <v>0</v>
      </c>
      <c r="K12" s="89">
        <v>0</v>
      </c>
      <c r="L12" s="89">
        <v>0</v>
      </c>
      <c r="M12" s="89">
        <v>0</v>
      </c>
      <c r="N12" s="159">
        <f t="shared" si="2"/>
        <v>0</v>
      </c>
      <c r="O12" s="202"/>
      <c r="P12" s="202"/>
      <c r="Q12" s="202"/>
      <c r="R12" s="202"/>
    </row>
    <row r="13" spans="1:18" ht="15" customHeight="1" x14ac:dyDescent="0.25">
      <c r="A13" s="5" t="s">
        <v>667</v>
      </c>
      <c r="B13" s="6" t="s">
        <v>273</v>
      </c>
      <c r="C13" s="89">
        <v>0</v>
      </c>
      <c r="D13" s="89">
        <v>0</v>
      </c>
      <c r="E13" s="89">
        <v>0</v>
      </c>
      <c r="F13" s="159">
        <f t="shared" si="0"/>
        <v>0</v>
      </c>
      <c r="G13" s="89">
        <v>0</v>
      </c>
      <c r="H13" s="89">
        <v>0</v>
      </c>
      <c r="I13" s="89">
        <v>0</v>
      </c>
      <c r="J13" s="159">
        <f t="shared" si="1"/>
        <v>0</v>
      </c>
      <c r="K13" s="89">
        <v>0</v>
      </c>
      <c r="L13" s="89">
        <v>0</v>
      </c>
      <c r="M13" s="89">
        <v>0</v>
      </c>
      <c r="N13" s="159">
        <f t="shared" si="2"/>
        <v>0</v>
      </c>
      <c r="O13" s="202"/>
      <c r="P13" s="202"/>
      <c r="Q13" s="202"/>
      <c r="R13" s="202"/>
    </row>
    <row r="14" spans="1:18" s="91" customFormat="1" ht="15" customHeight="1" x14ac:dyDescent="0.25">
      <c r="A14" s="7" t="s">
        <v>516</v>
      </c>
      <c r="B14" s="8" t="s">
        <v>274</v>
      </c>
      <c r="C14" s="92">
        <f>SUM(C8:C13)</f>
        <v>0</v>
      </c>
      <c r="D14" s="92">
        <f>SUM(D8:D13)</f>
        <v>0</v>
      </c>
      <c r="E14" s="92">
        <f>SUM(E8:E13)</f>
        <v>0</v>
      </c>
      <c r="F14" s="160">
        <f t="shared" si="0"/>
        <v>0</v>
      </c>
      <c r="G14" s="92">
        <f>SUM(G8:G13)</f>
        <v>0</v>
      </c>
      <c r="H14" s="92">
        <f>SUM(H8:H13)</f>
        <v>0</v>
      </c>
      <c r="I14" s="92">
        <f>SUM(I8:I13)</f>
        <v>0</v>
      </c>
      <c r="J14" s="160">
        <f t="shared" si="1"/>
        <v>0</v>
      </c>
      <c r="K14" s="92">
        <f>SUM(K8:K13)</f>
        <v>0</v>
      </c>
      <c r="L14" s="92">
        <f>SUM(L8:L13)</f>
        <v>0</v>
      </c>
      <c r="M14" s="92">
        <f>SUM(M8:M13)</f>
        <v>0</v>
      </c>
      <c r="N14" s="160">
        <f t="shared" si="2"/>
        <v>0</v>
      </c>
      <c r="O14" s="185"/>
      <c r="P14" s="185"/>
      <c r="Q14" s="185"/>
      <c r="R14" s="185"/>
    </row>
    <row r="15" spans="1:18" ht="15" customHeight="1" x14ac:dyDescent="0.25">
      <c r="A15" s="5" t="s">
        <v>275</v>
      </c>
      <c r="B15" s="6" t="s">
        <v>276</v>
      </c>
      <c r="C15" s="89">
        <v>0</v>
      </c>
      <c r="D15" s="89">
        <v>0</v>
      </c>
      <c r="E15" s="89">
        <v>0</v>
      </c>
      <c r="F15" s="159">
        <f t="shared" si="0"/>
        <v>0</v>
      </c>
      <c r="G15" s="89">
        <v>0</v>
      </c>
      <c r="H15" s="89">
        <v>0</v>
      </c>
      <c r="I15" s="89">
        <v>0</v>
      </c>
      <c r="J15" s="159">
        <f t="shared" si="1"/>
        <v>0</v>
      </c>
      <c r="K15" s="89">
        <v>0</v>
      </c>
      <c r="L15" s="89">
        <v>0</v>
      </c>
      <c r="M15" s="89">
        <v>0</v>
      </c>
      <c r="N15" s="159">
        <f t="shared" si="2"/>
        <v>0</v>
      </c>
      <c r="O15" s="202"/>
      <c r="P15" s="202"/>
      <c r="Q15" s="202"/>
      <c r="R15" s="202"/>
    </row>
    <row r="16" spans="1:18" ht="15" customHeight="1" x14ac:dyDescent="0.25">
      <c r="A16" s="5" t="s">
        <v>277</v>
      </c>
      <c r="B16" s="6" t="s">
        <v>278</v>
      </c>
      <c r="C16" s="89">
        <v>0</v>
      </c>
      <c r="D16" s="89">
        <v>0</v>
      </c>
      <c r="E16" s="89">
        <v>0</v>
      </c>
      <c r="F16" s="159">
        <f t="shared" si="0"/>
        <v>0</v>
      </c>
      <c r="G16" s="89">
        <v>0</v>
      </c>
      <c r="H16" s="89">
        <v>0</v>
      </c>
      <c r="I16" s="89">
        <v>0</v>
      </c>
      <c r="J16" s="159">
        <f t="shared" si="1"/>
        <v>0</v>
      </c>
      <c r="K16" s="89">
        <v>0</v>
      </c>
      <c r="L16" s="89">
        <v>0</v>
      </c>
      <c r="M16" s="89">
        <v>0</v>
      </c>
      <c r="N16" s="159">
        <f t="shared" si="2"/>
        <v>0</v>
      </c>
      <c r="O16" s="202"/>
      <c r="P16" s="202"/>
      <c r="Q16" s="202"/>
      <c r="R16" s="202"/>
    </row>
    <row r="17" spans="1:18" ht="15" customHeight="1" x14ac:dyDescent="0.25">
      <c r="A17" s="5" t="s">
        <v>478</v>
      </c>
      <c r="B17" s="6" t="s">
        <v>279</v>
      </c>
      <c r="C17" s="89">
        <v>0</v>
      </c>
      <c r="D17" s="89">
        <v>0</v>
      </c>
      <c r="E17" s="89">
        <v>0</v>
      </c>
      <c r="F17" s="159">
        <f t="shared" si="0"/>
        <v>0</v>
      </c>
      <c r="G17" s="89">
        <v>0</v>
      </c>
      <c r="H17" s="89">
        <v>0</v>
      </c>
      <c r="I17" s="89">
        <v>0</v>
      </c>
      <c r="J17" s="159">
        <f t="shared" si="1"/>
        <v>0</v>
      </c>
      <c r="K17" s="89">
        <v>0</v>
      </c>
      <c r="L17" s="89">
        <v>0</v>
      </c>
      <c r="M17" s="89">
        <v>0</v>
      </c>
      <c r="N17" s="159">
        <f t="shared" si="2"/>
        <v>0</v>
      </c>
      <c r="O17" s="202"/>
      <c r="P17" s="202"/>
      <c r="Q17" s="202"/>
      <c r="R17" s="202"/>
    </row>
    <row r="18" spans="1:18" ht="15" customHeight="1" x14ac:dyDescent="0.25">
      <c r="A18" s="5" t="s">
        <v>479</v>
      </c>
      <c r="B18" s="6" t="s">
        <v>280</v>
      </c>
      <c r="C18" s="89">
        <v>0</v>
      </c>
      <c r="D18" s="89">
        <v>0</v>
      </c>
      <c r="E18" s="89">
        <v>0</v>
      </c>
      <c r="F18" s="159">
        <f t="shared" si="0"/>
        <v>0</v>
      </c>
      <c r="G18" s="89">
        <v>0</v>
      </c>
      <c r="H18" s="89">
        <v>0</v>
      </c>
      <c r="I18" s="89">
        <v>0</v>
      </c>
      <c r="J18" s="159">
        <f t="shared" si="1"/>
        <v>0</v>
      </c>
      <c r="K18" s="89">
        <v>0</v>
      </c>
      <c r="L18" s="89">
        <v>0</v>
      </c>
      <c r="M18" s="89">
        <v>0</v>
      </c>
      <c r="N18" s="159">
        <f t="shared" si="2"/>
        <v>0</v>
      </c>
      <c r="O18" s="202"/>
      <c r="P18" s="202"/>
      <c r="Q18" s="202"/>
      <c r="R18" s="202"/>
    </row>
    <row r="19" spans="1:18" ht="15" customHeight="1" x14ac:dyDescent="0.25">
      <c r="A19" s="5" t="s">
        <v>480</v>
      </c>
      <c r="B19" s="6" t="s">
        <v>281</v>
      </c>
      <c r="C19" s="89">
        <v>0</v>
      </c>
      <c r="D19" s="89">
        <v>0</v>
      </c>
      <c r="E19" s="89">
        <v>0</v>
      </c>
      <c r="F19" s="159">
        <f t="shared" si="0"/>
        <v>0</v>
      </c>
      <c r="G19" s="89">
        <v>0</v>
      </c>
      <c r="H19" s="89">
        <v>0</v>
      </c>
      <c r="I19" s="89">
        <v>0</v>
      </c>
      <c r="J19" s="159">
        <f t="shared" si="1"/>
        <v>0</v>
      </c>
      <c r="K19" s="89">
        <v>0</v>
      </c>
      <c r="L19" s="89">
        <v>0</v>
      </c>
      <c r="M19" s="89">
        <v>0</v>
      </c>
      <c r="N19" s="159">
        <f t="shared" si="2"/>
        <v>0</v>
      </c>
      <c r="O19" s="202"/>
      <c r="P19" s="202"/>
      <c r="Q19" s="202"/>
      <c r="R19" s="202"/>
    </row>
    <row r="20" spans="1:18" s="91" customFormat="1" ht="15" customHeight="1" x14ac:dyDescent="0.25">
      <c r="A20" s="36" t="s">
        <v>517</v>
      </c>
      <c r="B20" s="46" t="s">
        <v>282</v>
      </c>
      <c r="C20" s="119">
        <f>SUM(C14:C19)</f>
        <v>0</v>
      </c>
      <c r="D20" s="119">
        <f>SUM(D14:D19)</f>
        <v>0</v>
      </c>
      <c r="E20" s="119">
        <f>SUM(E14:E19)</f>
        <v>0</v>
      </c>
      <c r="F20" s="160">
        <f t="shared" si="0"/>
        <v>0</v>
      </c>
      <c r="G20" s="119">
        <f>SUM(G14:G19)</f>
        <v>0</v>
      </c>
      <c r="H20" s="119">
        <f>SUM(H14:H19)</f>
        <v>0</v>
      </c>
      <c r="I20" s="119">
        <f>SUM(I14:I19)</f>
        <v>0</v>
      </c>
      <c r="J20" s="160">
        <f t="shared" si="1"/>
        <v>0</v>
      </c>
      <c r="K20" s="119">
        <f>SUM(K14:K19)</f>
        <v>0</v>
      </c>
      <c r="L20" s="119">
        <f>SUM(L14:L19)</f>
        <v>0</v>
      </c>
      <c r="M20" s="119">
        <f>SUM(M14:M19)</f>
        <v>0</v>
      </c>
      <c r="N20" s="160">
        <f t="shared" si="2"/>
        <v>0</v>
      </c>
      <c r="O20" s="186"/>
      <c r="P20" s="186"/>
      <c r="Q20" s="186"/>
      <c r="R20" s="185"/>
    </row>
    <row r="21" spans="1:18" ht="15" customHeight="1" x14ac:dyDescent="0.25">
      <c r="A21" s="5" t="s">
        <v>484</v>
      </c>
      <c r="B21" s="6" t="s">
        <v>291</v>
      </c>
      <c r="C21" s="89">
        <v>0</v>
      </c>
      <c r="D21" s="89">
        <v>0</v>
      </c>
      <c r="E21" s="89">
        <v>0</v>
      </c>
      <c r="F21" s="159">
        <f t="shared" si="0"/>
        <v>0</v>
      </c>
      <c r="G21" s="89">
        <v>0</v>
      </c>
      <c r="H21" s="89">
        <v>0</v>
      </c>
      <c r="I21" s="89">
        <v>0</v>
      </c>
      <c r="J21" s="159">
        <f t="shared" si="1"/>
        <v>0</v>
      </c>
      <c r="K21" s="89">
        <v>0</v>
      </c>
      <c r="L21" s="89">
        <v>0</v>
      </c>
      <c r="M21" s="89">
        <v>0</v>
      </c>
      <c r="N21" s="159">
        <f t="shared" si="2"/>
        <v>0</v>
      </c>
      <c r="O21" s="202"/>
      <c r="P21" s="202"/>
      <c r="Q21" s="202"/>
      <c r="R21" s="202"/>
    </row>
    <row r="22" spans="1:18" ht="15" customHeight="1" x14ac:dyDescent="0.25">
      <c r="A22" s="5" t="s">
        <v>485</v>
      </c>
      <c r="B22" s="6" t="s">
        <v>292</v>
      </c>
      <c r="C22" s="89">
        <v>0</v>
      </c>
      <c r="D22" s="89">
        <v>0</v>
      </c>
      <c r="E22" s="89">
        <v>0</v>
      </c>
      <c r="F22" s="159">
        <f t="shared" si="0"/>
        <v>0</v>
      </c>
      <c r="G22" s="89">
        <v>0</v>
      </c>
      <c r="H22" s="89">
        <v>0</v>
      </c>
      <c r="I22" s="89">
        <v>0</v>
      </c>
      <c r="J22" s="159">
        <f t="shared" si="1"/>
        <v>0</v>
      </c>
      <c r="K22" s="89">
        <v>0</v>
      </c>
      <c r="L22" s="89">
        <v>0</v>
      </c>
      <c r="M22" s="89">
        <v>0</v>
      </c>
      <c r="N22" s="159">
        <f t="shared" si="2"/>
        <v>0</v>
      </c>
      <c r="O22" s="202"/>
      <c r="P22" s="202"/>
      <c r="Q22" s="202"/>
      <c r="R22" s="202"/>
    </row>
    <row r="23" spans="1:18" s="91" customFormat="1" ht="15" customHeight="1" x14ac:dyDescent="0.25">
      <c r="A23" s="7" t="s">
        <v>519</v>
      </c>
      <c r="B23" s="8" t="s">
        <v>293</v>
      </c>
      <c r="C23" s="92">
        <f>SUM(C21:C22)</f>
        <v>0</v>
      </c>
      <c r="D23" s="92">
        <f>SUM(D21:D22)</f>
        <v>0</v>
      </c>
      <c r="E23" s="92">
        <f>SUM(E21:E22)</f>
        <v>0</v>
      </c>
      <c r="F23" s="160">
        <f t="shared" si="0"/>
        <v>0</v>
      </c>
      <c r="G23" s="92">
        <f>SUM(G21:G22)</f>
        <v>0</v>
      </c>
      <c r="H23" s="92">
        <f>SUM(H21:H22)</f>
        <v>0</v>
      </c>
      <c r="I23" s="92">
        <f>SUM(I21:I22)</f>
        <v>0</v>
      </c>
      <c r="J23" s="160">
        <f t="shared" si="1"/>
        <v>0</v>
      </c>
      <c r="K23" s="92">
        <f>SUM(K21:K22)</f>
        <v>0</v>
      </c>
      <c r="L23" s="92">
        <f>SUM(L21:L22)</f>
        <v>0</v>
      </c>
      <c r="M23" s="92">
        <f>SUM(M21:M22)</f>
        <v>0</v>
      </c>
      <c r="N23" s="160">
        <f t="shared" si="2"/>
        <v>0</v>
      </c>
      <c r="O23" s="185"/>
      <c r="P23" s="185"/>
      <c r="Q23" s="185"/>
      <c r="R23" s="185"/>
    </row>
    <row r="24" spans="1:18" ht="15" customHeight="1" x14ac:dyDescent="0.25">
      <c r="A24" s="7" t="s">
        <v>486</v>
      </c>
      <c r="B24" s="8" t="s">
        <v>294</v>
      </c>
      <c r="C24" s="92">
        <v>0</v>
      </c>
      <c r="D24" s="92">
        <v>0</v>
      </c>
      <c r="E24" s="92">
        <v>0</v>
      </c>
      <c r="F24" s="160">
        <f t="shared" si="0"/>
        <v>0</v>
      </c>
      <c r="G24" s="92">
        <v>0</v>
      </c>
      <c r="H24" s="92">
        <v>0</v>
      </c>
      <c r="I24" s="92">
        <v>0</v>
      </c>
      <c r="J24" s="160">
        <f t="shared" si="1"/>
        <v>0</v>
      </c>
      <c r="K24" s="92">
        <v>0</v>
      </c>
      <c r="L24" s="92">
        <v>0</v>
      </c>
      <c r="M24" s="92">
        <v>0</v>
      </c>
      <c r="N24" s="160">
        <f t="shared" si="2"/>
        <v>0</v>
      </c>
      <c r="O24" s="185"/>
      <c r="P24" s="185"/>
      <c r="Q24" s="185"/>
      <c r="R24" s="185"/>
    </row>
    <row r="25" spans="1:18" ht="15" customHeight="1" x14ac:dyDescent="0.25">
      <c r="A25" s="7" t="s">
        <v>487</v>
      </c>
      <c r="B25" s="8" t="s">
        <v>295</v>
      </c>
      <c r="C25" s="92">
        <v>0</v>
      </c>
      <c r="D25" s="92">
        <v>0</v>
      </c>
      <c r="E25" s="92">
        <v>0</v>
      </c>
      <c r="F25" s="160">
        <f t="shared" si="0"/>
        <v>0</v>
      </c>
      <c r="G25" s="92">
        <v>0</v>
      </c>
      <c r="H25" s="92">
        <v>0</v>
      </c>
      <c r="I25" s="92">
        <v>0</v>
      </c>
      <c r="J25" s="160">
        <f t="shared" si="1"/>
        <v>0</v>
      </c>
      <c r="K25" s="92">
        <v>0</v>
      </c>
      <c r="L25" s="92">
        <v>0</v>
      </c>
      <c r="M25" s="92">
        <v>0</v>
      </c>
      <c r="N25" s="160">
        <f t="shared" si="2"/>
        <v>0</v>
      </c>
      <c r="O25" s="185"/>
      <c r="P25" s="185"/>
      <c r="Q25" s="185"/>
      <c r="R25" s="185"/>
    </row>
    <row r="26" spans="1:18" ht="15" customHeight="1" x14ac:dyDescent="0.25">
      <c r="A26" s="7" t="s">
        <v>488</v>
      </c>
      <c r="B26" s="8" t="s">
        <v>296</v>
      </c>
      <c r="C26" s="92">
        <v>0</v>
      </c>
      <c r="D26" s="92">
        <v>0</v>
      </c>
      <c r="E26" s="92">
        <v>0</v>
      </c>
      <c r="F26" s="160">
        <f t="shared" si="0"/>
        <v>0</v>
      </c>
      <c r="G26" s="92">
        <v>0</v>
      </c>
      <c r="H26" s="92">
        <v>0</v>
      </c>
      <c r="I26" s="92">
        <v>0</v>
      </c>
      <c r="J26" s="160">
        <f t="shared" si="1"/>
        <v>0</v>
      </c>
      <c r="K26" s="92">
        <v>0</v>
      </c>
      <c r="L26" s="92">
        <v>0</v>
      </c>
      <c r="M26" s="92">
        <v>0</v>
      </c>
      <c r="N26" s="160">
        <f t="shared" si="2"/>
        <v>0</v>
      </c>
      <c r="O26" s="185"/>
      <c r="P26" s="185"/>
      <c r="Q26" s="185"/>
      <c r="R26" s="185"/>
    </row>
    <row r="27" spans="1:18" ht="15" customHeight="1" x14ac:dyDescent="0.25">
      <c r="A27" s="5" t="s">
        <v>489</v>
      </c>
      <c r="B27" s="6" t="s">
        <v>297</v>
      </c>
      <c r="C27" s="89">
        <v>0</v>
      </c>
      <c r="D27" s="89">
        <v>0</v>
      </c>
      <c r="E27" s="89">
        <v>0</v>
      </c>
      <c r="F27" s="159">
        <f t="shared" si="0"/>
        <v>0</v>
      </c>
      <c r="G27" s="89">
        <v>0</v>
      </c>
      <c r="H27" s="89">
        <v>0</v>
      </c>
      <c r="I27" s="89">
        <v>0</v>
      </c>
      <c r="J27" s="159">
        <f t="shared" si="1"/>
        <v>0</v>
      </c>
      <c r="K27" s="89">
        <v>0</v>
      </c>
      <c r="L27" s="89">
        <v>0</v>
      </c>
      <c r="M27" s="89">
        <v>0</v>
      </c>
      <c r="N27" s="159">
        <f t="shared" si="2"/>
        <v>0</v>
      </c>
      <c r="O27" s="202"/>
      <c r="P27" s="202"/>
      <c r="Q27" s="202"/>
      <c r="R27" s="202"/>
    </row>
    <row r="28" spans="1:18" ht="15" customHeight="1" x14ac:dyDescent="0.25">
      <c r="A28" s="5" t="s">
        <v>490</v>
      </c>
      <c r="B28" s="6" t="s">
        <v>300</v>
      </c>
      <c r="C28" s="89">
        <v>0</v>
      </c>
      <c r="D28" s="89">
        <v>0</v>
      </c>
      <c r="E28" s="89">
        <v>0</v>
      </c>
      <c r="F28" s="159">
        <f t="shared" si="0"/>
        <v>0</v>
      </c>
      <c r="G28" s="89">
        <v>0</v>
      </c>
      <c r="H28" s="89">
        <v>0</v>
      </c>
      <c r="I28" s="89">
        <v>0</v>
      </c>
      <c r="J28" s="159">
        <f t="shared" si="1"/>
        <v>0</v>
      </c>
      <c r="K28" s="89">
        <v>0</v>
      </c>
      <c r="L28" s="89">
        <v>0</v>
      </c>
      <c r="M28" s="89">
        <v>0</v>
      </c>
      <c r="N28" s="159">
        <f t="shared" si="2"/>
        <v>0</v>
      </c>
      <c r="O28" s="202"/>
      <c r="P28" s="202"/>
      <c r="Q28" s="202"/>
      <c r="R28" s="202"/>
    </row>
    <row r="29" spans="1:18" ht="15" customHeight="1" x14ac:dyDescent="0.25">
      <c r="A29" s="5" t="s">
        <v>301</v>
      </c>
      <c r="B29" s="6" t="s">
        <v>302</v>
      </c>
      <c r="C29" s="89">
        <v>0</v>
      </c>
      <c r="D29" s="89">
        <v>0</v>
      </c>
      <c r="E29" s="89">
        <v>0</v>
      </c>
      <c r="F29" s="159">
        <f t="shared" si="0"/>
        <v>0</v>
      </c>
      <c r="G29" s="89">
        <v>0</v>
      </c>
      <c r="H29" s="89">
        <v>0</v>
      </c>
      <c r="I29" s="89">
        <v>0</v>
      </c>
      <c r="J29" s="159">
        <f t="shared" si="1"/>
        <v>0</v>
      </c>
      <c r="K29" s="89">
        <v>0</v>
      </c>
      <c r="L29" s="89">
        <v>0</v>
      </c>
      <c r="M29" s="89">
        <v>0</v>
      </c>
      <c r="N29" s="159">
        <f t="shared" si="2"/>
        <v>0</v>
      </c>
      <c r="O29" s="202"/>
      <c r="P29" s="202"/>
      <c r="Q29" s="202"/>
      <c r="R29" s="202"/>
    </row>
    <row r="30" spans="1:18" ht="15" customHeight="1" x14ac:dyDescent="0.25">
      <c r="A30" s="5" t="s">
        <v>491</v>
      </c>
      <c r="B30" s="6" t="s">
        <v>303</v>
      </c>
      <c r="C30" s="89">
        <v>0</v>
      </c>
      <c r="D30" s="89">
        <v>0</v>
      </c>
      <c r="E30" s="89">
        <v>0</v>
      </c>
      <c r="F30" s="159">
        <f t="shared" si="0"/>
        <v>0</v>
      </c>
      <c r="G30" s="89">
        <v>0</v>
      </c>
      <c r="H30" s="89">
        <v>0</v>
      </c>
      <c r="I30" s="89">
        <v>0</v>
      </c>
      <c r="J30" s="159">
        <f t="shared" si="1"/>
        <v>0</v>
      </c>
      <c r="K30" s="89">
        <v>0</v>
      </c>
      <c r="L30" s="89">
        <v>0</v>
      </c>
      <c r="M30" s="89">
        <v>0</v>
      </c>
      <c r="N30" s="159">
        <f t="shared" si="2"/>
        <v>0</v>
      </c>
      <c r="O30" s="202"/>
      <c r="P30" s="202"/>
      <c r="Q30" s="202"/>
      <c r="R30" s="202"/>
    </row>
    <row r="31" spans="1:18" ht="15" customHeight="1" x14ac:dyDescent="0.25">
      <c r="A31" s="5" t="s">
        <v>492</v>
      </c>
      <c r="B31" s="6" t="s">
        <v>308</v>
      </c>
      <c r="C31" s="89">
        <v>0</v>
      </c>
      <c r="D31" s="89">
        <v>0</v>
      </c>
      <c r="E31" s="89">
        <v>0</v>
      </c>
      <c r="F31" s="159">
        <f t="shared" si="0"/>
        <v>0</v>
      </c>
      <c r="G31" s="89">
        <v>0</v>
      </c>
      <c r="H31" s="89">
        <v>0</v>
      </c>
      <c r="I31" s="89">
        <v>0</v>
      </c>
      <c r="J31" s="159">
        <f t="shared" si="1"/>
        <v>0</v>
      </c>
      <c r="K31" s="89">
        <v>0</v>
      </c>
      <c r="L31" s="89">
        <v>0</v>
      </c>
      <c r="M31" s="89">
        <v>0</v>
      </c>
      <c r="N31" s="159">
        <f t="shared" si="2"/>
        <v>0</v>
      </c>
      <c r="O31" s="202"/>
      <c r="P31" s="202"/>
      <c r="Q31" s="202"/>
      <c r="R31" s="202"/>
    </row>
    <row r="32" spans="1:18" s="91" customFormat="1" ht="15" customHeight="1" x14ac:dyDescent="0.25">
      <c r="A32" s="7" t="s">
        <v>520</v>
      </c>
      <c r="B32" s="8" t="s">
        <v>311</v>
      </c>
      <c r="C32" s="92">
        <f>SUM(C27:C31)</f>
        <v>0</v>
      </c>
      <c r="D32" s="92">
        <f>SUM(D27:D31)</f>
        <v>0</v>
      </c>
      <c r="E32" s="92">
        <f>SUM(E27:E31)</f>
        <v>0</v>
      </c>
      <c r="F32" s="160">
        <f t="shared" si="0"/>
        <v>0</v>
      </c>
      <c r="G32" s="92">
        <f>SUM(G27:G31)</f>
        <v>0</v>
      </c>
      <c r="H32" s="92">
        <f>SUM(H27:H31)</f>
        <v>0</v>
      </c>
      <c r="I32" s="92">
        <f>SUM(I27:I31)</f>
        <v>0</v>
      </c>
      <c r="J32" s="160">
        <f t="shared" si="1"/>
        <v>0</v>
      </c>
      <c r="K32" s="92">
        <f>SUM(K27:K31)</f>
        <v>0</v>
      </c>
      <c r="L32" s="92">
        <f>SUM(L27:L31)</f>
        <v>0</v>
      </c>
      <c r="M32" s="92">
        <f>SUM(M27:M31)</f>
        <v>0</v>
      </c>
      <c r="N32" s="160">
        <f t="shared" si="2"/>
        <v>0</v>
      </c>
      <c r="O32" s="185"/>
      <c r="P32" s="185"/>
      <c r="Q32" s="185"/>
      <c r="R32" s="185"/>
    </row>
    <row r="33" spans="1:18" ht="15" customHeight="1" x14ac:dyDescent="0.25">
      <c r="A33" s="7" t="s">
        <v>493</v>
      </c>
      <c r="B33" s="8" t="s">
        <v>312</v>
      </c>
      <c r="C33" s="92">
        <v>0</v>
      </c>
      <c r="D33" s="92">
        <v>0</v>
      </c>
      <c r="E33" s="92">
        <v>0</v>
      </c>
      <c r="F33" s="160">
        <f t="shared" si="0"/>
        <v>0</v>
      </c>
      <c r="G33" s="92">
        <v>0</v>
      </c>
      <c r="H33" s="92">
        <v>0</v>
      </c>
      <c r="I33" s="92">
        <v>0</v>
      </c>
      <c r="J33" s="160">
        <f t="shared" si="1"/>
        <v>0</v>
      </c>
      <c r="K33" s="92">
        <v>0</v>
      </c>
      <c r="L33" s="92">
        <v>0</v>
      </c>
      <c r="M33" s="92">
        <v>0</v>
      </c>
      <c r="N33" s="160">
        <f t="shared" si="2"/>
        <v>0</v>
      </c>
      <c r="O33" s="185"/>
      <c r="P33" s="185"/>
      <c r="Q33" s="185"/>
      <c r="R33" s="185"/>
    </row>
    <row r="34" spans="1:18" s="91" customFormat="1" ht="15" customHeight="1" x14ac:dyDescent="0.25">
      <c r="A34" s="36" t="s">
        <v>521</v>
      </c>
      <c r="B34" s="46" t="s">
        <v>313</v>
      </c>
      <c r="C34" s="119">
        <f>C23+C24+C25+C26+C32+C33</f>
        <v>0</v>
      </c>
      <c r="D34" s="119">
        <f>D23+D24+D25+D26+D32+D33</f>
        <v>0</v>
      </c>
      <c r="E34" s="119">
        <f>E23+E24+E25+E26+E32+E33</f>
        <v>0</v>
      </c>
      <c r="F34" s="162">
        <f t="shared" si="0"/>
        <v>0</v>
      </c>
      <c r="G34" s="119">
        <f>G23+G24+G25+G26+G32+G33</f>
        <v>0</v>
      </c>
      <c r="H34" s="119">
        <f>H23+H24+H25+H26+H32+H33</f>
        <v>0</v>
      </c>
      <c r="I34" s="119">
        <f>I23+I24+I25+I26+I32+I33</f>
        <v>0</v>
      </c>
      <c r="J34" s="162">
        <f t="shared" si="1"/>
        <v>0</v>
      </c>
      <c r="K34" s="119">
        <f>K23+K24+K25+K26+K32+K33</f>
        <v>0</v>
      </c>
      <c r="L34" s="119">
        <f>L23+L24+L25+L26+L32+L33</f>
        <v>0</v>
      </c>
      <c r="M34" s="119">
        <f>M23+M24+M25+M26+M32+M33</f>
        <v>0</v>
      </c>
      <c r="N34" s="162">
        <f t="shared" si="2"/>
        <v>0</v>
      </c>
      <c r="O34" s="186"/>
      <c r="P34" s="186"/>
      <c r="Q34" s="186"/>
      <c r="R34" s="186"/>
    </row>
    <row r="35" spans="1:18" ht="15" customHeight="1" x14ac:dyDescent="0.25">
      <c r="A35" s="13" t="s">
        <v>314</v>
      </c>
      <c r="B35" s="6" t="s">
        <v>315</v>
      </c>
      <c r="C35" s="89">
        <v>0</v>
      </c>
      <c r="D35" s="89">
        <v>0</v>
      </c>
      <c r="E35" s="89">
        <v>0</v>
      </c>
      <c r="F35" s="159">
        <f t="shared" si="0"/>
        <v>0</v>
      </c>
      <c r="G35" s="89">
        <v>0</v>
      </c>
      <c r="H35" s="89">
        <v>0</v>
      </c>
      <c r="I35" s="89">
        <v>0</v>
      </c>
      <c r="J35" s="159">
        <f t="shared" si="1"/>
        <v>0</v>
      </c>
      <c r="K35" s="89">
        <v>0</v>
      </c>
      <c r="L35" s="89">
        <v>0</v>
      </c>
      <c r="M35" s="89">
        <v>0</v>
      </c>
      <c r="N35" s="159">
        <f t="shared" si="2"/>
        <v>0</v>
      </c>
      <c r="O35" s="202"/>
      <c r="P35" s="202"/>
      <c r="Q35" s="202"/>
      <c r="R35" s="202"/>
    </row>
    <row r="36" spans="1:18" ht="15" customHeight="1" x14ac:dyDescent="0.25">
      <c r="A36" s="13" t="s">
        <v>494</v>
      </c>
      <c r="B36" s="6" t="s">
        <v>316</v>
      </c>
      <c r="C36" s="89">
        <v>0</v>
      </c>
      <c r="D36" s="89">
        <v>0</v>
      </c>
      <c r="E36" s="89">
        <v>0</v>
      </c>
      <c r="F36" s="159">
        <f t="shared" si="0"/>
        <v>0</v>
      </c>
      <c r="G36" s="89">
        <v>0</v>
      </c>
      <c r="H36" s="89">
        <v>0</v>
      </c>
      <c r="I36" s="89">
        <v>0</v>
      </c>
      <c r="J36" s="159">
        <f t="shared" si="1"/>
        <v>0</v>
      </c>
      <c r="K36" s="89">
        <v>0</v>
      </c>
      <c r="L36" s="89">
        <v>0</v>
      </c>
      <c r="M36" s="89">
        <v>0</v>
      </c>
      <c r="N36" s="159">
        <f t="shared" si="2"/>
        <v>0</v>
      </c>
      <c r="O36" s="202"/>
      <c r="P36" s="202"/>
      <c r="Q36" s="202"/>
      <c r="R36" s="202"/>
    </row>
    <row r="37" spans="1:18" ht="15" customHeight="1" x14ac:dyDescent="0.25">
      <c r="A37" s="13" t="s">
        <v>495</v>
      </c>
      <c r="B37" s="6" t="s">
        <v>317</v>
      </c>
      <c r="C37" s="89">
        <v>0</v>
      </c>
      <c r="D37" s="89">
        <v>0</v>
      </c>
      <c r="E37" s="89">
        <v>0</v>
      </c>
      <c r="F37" s="159">
        <f t="shared" si="0"/>
        <v>0</v>
      </c>
      <c r="G37" s="89">
        <v>0</v>
      </c>
      <c r="H37" s="89">
        <v>0</v>
      </c>
      <c r="I37" s="89">
        <v>0</v>
      </c>
      <c r="J37" s="159">
        <f t="shared" si="1"/>
        <v>0</v>
      </c>
      <c r="K37" s="89">
        <v>0</v>
      </c>
      <c r="L37" s="89">
        <v>0</v>
      </c>
      <c r="M37" s="89">
        <v>0</v>
      </c>
      <c r="N37" s="159">
        <f t="shared" si="2"/>
        <v>0</v>
      </c>
      <c r="O37" s="202"/>
      <c r="P37" s="202"/>
      <c r="Q37" s="202"/>
      <c r="R37" s="202"/>
    </row>
    <row r="38" spans="1:18" ht="15" customHeight="1" x14ac:dyDescent="0.25">
      <c r="A38" s="13" t="s">
        <v>496</v>
      </c>
      <c r="B38" s="6" t="s">
        <v>318</v>
      </c>
      <c r="C38" s="89">
        <v>0</v>
      </c>
      <c r="D38" s="89">
        <v>0</v>
      </c>
      <c r="E38" s="89">
        <v>0</v>
      </c>
      <c r="F38" s="159">
        <f t="shared" si="0"/>
        <v>0</v>
      </c>
      <c r="G38" s="89">
        <v>0</v>
      </c>
      <c r="H38" s="89">
        <v>0</v>
      </c>
      <c r="I38" s="89">
        <v>0</v>
      </c>
      <c r="J38" s="159">
        <f t="shared" si="1"/>
        <v>0</v>
      </c>
      <c r="K38" s="89">
        <v>0</v>
      </c>
      <c r="L38" s="89">
        <v>0</v>
      </c>
      <c r="M38" s="89">
        <v>0</v>
      </c>
      <c r="N38" s="159">
        <f t="shared" si="2"/>
        <v>0</v>
      </c>
      <c r="O38" s="202"/>
      <c r="P38" s="202"/>
      <c r="Q38" s="202"/>
      <c r="R38" s="202"/>
    </row>
    <row r="39" spans="1:18" ht="15" customHeight="1" x14ac:dyDescent="0.25">
      <c r="A39" s="13" t="s">
        <v>319</v>
      </c>
      <c r="B39" s="6" t="s">
        <v>320</v>
      </c>
      <c r="C39" s="89">
        <v>0</v>
      </c>
      <c r="D39" s="89">
        <v>0</v>
      </c>
      <c r="E39" s="89">
        <v>0</v>
      </c>
      <c r="F39" s="159">
        <f t="shared" si="0"/>
        <v>0</v>
      </c>
      <c r="G39" s="89">
        <v>0</v>
      </c>
      <c r="H39" s="89">
        <v>0</v>
      </c>
      <c r="I39" s="89">
        <v>0</v>
      </c>
      <c r="J39" s="159">
        <f t="shared" si="1"/>
        <v>0</v>
      </c>
      <c r="K39" s="89">
        <v>0</v>
      </c>
      <c r="L39" s="89">
        <v>0</v>
      </c>
      <c r="M39" s="89">
        <v>0</v>
      </c>
      <c r="N39" s="159">
        <f t="shared" si="2"/>
        <v>0</v>
      </c>
      <c r="O39" s="202"/>
      <c r="P39" s="202"/>
      <c r="Q39" s="202"/>
      <c r="R39" s="202"/>
    </row>
    <row r="40" spans="1:18" ht="15" customHeight="1" x14ac:dyDescent="0.25">
      <c r="A40" s="13" t="s">
        <v>321</v>
      </c>
      <c r="B40" s="6" t="s">
        <v>322</v>
      </c>
      <c r="C40" s="89">
        <v>0</v>
      </c>
      <c r="D40" s="89">
        <v>0</v>
      </c>
      <c r="E40" s="89">
        <v>0</v>
      </c>
      <c r="F40" s="159">
        <f t="shared" ref="F40:F71" si="3">SUM(C40:E40)</f>
        <v>0</v>
      </c>
      <c r="G40" s="89">
        <v>0</v>
      </c>
      <c r="H40" s="89">
        <v>0</v>
      </c>
      <c r="I40" s="89">
        <v>0</v>
      </c>
      <c r="J40" s="159">
        <f t="shared" ref="J40:J49" si="4">SUM(G40:I40)</f>
        <v>0</v>
      </c>
      <c r="K40" s="89">
        <v>0</v>
      </c>
      <c r="L40" s="89">
        <v>0</v>
      </c>
      <c r="M40" s="89">
        <v>0</v>
      </c>
      <c r="N40" s="159">
        <f t="shared" si="2"/>
        <v>0</v>
      </c>
      <c r="O40" s="202"/>
      <c r="P40" s="202"/>
      <c r="Q40" s="202"/>
      <c r="R40" s="202"/>
    </row>
    <row r="41" spans="1:18" ht="15" customHeight="1" x14ac:dyDescent="0.25">
      <c r="A41" s="13" t="s">
        <v>323</v>
      </c>
      <c r="B41" s="6" t="s">
        <v>324</v>
      </c>
      <c r="C41" s="89">
        <v>0</v>
      </c>
      <c r="D41" s="89">
        <v>0</v>
      </c>
      <c r="E41" s="89">
        <v>0</v>
      </c>
      <c r="F41" s="159">
        <f t="shared" si="3"/>
        <v>0</v>
      </c>
      <c r="G41" s="89">
        <v>0</v>
      </c>
      <c r="H41" s="89">
        <v>0</v>
      </c>
      <c r="I41" s="89">
        <v>0</v>
      </c>
      <c r="J41" s="159">
        <f t="shared" si="4"/>
        <v>0</v>
      </c>
      <c r="K41" s="89">
        <v>0</v>
      </c>
      <c r="L41" s="89">
        <v>0</v>
      </c>
      <c r="M41" s="89">
        <v>0</v>
      </c>
      <c r="N41" s="159">
        <f t="shared" si="2"/>
        <v>0</v>
      </c>
      <c r="O41" s="202"/>
      <c r="P41" s="202"/>
      <c r="Q41" s="202"/>
      <c r="R41" s="202"/>
    </row>
    <row r="42" spans="1:18" ht="15" customHeight="1" x14ac:dyDescent="0.25">
      <c r="A42" s="13" t="s">
        <v>497</v>
      </c>
      <c r="B42" s="6" t="s">
        <v>325</v>
      </c>
      <c r="C42" s="89">
        <v>0</v>
      </c>
      <c r="D42" s="89">
        <v>0</v>
      </c>
      <c r="E42" s="89">
        <v>0</v>
      </c>
      <c r="F42" s="159">
        <f t="shared" si="3"/>
        <v>0</v>
      </c>
      <c r="G42" s="89">
        <v>0</v>
      </c>
      <c r="H42" s="89">
        <v>0</v>
      </c>
      <c r="I42" s="89">
        <v>0</v>
      </c>
      <c r="J42" s="159">
        <f t="shared" si="4"/>
        <v>0</v>
      </c>
      <c r="K42" s="89">
        <v>0</v>
      </c>
      <c r="L42" s="89">
        <v>0</v>
      </c>
      <c r="M42" s="89">
        <v>0</v>
      </c>
      <c r="N42" s="159">
        <f t="shared" si="2"/>
        <v>0</v>
      </c>
      <c r="O42" s="202"/>
      <c r="P42" s="202"/>
      <c r="Q42" s="202"/>
      <c r="R42" s="202"/>
    </row>
    <row r="43" spans="1:18" ht="15" customHeight="1" x14ac:dyDescent="0.25">
      <c r="A43" s="13" t="s">
        <v>498</v>
      </c>
      <c r="B43" s="6" t="s">
        <v>326</v>
      </c>
      <c r="C43" s="89">
        <v>0</v>
      </c>
      <c r="D43" s="89">
        <v>0</v>
      </c>
      <c r="E43" s="89">
        <v>0</v>
      </c>
      <c r="F43" s="159">
        <f t="shared" si="3"/>
        <v>0</v>
      </c>
      <c r="G43" s="89">
        <v>0</v>
      </c>
      <c r="H43" s="89">
        <v>0</v>
      </c>
      <c r="I43" s="89">
        <v>0</v>
      </c>
      <c r="J43" s="159">
        <f t="shared" si="4"/>
        <v>0</v>
      </c>
      <c r="K43" s="89">
        <v>0</v>
      </c>
      <c r="L43" s="89">
        <v>0</v>
      </c>
      <c r="M43" s="89">
        <v>0</v>
      </c>
      <c r="N43" s="159">
        <f t="shared" si="2"/>
        <v>0</v>
      </c>
      <c r="O43" s="202"/>
      <c r="P43" s="202"/>
      <c r="Q43" s="202"/>
      <c r="R43" s="202"/>
    </row>
    <row r="44" spans="1:18" ht="15" customHeight="1" x14ac:dyDescent="0.25">
      <c r="A44" s="13" t="s">
        <v>499</v>
      </c>
      <c r="B44" s="6" t="s">
        <v>687</v>
      </c>
      <c r="C44" s="89">
        <v>0</v>
      </c>
      <c r="D44" s="89">
        <v>0</v>
      </c>
      <c r="E44" s="89">
        <v>0</v>
      </c>
      <c r="F44" s="159">
        <f t="shared" si="3"/>
        <v>0</v>
      </c>
      <c r="G44" s="89">
        <v>0</v>
      </c>
      <c r="H44" s="89">
        <v>0</v>
      </c>
      <c r="I44" s="89">
        <v>0</v>
      </c>
      <c r="J44" s="159">
        <f t="shared" si="4"/>
        <v>0</v>
      </c>
      <c r="K44" s="89">
        <v>0</v>
      </c>
      <c r="L44" s="89">
        <v>0</v>
      </c>
      <c r="M44" s="89">
        <v>0</v>
      </c>
      <c r="N44" s="159">
        <f t="shared" si="2"/>
        <v>0</v>
      </c>
      <c r="O44" s="202"/>
      <c r="P44" s="202"/>
      <c r="Q44" s="202"/>
      <c r="R44" s="202"/>
    </row>
    <row r="45" spans="1:18" s="91" customFormat="1" ht="15" customHeight="1" x14ac:dyDescent="0.25">
      <c r="A45" s="45" t="s">
        <v>522</v>
      </c>
      <c r="B45" s="46" t="s">
        <v>327</v>
      </c>
      <c r="C45" s="119">
        <f>SUM(C35:C44)</f>
        <v>0</v>
      </c>
      <c r="D45" s="119">
        <f>SUM(D35:D44)</f>
        <v>0</v>
      </c>
      <c r="E45" s="119">
        <f>SUM(E35:E44)</f>
        <v>0</v>
      </c>
      <c r="F45" s="162">
        <f t="shared" si="3"/>
        <v>0</v>
      </c>
      <c r="G45" s="119">
        <f>SUM(G35:G44)</f>
        <v>0</v>
      </c>
      <c r="H45" s="119">
        <f>SUM(H35:H44)</f>
        <v>0</v>
      </c>
      <c r="I45" s="119">
        <f>SUM(I35:I44)</f>
        <v>0</v>
      </c>
      <c r="J45" s="162">
        <f t="shared" si="4"/>
        <v>0</v>
      </c>
      <c r="K45" s="119">
        <f>SUM(K35:K44)</f>
        <v>0</v>
      </c>
      <c r="L45" s="119">
        <f>SUM(L35:L44)</f>
        <v>0</v>
      </c>
      <c r="M45" s="119">
        <f>SUM(M35:M44)</f>
        <v>0</v>
      </c>
      <c r="N45" s="162">
        <f t="shared" si="2"/>
        <v>0</v>
      </c>
      <c r="O45" s="186"/>
      <c r="P45" s="186"/>
      <c r="Q45" s="186"/>
      <c r="R45" s="186"/>
    </row>
    <row r="46" spans="1:18" ht="15" customHeight="1" x14ac:dyDescent="0.25">
      <c r="A46" s="13" t="s">
        <v>336</v>
      </c>
      <c r="B46" s="6" t="s">
        <v>337</v>
      </c>
      <c r="C46" s="89">
        <v>0</v>
      </c>
      <c r="D46" s="89">
        <v>0</v>
      </c>
      <c r="E46" s="89">
        <v>0</v>
      </c>
      <c r="F46" s="159">
        <f t="shared" si="3"/>
        <v>0</v>
      </c>
      <c r="G46" s="89">
        <v>0</v>
      </c>
      <c r="H46" s="89">
        <v>0</v>
      </c>
      <c r="I46" s="89">
        <v>0</v>
      </c>
      <c r="J46" s="159">
        <f t="shared" si="4"/>
        <v>0</v>
      </c>
      <c r="K46" s="89">
        <v>0</v>
      </c>
      <c r="L46" s="89">
        <v>0</v>
      </c>
      <c r="M46" s="89">
        <v>0</v>
      </c>
      <c r="N46" s="159">
        <f t="shared" si="2"/>
        <v>0</v>
      </c>
      <c r="O46" s="202"/>
      <c r="P46" s="202"/>
      <c r="Q46" s="202"/>
      <c r="R46" s="202"/>
    </row>
    <row r="47" spans="1:18" ht="15" customHeight="1" x14ac:dyDescent="0.25">
      <c r="A47" s="5" t="s">
        <v>503</v>
      </c>
      <c r="B47" s="6" t="s">
        <v>338</v>
      </c>
      <c r="C47" s="89">
        <v>0</v>
      </c>
      <c r="D47" s="89">
        <v>0</v>
      </c>
      <c r="E47" s="89">
        <v>0</v>
      </c>
      <c r="F47" s="159">
        <f t="shared" si="3"/>
        <v>0</v>
      </c>
      <c r="G47" s="89">
        <v>0</v>
      </c>
      <c r="H47" s="89">
        <v>0</v>
      </c>
      <c r="I47" s="89">
        <v>0</v>
      </c>
      <c r="J47" s="159">
        <f t="shared" si="4"/>
        <v>0</v>
      </c>
      <c r="K47" s="89">
        <v>0</v>
      </c>
      <c r="L47" s="89">
        <v>0</v>
      </c>
      <c r="M47" s="89">
        <v>0</v>
      </c>
      <c r="N47" s="159">
        <f t="shared" si="2"/>
        <v>0</v>
      </c>
      <c r="O47" s="202"/>
      <c r="P47" s="202"/>
      <c r="Q47" s="202"/>
      <c r="R47" s="202"/>
    </row>
    <row r="48" spans="1:18" ht="15" customHeight="1" x14ac:dyDescent="0.25">
      <c r="A48" s="13" t="s">
        <v>504</v>
      </c>
      <c r="B48" s="6" t="s">
        <v>339</v>
      </c>
      <c r="C48" s="89">
        <v>0</v>
      </c>
      <c r="D48" s="89">
        <v>0</v>
      </c>
      <c r="E48" s="89">
        <v>0</v>
      </c>
      <c r="F48" s="159">
        <f t="shared" si="3"/>
        <v>0</v>
      </c>
      <c r="G48" s="89">
        <v>0</v>
      </c>
      <c r="H48" s="89">
        <v>0</v>
      </c>
      <c r="I48" s="89">
        <v>0</v>
      </c>
      <c r="J48" s="159">
        <f t="shared" si="4"/>
        <v>0</v>
      </c>
      <c r="K48" s="89">
        <v>0</v>
      </c>
      <c r="L48" s="89">
        <v>0</v>
      </c>
      <c r="M48" s="89">
        <v>0</v>
      </c>
      <c r="N48" s="159">
        <f t="shared" si="2"/>
        <v>0</v>
      </c>
      <c r="O48" s="202"/>
      <c r="P48" s="202"/>
      <c r="Q48" s="202"/>
      <c r="R48" s="202"/>
    </row>
    <row r="49" spans="1:18" s="91" customFormat="1" ht="15" customHeight="1" x14ac:dyDescent="0.25">
      <c r="A49" s="36" t="s">
        <v>524</v>
      </c>
      <c r="B49" s="46" t="s">
        <v>340</v>
      </c>
      <c r="C49" s="119">
        <f>SUM(C46:C48)</f>
        <v>0</v>
      </c>
      <c r="D49" s="119">
        <f>SUM(D46:D48)</f>
        <v>0</v>
      </c>
      <c r="E49" s="119">
        <f>SUM(E46:E48)</f>
        <v>0</v>
      </c>
      <c r="F49" s="162">
        <f t="shared" si="3"/>
        <v>0</v>
      </c>
      <c r="G49" s="119">
        <f>SUM(G46:G48)</f>
        <v>0</v>
      </c>
      <c r="H49" s="119">
        <f>SUM(H46:H48)</f>
        <v>0</v>
      </c>
      <c r="I49" s="119">
        <f>SUM(I46:I48)</f>
        <v>0</v>
      </c>
      <c r="J49" s="162">
        <f t="shared" si="4"/>
        <v>0</v>
      </c>
      <c r="K49" s="119">
        <f>SUM(K46:K48)</f>
        <v>0</v>
      </c>
      <c r="L49" s="119">
        <f>SUM(L46:L48)</f>
        <v>0</v>
      </c>
      <c r="M49" s="119">
        <f>SUM(M46:M48)</f>
        <v>0</v>
      </c>
      <c r="N49" s="162">
        <f t="shared" si="2"/>
        <v>0</v>
      </c>
      <c r="O49" s="186"/>
      <c r="P49" s="186"/>
      <c r="Q49" s="186"/>
      <c r="R49" s="186"/>
    </row>
    <row r="50" spans="1:18" s="91" customFormat="1" ht="15" customHeight="1" x14ac:dyDescent="0.25">
      <c r="A50" s="149" t="s">
        <v>42</v>
      </c>
      <c r="B50" s="150"/>
      <c r="C50" s="151">
        <f>C20+C34+C45+C49</f>
        <v>0</v>
      </c>
      <c r="D50" s="151">
        <f t="shared" ref="D50:F50" si="5">D20+D34+D45+D49</f>
        <v>0</v>
      </c>
      <c r="E50" s="151">
        <f t="shared" si="5"/>
        <v>0</v>
      </c>
      <c r="F50" s="208">
        <f t="shared" si="5"/>
        <v>0</v>
      </c>
      <c r="G50" s="151">
        <f>G20+G34+G45+G49</f>
        <v>0</v>
      </c>
      <c r="H50" s="151">
        <f t="shared" ref="H50:J50" si="6">H20+H34+H45+H49</f>
        <v>0</v>
      </c>
      <c r="I50" s="151">
        <f t="shared" si="6"/>
        <v>0</v>
      </c>
      <c r="J50" s="208">
        <f t="shared" si="6"/>
        <v>0</v>
      </c>
      <c r="K50" s="151">
        <f>K20+K34+K45+K49</f>
        <v>0</v>
      </c>
      <c r="L50" s="151">
        <f t="shared" ref="L50:N50" si="7">L20+L34+L45+L49</f>
        <v>0</v>
      </c>
      <c r="M50" s="151">
        <f t="shared" si="7"/>
        <v>0</v>
      </c>
      <c r="N50" s="208">
        <f t="shared" si="7"/>
        <v>0</v>
      </c>
      <c r="O50" s="210"/>
      <c r="P50" s="210"/>
      <c r="Q50" s="210"/>
      <c r="R50" s="210"/>
    </row>
    <row r="51" spans="1:18" ht="15" customHeight="1" x14ac:dyDescent="0.25">
      <c r="A51" s="5" t="s">
        <v>283</v>
      </c>
      <c r="B51" s="6" t="s">
        <v>284</v>
      </c>
      <c r="C51" s="89">
        <v>0</v>
      </c>
      <c r="D51" s="89">
        <v>0</v>
      </c>
      <c r="E51" s="89">
        <v>0</v>
      </c>
      <c r="F51" s="159">
        <f t="shared" si="3"/>
        <v>0</v>
      </c>
      <c r="G51" s="89">
        <v>0</v>
      </c>
      <c r="H51" s="89">
        <v>0</v>
      </c>
      <c r="I51" s="89">
        <v>0</v>
      </c>
      <c r="J51" s="159">
        <f t="shared" ref="J51:J66" si="8">SUM(G51:I51)</f>
        <v>0</v>
      </c>
      <c r="K51" s="89">
        <v>0</v>
      </c>
      <c r="L51" s="89">
        <v>0</v>
      </c>
      <c r="M51" s="89">
        <v>0</v>
      </c>
      <c r="N51" s="159">
        <f t="shared" ref="N51:N66" si="9">SUM(K51:M51)</f>
        <v>0</v>
      </c>
      <c r="O51" s="202"/>
      <c r="P51" s="202"/>
      <c r="Q51" s="202"/>
      <c r="R51" s="202"/>
    </row>
    <row r="52" spans="1:18" ht="15" customHeight="1" x14ac:dyDescent="0.25">
      <c r="A52" s="5" t="s">
        <v>285</v>
      </c>
      <c r="B52" s="6" t="s">
        <v>286</v>
      </c>
      <c r="C52" s="89">
        <v>0</v>
      </c>
      <c r="D52" s="89">
        <v>0</v>
      </c>
      <c r="E52" s="89">
        <v>0</v>
      </c>
      <c r="F52" s="159">
        <f t="shared" si="3"/>
        <v>0</v>
      </c>
      <c r="G52" s="89">
        <v>0</v>
      </c>
      <c r="H52" s="89">
        <v>0</v>
      </c>
      <c r="I52" s="89">
        <v>0</v>
      </c>
      <c r="J52" s="159">
        <f t="shared" si="8"/>
        <v>0</v>
      </c>
      <c r="K52" s="89">
        <v>0</v>
      </c>
      <c r="L52" s="89">
        <v>0</v>
      </c>
      <c r="M52" s="89">
        <v>0</v>
      </c>
      <c r="N52" s="159">
        <f t="shared" si="9"/>
        <v>0</v>
      </c>
      <c r="O52" s="202"/>
      <c r="P52" s="202"/>
      <c r="Q52" s="202"/>
      <c r="R52" s="202"/>
    </row>
    <row r="53" spans="1:18" ht="15" customHeight="1" x14ac:dyDescent="0.25">
      <c r="A53" s="5" t="s">
        <v>481</v>
      </c>
      <c r="B53" s="6" t="s">
        <v>287</v>
      </c>
      <c r="C53" s="89">
        <v>0</v>
      </c>
      <c r="D53" s="89">
        <v>0</v>
      </c>
      <c r="E53" s="89">
        <v>0</v>
      </c>
      <c r="F53" s="159">
        <f t="shared" si="3"/>
        <v>0</v>
      </c>
      <c r="G53" s="89">
        <v>0</v>
      </c>
      <c r="H53" s="89">
        <v>0</v>
      </c>
      <c r="I53" s="89">
        <v>0</v>
      </c>
      <c r="J53" s="159">
        <f t="shared" si="8"/>
        <v>0</v>
      </c>
      <c r="K53" s="89">
        <v>0</v>
      </c>
      <c r="L53" s="89">
        <v>0</v>
      </c>
      <c r="M53" s="89">
        <v>0</v>
      </c>
      <c r="N53" s="159">
        <f t="shared" si="9"/>
        <v>0</v>
      </c>
      <c r="O53" s="202"/>
      <c r="P53" s="202"/>
      <c r="Q53" s="202"/>
      <c r="R53" s="202"/>
    </row>
    <row r="54" spans="1:18" ht="15" customHeight="1" x14ac:dyDescent="0.25">
      <c r="A54" s="5" t="s">
        <v>482</v>
      </c>
      <c r="B54" s="6" t="s">
        <v>288</v>
      </c>
      <c r="C54" s="89">
        <v>0</v>
      </c>
      <c r="D54" s="89">
        <v>0</v>
      </c>
      <c r="E54" s="89">
        <v>0</v>
      </c>
      <c r="F54" s="159">
        <f t="shared" si="3"/>
        <v>0</v>
      </c>
      <c r="G54" s="89">
        <v>0</v>
      </c>
      <c r="H54" s="89">
        <v>0</v>
      </c>
      <c r="I54" s="89">
        <v>0</v>
      </c>
      <c r="J54" s="159">
        <f t="shared" si="8"/>
        <v>0</v>
      </c>
      <c r="K54" s="89">
        <v>0</v>
      </c>
      <c r="L54" s="89">
        <v>0</v>
      </c>
      <c r="M54" s="89">
        <v>0</v>
      </c>
      <c r="N54" s="159">
        <f t="shared" si="9"/>
        <v>0</v>
      </c>
      <c r="O54" s="202"/>
      <c r="P54" s="202"/>
      <c r="Q54" s="202"/>
      <c r="R54" s="202"/>
    </row>
    <row r="55" spans="1:18" ht="15" customHeight="1" x14ac:dyDescent="0.25">
      <c r="A55" s="5" t="s">
        <v>483</v>
      </c>
      <c r="B55" s="6" t="s">
        <v>289</v>
      </c>
      <c r="C55" s="89">
        <v>0</v>
      </c>
      <c r="D55" s="89">
        <v>0</v>
      </c>
      <c r="E55" s="89">
        <v>0</v>
      </c>
      <c r="F55" s="159">
        <f t="shared" si="3"/>
        <v>0</v>
      </c>
      <c r="G55" s="89">
        <v>0</v>
      </c>
      <c r="H55" s="89">
        <v>0</v>
      </c>
      <c r="I55" s="89">
        <v>0</v>
      </c>
      <c r="J55" s="159">
        <f t="shared" si="8"/>
        <v>0</v>
      </c>
      <c r="K55" s="89">
        <v>0</v>
      </c>
      <c r="L55" s="89">
        <v>0</v>
      </c>
      <c r="M55" s="89">
        <v>0</v>
      </c>
      <c r="N55" s="159">
        <f t="shared" si="9"/>
        <v>0</v>
      </c>
      <c r="O55" s="202"/>
      <c r="P55" s="202"/>
      <c r="Q55" s="202"/>
      <c r="R55" s="202"/>
    </row>
    <row r="56" spans="1:18" s="91" customFormat="1" ht="15" customHeight="1" x14ac:dyDescent="0.25">
      <c r="A56" s="36" t="s">
        <v>518</v>
      </c>
      <c r="B56" s="46" t="s">
        <v>290</v>
      </c>
      <c r="C56" s="92">
        <f>SUM(C51:C55)</f>
        <v>0</v>
      </c>
      <c r="D56" s="92">
        <f>SUM(D51:D55)</f>
        <v>0</v>
      </c>
      <c r="E56" s="92">
        <f>SUM(E51:E55)</f>
        <v>0</v>
      </c>
      <c r="F56" s="160">
        <f t="shared" si="3"/>
        <v>0</v>
      </c>
      <c r="G56" s="92">
        <f>SUM(G51:G55)</f>
        <v>0</v>
      </c>
      <c r="H56" s="92">
        <f>SUM(H51:H55)</f>
        <v>0</v>
      </c>
      <c r="I56" s="92">
        <f>SUM(I51:I55)</f>
        <v>0</v>
      </c>
      <c r="J56" s="160">
        <f t="shared" si="8"/>
        <v>0</v>
      </c>
      <c r="K56" s="92">
        <f>SUM(K51:K55)</f>
        <v>0</v>
      </c>
      <c r="L56" s="92">
        <f>SUM(L51:L55)</f>
        <v>0</v>
      </c>
      <c r="M56" s="92">
        <f>SUM(M51:M55)</f>
        <v>0</v>
      </c>
      <c r="N56" s="160">
        <f t="shared" si="9"/>
        <v>0</v>
      </c>
      <c r="O56" s="185"/>
      <c r="P56" s="185"/>
      <c r="Q56" s="185"/>
      <c r="R56" s="185"/>
    </row>
    <row r="57" spans="1:18" ht="15" customHeight="1" x14ac:dyDescent="0.25">
      <c r="A57" s="13" t="s">
        <v>500</v>
      </c>
      <c r="B57" s="6" t="s">
        <v>328</v>
      </c>
      <c r="C57" s="89">
        <v>0</v>
      </c>
      <c r="D57" s="89">
        <v>0</v>
      </c>
      <c r="E57" s="89">
        <v>0</v>
      </c>
      <c r="F57" s="159">
        <f t="shared" si="3"/>
        <v>0</v>
      </c>
      <c r="G57" s="89">
        <v>0</v>
      </c>
      <c r="H57" s="89">
        <v>0</v>
      </c>
      <c r="I57" s="89">
        <v>0</v>
      </c>
      <c r="J57" s="159">
        <f t="shared" si="8"/>
        <v>0</v>
      </c>
      <c r="K57" s="89">
        <v>0</v>
      </c>
      <c r="L57" s="89">
        <v>0</v>
      </c>
      <c r="M57" s="89">
        <v>0</v>
      </c>
      <c r="N57" s="159">
        <f t="shared" si="9"/>
        <v>0</v>
      </c>
      <c r="O57" s="202"/>
      <c r="P57" s="202"/>
      <c r="Q57" s="202"/>
      <c r="R57" s="202"/>
    </row>
    <row r="58" spans="1:18" ht="15" customHeight="1" x14ac:dyDescent="0.25">
      <c r="A58" s="13" t="s">
        <v>501</v>
      </c>
      <c r="B58" s="6" t="s">
        <v>329</v>
      </c>
      <c r="C58" s="89">
        <v>0</v>
      </c>
      <c r="D58" s="89">
        <v>0</v>
      </c>
      <c r="E58" s="89">
        <v>0</v>
      </c>
      <c r="F58" s="159">
        <f t="shared" si="3"/>
        <v>0</v>
      </c>
      <c r="G58" s="89">
        <v>0</v>
      </c>
      <c r="H58" s="89">
        <v>0</v>
      </c>
      <c r="I58" s="89">
        <v>0</v>
      </c>
      <c r="J58" s="159">
        <f t="shared" si="8"/>
        <v>0</v>
      </c>
      <c r="K58" s="89">
        <v>0</v>
      </c>
      <c r="L58" s="89">
        <v>0</v>
      </c>
      <c r="M58" s="89">
        <v>0</v>
      </c>
      <c r="N58" s="159">
        <f t="shared" si="9"/>
        <v>0</v>
      </c>
      <c r="O58" s="202"/>
      <c r="P58" s="202"/>
      <c r="Q58" s="202"/>
      <c r="R58" s="202"/>
    </row>
    <row r="59" spans="1:18" ht="15" customHeight="1" x14ac:dyDescent="0.25">
      <c r="A59" s="13" t="s">
        <v>330</v>
      </c>
      <c r="B59" s="6" t="s">
        <v>331</v>
      </c>
      <c r="C59" s="89">
        <v>0</v>
      </c>
      <c r="D59" s="89">
        <v>0</v>
      </c>
      <c r="E59" s="89">
        <v>0</v>
      </c>
      <c r="F59" s="159">
        <f t="shared" si="3"/>
        <v>0</v>
      </c>
      <c r="G59" s="89">
        <v>0</v>
      </c>
      <c r="H59" s="89">
        <v>0</v>
      </c>
      <c r="I59" s="89">
        <v>0</v>
      </c>
      <c r="J59" s="159">
        <f t="shared" si="8"/>
        <v>0</v>
      </c>
      <c r="K59" s="89">
        <v>0</v>
      </c>
      <c r="L59" s="89">
        <v>0</v>
      </c>
      <c r="M59" s="89">
        <v>0</v>
      </c>
      <c r="N59" s="159">
        <f t="shared" si="9"/>
        <v>0</v>
      </c>
      <c r="O59" s="202"/>
      <c r="P59" s="202"/>
      <c r="Q59" s="202"/>
      <c r="R59" s="202"/>
    </row>
    <row r="60" spans="1:18" ht="15" customHeight="1" x14ac:dyDescent="0.25">
      <c r="A60" s="13" t="s">
        <v>502</v>
      </c>
      <c r="B60" s="6" t="s">
        <v>332</v>
      </c>
      <c r="C60" s="89">
        <v>0</v>
      </c>
      <c r="D60" s="89">
        <v>0</v>
      </c>
      <c r="E60" s="89">
        <v>0</v>
      </c>
      <c r="F60" s="159">
        <f t="shared" si="3"/>
        <v>0</v>
      </c>
      <c r="G60" s="89">
        <v>0</v>
      </c>
      <c r="H60" s="89">
        <v>0</v>
      </c>
      <c r="I60" s="89">
        <v>0</v>
      </c>
      <c r="J60" s="159">
        <f t="shared" si="8"/>
        <v>0</v>
      </c>
      <c r="K60" s="89">
        <v>0</v>
      </c>
      <c r="L60" s="89">
        <v>0</v>
      </c>
      <c r="M60" s="89">
        <v>0</v>
      </c>
      <c r="N60" s="159">
        <f t="shared" si="9"/>
        <v>0</v>
      </c>
      <c r="O60" s="202"/>
      <c r="P60" s="202"/>
      <c r="Q60" s="202"/>
      <c r="R60" s="202"/>
    </row>
    <row r="61" spans="1:18" ht="15" customHeight="1" x14ac:dyDescent="0.25">
      <c r="A61" s="13" t="s">
        <v>333</v>
      </c>
      <c r="B61" s="6" t="s">
        <v>334</v>
      </c>
      <c r="C61" s="89">
        <v>0</v>
      </c>
      <c r="D61" s="89">
        <v>0</v>
      </c>
      <c r="E61" s="89">
        <v>0</v>
      </c>
      <c r="F61" s="159">
        <f t="shared" si="3"/>
        <v>0</v>
      </c>
      <c r="G61" s="89">
        <v>0</v>
      </c>
      <c r="H61" s="89">
        <v>0</v>
      </c>
      <c r="I61" s="89">
        <v>0</v>
      </c>
      <c r="J61" s="159">
        <f t="shared" si="8"/>
        <v>0</v>
      </c>
      <c r="K61" s="89">
        <v>0</v>
      </c>
      <c r="L61" s="89">
        <v>0</v>
      </c>
      <c r="M61" s="89">
        <v>0</v>
      </c>
      <c r="N61" s="159">
        <f t="shared" si="9"/>
        <v>0</v>
      </c>
      <c r="O61" s="202"/>
      <c r="P61" s="202"/>
      <c r="Q61" s="202"/>
      <c r="R61" s="202"/>
    </row>
    <row r="62" spans="1:18" s="91" customFormat="1" ht="15" customHeight="1" x14ac:dyDescent="0.25">
      <c r="A62" s="36" t="s">
        <v>523</v>
      </c>
      <c r="B62" s="46" t="s">
        <v>335</v>
      </c>
      <c r="C62" s="92">
        <f>SUM(C57:C61)</f>
        <v>0</v>
      </c>
      <c r="D62" s="92">
        <f>SUM(D57:D61)</f>
        <v>0</v>
      </c>
      <c r="E62" s="92">
        <f>SUM(E57:E61)</f>
        <v>0</v>
      </c>
      <c r="F62" s="160">
        <f t="shared" si="3"/>
        <v>0</v>
      </c>
      <c r="G62" s="92">
        <f>SUM(G57:G61)</f>
        <v>0</v>
      </c>
      <c r="H62" s="92">
        <f>SUM(H57:H61)</f>
        <v>0</v>
      </c>
      <c r="I62" s="92">
        <f>SUM(I57:I61)</f>
        <v>0</v>
      </c>
      <c r="J62" s="160">
        <f t="shared" si="8"/>
        <v>0</v>
      </c>
      <c r="K62" s="92">
        <f>SUM(K57:K61)</f>
        <v>0</v>
      </c>
      <c r="L62" s="92">
        <f>SUM(L57:L61)</f>
        <v>0</v>
      </c>
      <c r="M62" s="92">
        <f>SUM(M57:M61)</f>
        <v>0</v>
      </c>
      <c r="N62" s="160">
        <f t="shared" si="9"/>
        <v>0</v>
      </c>
      <c r="O62" s="185"/>
      <c r="P62" s="185"/>
      <c r="Q62" s="185"/>
      <c r="R62" s="185"/>
    </row>
    <row r="63" spans="1:18" ht="15" customHeight="1" x14ac:dyDescent="0.25">
      <c r="A63" s="13" t="s">
        <v>341</v>
      </c>
      <c r="B63" s="6" t="s">
        <v>342</v>
      </c>
      <c r="C63" s="89">
        <v>0</v>
      </c>
      <c r="D63" s="89">
        <v>0</v>
      </c>
      <c r="E63" s="89">
        <v>0</v>
      </c>
      <c r="F63" s="159">
        <f t="shared" si="3"/>
        <v>0</v>
      </c>
      <c r="G63" s="89">
        <v>0</v>
      </c>
      <c r="H63" s="89">
        <v>0</v>
      </c>
      <c r="I63" s="89">
        <v>0</v>
      </c>
      <c r="J63" s="159">
        <f t="shared" si="8"/>
        <v>0</v>
      </c>
      <c r="K63" s="89">
        <v>0</v>
      </c>
      <c r="L63" s="89">
        <v>0</v>
      </c>
      <c r="M63" s="89">
        <v>0</v>
      </c>
      <c r="N63" s="159">
        <f t="shared" si="9"/>
        <v>0</v>
      </c>
      <c r="O63" s="202"/>
      <c r="P63" s="202"/>
      <c r="Q63" s="202"/>
      <c r="R63" s="202"/>
    </row>
    <row r="64" spans="1:18" ht="15" customHeight="1" x14ac:dyDescent="0.25">
      <c r="A64" s="5" t="s">
        <v>505</v>
      </c>
      <c r="B64" s="6" t="s">
        <v>343</v>
      </c>
      <c r="C64" s="89">
        <v>0</v>
      </c>
      <c r="D64" s="89">
        <v>0</v>
      </c>
      <c r="E64" s="89">
        <v>0</v>
      </c>
      <c r="F64" s="159">
        <f t="shared" si="3"/>
        <v>0</v>
      </c>
      <c r="G64" s="89">
        <v>0</v>
      </c>
      <c r="H64" s="89">
        <v>0</v>
      </c>
      <c r="I64" s="89">
        <v>0</v>
      </c>
      <c r="J64" s="159">
        <f t="shared" si="8"/>
        <v>0</v>
      </c>
      <c r="K64" s="89">
        <v>0</v>
      </c>
      <c r="L64" s="89">
        <v>0</v>
      </c>
      <c r="M64" s="89">
        <v>0</v>
      </c>
      <c r="N64" s="159">
        <f t="shared" si="9"/>
        <v>0</v>
      </c>
      <c r="O64" s="202"/>
      <c r="P64" s="202"/>
      <c r="Q64" s="202"/>
      <c r="R64" s="202"/>
    </row>
    <row r="65" spans="1:18" ht="15" customHeight="1" x14ac:dyDescent="0.25">
      <c r="A65" s="13" t="s">
        <v>506</v>
      </c>
      <c r="B65" s="6" t="s">
        <v>344</v>
      </c>
      <c r="C65" s="89">
        <v>0</v>
      </c>
      <c r="D65" s="89">
        <v>0</v>
      </c>
      <c r="E65" s="89">
        <v>0</v>
      </c>
      <c r="F65" s="159">
        <f t="shared" si="3"/>
        <v>0</v>
      </c>
      <c r="G65" s="89">
        <v>0</v>
      </c>
      <c r="H65" s="89">
        <v>0</v>
      </c>
      <c r="I65" s="89">
        <v>0</v>
      </c>
      <c r="J65" s="159">
        <f t="shared" si="8"/>
        <v>0</v>
      </c>
      <c r="K65" s="89">
        <v>0</v>
      </c>
      <c r="L65" s="89">
        <v>0</v>
      </c>
      <c r="M65" s="89">
        <v>0</v>
      </c>
      <c r="N65" s="159">
        <f t="shared" si="9"/>
        <v>0</v>
      </c>
      <c r="O65" s="202"/>
      <c r="P65" s="202"/>
      <c r="Q65" s="202"/>
      <c r="R65" s="202"/>
    </row>
    <row r="66" spans="1:18" s="91" customFormat="1" ht="15" customHeight="1" x14ac:dyDescent="0.25">
      <c r="A66" s="36" t="s">
        <v>526</v>
      </c>
      <c r="B66" s="46" t="s">
        <v>345</v>
      </c>
      <c r="C66" s="92">
        <f>SUM(C63:C65)</f>
        <v>0</v>
      </c>
      <c r="D66" s="92">
        <f>SUM(D63:D65)</f>
        <v>0</v>
      </c>
      <c r="E66" s="92">
        <f>SUM(E63:E65)</f>
        <v>0</v>
      </c>
      <c r="F66" s="160">
        <f t="shared" si="3"/>
        <v>0</v>
      </c>
      <c r="G66" s="92">
        <f>SUM(G63:G65)</f>
        <v>0</v>
      </c>
      <c r="H66" s="92">
        <f>SUM(H63:H65)</f>
        <v>0</v>
      </c>
      <c r="I66" s="92">
        <f>SUM(I63:I65)</f>
        <v>0</v>
      </c>
      <c r="J66" s="160">
        <f t="shared" si="8"/>
        <v>0</v>
      </c>
      <c r="K66" s="92">
        <f>SUM(K63:K65)</f>
        <v>0</v>
      </c>
      <c r="L66" s="92">
        <f>SUM(L63:L65)</f>
        <v>0</v>
      </c>
      <c r="M66" s="92">
        <f>SUM(M63:M65)</f>
        <v>0</v>
      </c>
      <c r="N66" s="160">
        <f t="shared" si="9"/>
        <v>0</v>
      </c>
      <c r="O66" s="185"/>
      <c r="P66" s="185"/>
      <c r="Q66" s="185"/>
      <c r="R66" s="185"/>
    </row>
    <row r="67" spans="1:18" s="91" customFormat="1" ht="15" customHeight="1" x14ac:dyDescent="0.25">
      <c r="A67" s="149" t="s">
        <v>43</v>
      </c>
      <c r="B67" s="150"/>
      <c r="C67" s="151">
        <f>C56+C62+C66</f>
        <v>0</v>
      </c>
      <c r="D67" s="151">
        <f t="shared" ref="D67:F67" si="10">D56+D62+D66</f>
        <v>0</v>
      </c>
      <c r="E67" s="151">
        <f t="shared" si="10"/>
        <v>0</v>
      </c>
      <c r="F67" s="208">
        <f t="shared" si="10"/>
        <v>0</v>
      </c>
      <c r="G67" s="151">
        <f>G56+G62+G66</f>
        <v>0</v>
      </c>
      <c r="H67" s="151">
        <f t="shared" ref="H67:J67" si="11">H56+H62+H66</f>
        <v>0</v>
      </c>
      <c r="I67" s="151">
        <f t="shared" si="11"/>
        <v>0</v>
      </c>
      <c r="J67" s="208">
        <f t="shared" si="11"/>
        <v>0</v>
      </c>
      <c r="K67" s="151">
        <f>K56+K62+K66</f>
        <v>0</v>
      </c>
      <c r="L67" s="151">
        <f t="shared" ref="L67:N67" si="12">L56+L62+L66</f>
        <v>0</v>
      </c>
      <c r="M67" s="151">
        <f t="shared" si="12"/>
        <v>0</v>
      </c>
      <c r="N67" s="208">
        <f t="shared" si="12"/>
        <v>0</v>
      </c>
      <c r="O67" s="210"/>
      <c r="P67" s="210"/>
      <c r="Q67" s="210"/>
      <c r="R67" s="210"/>
    </row>
    <row r="68" spans="1:18" s="91" customFormat="1" ht="15.75" x14ac:dyDescent="0.25">
      <c r="A68" s="154" t="s">
        <v>525</v>
      </c>
      <c r="B68" s="139" t="s">
        <v>346</v>
      </c>
      <c r="C68" s="143">
        <f>C20+C34+C45+C49+C56+C62+C66</f>
        <v>0</v>
      </c>
      <c r="D68" s="143">
        <f>D20+D34+D45+D49+D56+D62+D66</f>
        <v>0</v>
      </c>
      <c r="E68" s="143">
        <f>E20+E34+E45+E49+E56+E62+E66</f>
        <v>0</v>
      </c>
      <c r="F68" s="164">
        <f t="shared" si="3"/>
        <v>0</v>
      </c>
      <c r="G68" s="143">
        <f>G20+G34+G45+G49+G56+G62+G66</f>
        <v>0</v>
      </c>
      <c r="H68" s="143">
        <f>H20+H34+H45+H49+H56+H62+H66</f>
        <v>0</v>
      </c>
      <c r="I68" s="143">
        <f>I20+I34+I45+I49+I56+I62+I66</f>
        <v>0</v>
      </c>
      <c r="J68" s="164">
        <f t="shared" ref="J68" si="13">SUM(G68:I68)</f>
        <v>0</v>
      </c>
      <c r="K68" s="143">
        <f>K20+K34+K45+K49+K56+K62+K66</f>
        <v>0</v>
      </c>
      <c r="L68" s="143">
        <f>L20+L34+L45+L49+L56+L62+L66</f>
        <v>0</v>
      </c>
      <c r="M68" s="143">
        <f>M20+M34+M45+M49+M56+M62+M66</f>
        <v>0</v>
      </c>
      <c r="N68" s="164">
        <f t="shared" ref="N68" si="14">SUM(K68:M68)</f>
        <v>0</v>
      </c>
      <c r="O68" s="192"/>
      <c r="P68" s="192"/>
      <c r="Q68" s="192"/>
      <c r="R68" s="192"/>
    </row>
    <row r="69" spans="1:18" s="91" customFormat="1" ht="15.75" x14ac:dyDescent="0.25">
      <c r="A69" s="166" t="s">
        <v>44</v>
      </c>
      <c r="B69" s="167"/>
      <c r="C69" s="168">
        <f>C50-'3. melléklet'!C76</f>
        <v>-19213080</v>
      </c>
      <c r="D69" s="168">
        <f>D50-'3. melléklet'!D76</f>
        <v>0</v>
      </c>
      <c r="E69" s="168">
        <f>E50-'3. melléklet'!E76</f>
        <v>0</v>
      </c>
      <c r="F69" s="209">
        <f>F50-'3. melléklet'!F76</f>
        <v>-19213080</v>
      </c>
      <c r="G69" s="168">
        <f>G50-'3. melléklet'!G76</f>
        <v>-19213080</v>
      </c>
      <c r="H69" s="168">
        <f>H50-'3. melléklet'!H76</f>
        <v>0</v>
      </c>
      <c r="I69" s="168">
        <f>I50-'3. melléklet'!I76</f>
        <v>0</v>
      </c>
      <c r="J69" s="209">
        <f>J50-'3. melléklet'!J76</f>
        <v>-19213080</v>
      </c>
      <c r="K69" s="168">
        <f>K50-'3. melléklet'!K76</f>
        <v>-19213021</v>
      </c>
      <c r="L69" s="168">
        <f>L50-'3. melléklet'!L76</f>
        <v>0</v>
      </c>
      <c r="M69" s="168">
        <f>M50-'3. melléklet'!M76</f>
        <v>0</v>
      </c>
      <c r="N69" s="209">
        <f>N50-'3. melléklet'!N76</f>
        <v>-19213021</v>
      </c>
      <c r="O69" s="211"/>
      <c r="P69" s="211"/>
      <c r="Q69" s="211"/>
      <c r="R69" s="211"/>
    </row>
    <row r="70" spans="1:18" s="91" customFormat="1" ht="15.75" x14ac:dyDescent="0.25">
      <c r="A70" s="166" t="s">
        <v>45</v>
      </c>
      <c r="B70" s="167"/>
      <c r="C70" s="168">
        <f>C67-'3. melléklet'!C100</f>
        <v>-65000</v>
      </c>
      <c r="D70" s="168">
        <f>D67-'3. melléklet'!D100</f>
        <v>0</v>
      </c>
      <c r="E70" s="168">
        <f>E67-'3. melléklet'!E100</f>
        <v>0</v>
      </c>
      <c r="F70" s="209">
        <f>F67-'3. melléklet'!F100</f>
        <v>-65000</v>
      </c>
      <c r="G70" s="168">
        <f>G67-'3. melléklet'!G100</f>
        <v>-65000</v>
      </c>
      <c r="H70" s="168">
        <f>H67-'3. melléklet'!H100</f>
        <v>0</v>
      </c>
      <c r="I70" s="168">
        <f>I67-'3. melléklet'!I100</f>
        <v>0</v>
      </c>
      <c r="J70" s="209">
        <f>J67-'3. melléklet'!J100</f>
        <v>-65000</v>
      </c>
      <c r="K70" s="168">
        <f>K67-'3. melléklet'!K100</f>
        <v>-65000</v>
      </c>
      <c r="L70" s="168">
        <f>L67-'3. melléklet'!L100</f>
        <v>0</v>
      </c>
      <c r="M70" s="168">
        <f>M67-'3. melléklet'!M100</f>
        <v>0</v>
      </c>
      <c r="N70" s="209">
        <f>N67-'3. melléklet'!N100</f>
        <v>-65000</v>
      </c>
      <c r="O70" s="211"/>
      <c r="P70" s="211"/>
      <c r="Q70" s="211"/>
      <c r="R70" s="211"/>
    </row>
    <row r="71" spans="1:18" x14ac:dyDescent="0.25">
      <c r="A71" s="34" t="s">
        <v>507</v>
      </c>
      <c r="B71" s="5" t="s">
        <v>347</v>
      </c>
      <c r="C71" s="89">
        <v>0</v>
      </c>
      <c r="D71" s="89">
        <v>0</v>
      </c>
      <c r="E71" s="89">
        <v>0</v>
      </c>
      <c r="F71" s="159">
        <f t="shared" si="3"/>
        <v>0</v>
      </c>
      <c r="G71" s="89">
        <v>0</v>
      </c>
      <c r="H71" s="89">
        <v>0</v>
      </c>
      <c r="I71" s="89">
        <v>0</v>
      </c>
      <c r="J71" s="159">
        <f t="shared" ref="J71" si="15">SUM(G71:I71)</f>
        <v>0</v>
      </c>
      <c r="K71" s="89">
        <v>0</v>
      </c>
      <c r="L71" s="89">
        <v>0</v>
      </c>
      <c r="M71" s="89">
        <v>0</v>
      </c>
      <c r="N71" s="159">
        <f t="shared" ref="N71" si="16">SUM(K71:M71)</f>
        <v>0</v>
      </c>
      <c r="O71" s="202"/>
      <c r="P71" s="202"/>
      <c r="Q71" s="202"/>
      <c r="R71" s="202"/>
    </row>
    <row r="72" spans="1:18" x14ac:dyDescent="0.25">
      <c r="A72" s="13" t="s">
        <v>348</v>
      </c>
      <c r="B72" s="5" t="s">
        <v>349</v>
      </c>
      <c r="C72" s="89">
        <v>0</v>
      </c>
      <c r="D72" s="89">
        <v>0</v>
      </c>
      <c r="E72" s="89">
        <v>0</v>
      </c>
      <c r="F72" s="159">
        <f t="shared" ref="F72:F98" si="17">SUM(C72:E72)</f>
        <v>0</v>
      </c>
      <c r="G72" s="89">
        <v>0</v>
      </c>
      <c r="H72" s="89">
        <v>0</v>
      </c>
      <c r="I72" s="89">
        <v>0</v>
      </c>
      <c r="J72" s="159">
        <f t="shared" ref="J72:J98" si="18">SUM(G72:I72)</f>
        <v>0</v>
      </c>
      <c r="K72" s="89">
        <v>0</v>
      </c>
      <c r="L72" s="89">
        <v>0</v>
      </c>
      <c r="M72" s="89">
        <v>0</v>
      </c>
      <c r="N72" s="159">
        <f t="shared" ref="N72:N98" si="19">SUM(K72:M72)</f>
        <v>0</v>
      </c>
      <c r="O72" s="202"/>
      <c r="P72" s="202"/>
      <c r="Q72" s="202"/>
      <c r="R72" s="202"/>
    </row>
    <row r="73" spans="1:18" x14ac:dyDescent="0.25">
      <c r="A73" s="34" t="s">
        <v>508</v>
      </c>
      <c r="B73" s="5" t="s">
        <v>350</v>
      </c>
      <c r="C73" s="89">
        <v>0</v>
      </c>
      <c r="D73" s="89">
        <v>0</v>
      </c>
      <c r="E73" s="89">
        <v>0</v>
      </c>
      <c r="F73" s="159">
        <f t="shared" si="17"/>
        <v>0</v>
      </c>
      <c r="G73" s="89">
        <v>0</v>
      </c>
      <c r="H73" s="89">
        <v>0</v>
      </c>
      <c r="I73" s="89">
        <v>0</v>
      </c>
      <c r="J73" s="159">
        <f t="shared" si="18"/>
        <v>0</v>
      </c>
      <c r="K73" s="89">
        <v>0</v>
      </c>
      <c r="L73" s="89">
        <v>0</v>
      </c>
      <c r="M73" s="89">
        <v>0</v>
      </c>
      <c r="N73" s="159">
        <f t="shared" si="19"/>
        <v>0</v>
      </c>
      <c r="O73" s="202"/>
      <c r="P73" s="202"/>
      <c r="Q73" s="202"/>
      <c r="R73" s="202"/>
    </row>
    <row r="74" spans="1:18" s="91" customFormat="1" x14ac:dyDescent="0.25">
      <c r="A74" s="15" t="s">
        <v>527</v>
      </c>
      <c r="B74" s="7" t="s">
        <v>351</v>
      </c>
      <c r="C74" s="92">
        <f>SUM(C71:C73)</f>
        <v>0</v>
      </c>
      <c r="D74" s="92">
        <f>SUM(D71:D73)</f>
        <v>0</v>
      </c>
      <c r="E74" s="92">
        <f>SUM(E71:E73)</f>
        <v>0</v>
      </c>
      <c r="F74" s="160">
        <f t="shared" si="17"/>
        <v>0</v>
      </c>
      <c r="G74" s="92">
        <f>SUM(G71:G73)</f>
        <v>0</v>
      </c>
      <c r="H74" s="92">
        <f>SUM(H71:H73)</f>
        <v>0</v>
      </c>
      <c r="I74" s="92">
        <f>SUM(I71:I73)</f>
        <v>0</v>
      </c>
      <c r="J74" s="160">
        <f t="shared" si="18"/>
        <v>0</v>
      </c>
      <c r="K74" s="92">
        <f>SUM(K71:K73)</f>
        <v>0</v>
      </c>
      <c r="L74" s="92">
        <f>SUM(L71:L73)</f>
        <v>0</v>
      </c>
      <c r="M74" s="92">
        <f>SUM(M71:M73)</f>
        <v>0</v>
      </c>
      <c r="N74" s="160">
        <f t="shared" si="19"/>
        <v>0</v>
      </c>
      <c r="O74" s="185"/>
      <c r="P74" s="185"/>
      <c r="Q74" s="185"/>
      <c r="R74" s="185"/>
    </row>
    <row r="75" spans="1:18" x14ac:dyDescent="0.25">
      <c r="A75" s="13" t="s">
        <v>509</v>
      </c>
      <c r="B75" s="5" t="s">
        <v>352</v>
      </c>
      <c r="C75" s="89">
        <v>0</v>
      </c>
      <c r="D75" s="89">
        <v>0</v>
      </c>
      <c r="E75" s="89">
        <v>0</v>
      </c>
      <c r="F75" s="159">
        <f t="shared" si="17"/>
        <v>0</v>
      </c>
      <c r="G75" s="89">
        <v>0</v>
      </c>
      <c r="H75" s="89">
        <v>0</v>
      </c>
      <c r="I75" s="89">
        <v>0</v>
      </c>
      <c r="J75" s="159">
        <f t="shared" si="18"/>
        <v>0</v>
      </c>
      <c r="K75" s="89">
        <v>0</v>
      </c>
      <c r="L75" s="89">
        <v>0</v>
      </c>
      <c r="M75" s="89">
        <v>0</v>
      </c>
      <c r="N75" s="159">
        <f t="shared" si="19"/>
        <v>0</v>
      </c>
      <c r="O75" s="202"/>
      <c r="P75" s="202"/>
      <c r="Q75" s="202"/>
      <c r="R75" s="202"/>
    </row>
    <row r="76" spans="1:18" x14ac:dyDescent="0.25">
      <c r="A76" s="34" t="s">
        <v>353</v>
      </c>
      <c r="B76" s="5" t="s">
        <v>354</v>
      </c>
      <c r="C76" s="89">
        <v>0</v>
      </c>
      <c r="D76" s="89">
        <v>0</v>
      </c>
      <c r="E76" s="89">
        <v>0</v>
      </c>
      <c r="F76" s="159">
        <f t="shared" si="17"/>
        <v>0</v>
      </c>
      <c r="G76" s="89">
        <v>0</v>
      </c>
      <c r="H76" s="89">
        <v>0</v>
      </c>
      <c r="I76" s="89">
        <v>0</v>
      </c>
      <c r="J76" s="159">
        <f t="shared" si="18"/>
        <v>0</v>
      </c>
      <c r="K76" s="89">
        <v>0</v>
      </c>
      <c r="L76" s="89">
        <v>0</v>
      </c>
      <c r="M76" s="89">
        <v>0</v>
      </c>
      <c r="N76" s="159">
        <f t="shared" si="19"/>
        <v>0</v>
      </c>
      <c r="O76" s="202"/>
      <c r="P76" s="202"/>
      <c r="Q76" s="202"/>
      <c r="R76" s="202"/>
    </row>
    <row r="77" spans="1:18" x14ac:dyDescent="0.25">
      <c r="A77" s="13" t="s">
        <v>510</v>
      </c>
      <c r="B77" s="5" t="s">
        <v>355</v>
      </c>
      <c r="C77" s="89">
        <v>0</v>
      </c>
      <c r="D77" s="89">
        <v>0</v>
      </c>
      <c r="E77" s="89">
        <v>0</v>
      </c>
      <c r="F77" s="159">
        <f t="shared" si="17"/>
        <v>0</v>
      </c>
      <c r="G77" s="89">
        <v>0</v>
      </c>
      <c r="H77" s="89">
        <v>0</v>
      </c>
      <c r="I77" s="89">
        <v>0</v>
      </c>
      <c r="J77" s="159">
        <f t="shared" si="18"/>
        <v>0</v>
      </c>
      <c r="K77" s="89">
        <v>0</v>
      </c>
      <c r="L77" s="89">
        <v>0</v>
      </c>
      <c r="M77" s="89">
        <v>0</v>
      </c>
      <c r="N77" s="159">
        <f t="shared" si="19"/>
        <v>0</v>
      </c>
      <c r="O77" s="202"/>
      <c r="P77" s="202"/>
      <c r="Q77" s="202"/>
      <c r="R77" s="202"/>
    </row>
    <row r="78" spans="1:18" x14ac:dyDescent="0.25">
      <c r="A78" s="34" t="s">
        <v>356</v>
      </c>
      <c r="B78" s="5" t="s">
        <v>357</v>
      </c>
      <c r="C78" s="89">
        <v>0</v>
      </c>
      <c r="D78" s="89">
        <v>0</v>
      </c>
      <c r="E78" s="89">
        <v>0</v>
      </c>
      <c r="F78" s="159">
        <f t="shared" si="17"/>
        <v>0</v>
      </c>
      <c r="G78" s="89">
        <v>0</v>
      </c>
      <c r="H78" s="89">
        <v>0</v>
      </c>
      <c r="I78" s="89">
        <v>0</v>
      </c>
      <c r="J78" s="159">
        <f t="shared" si="18"/>
        <v>0</v>
      </c>
      <c r="K78" s="89">
        <v>0</v>
      </c>
      <c r="L78" s="89">
        <v>0</v>
      </c>
      <c r="M78" s="89">
        <v>0</v>
      </c>
      <c r="N78" s="159">
        <f t="shared" si="19"/>
        <v>0</v>
      </c>
      <c r="O78" s="202"/>
      <c r="P78" s="202"/>
      <c r="Q78" s="202"/>
      <c r="R78" s="202"/>
    </row>
    <row r="79" spans="1:18" s="91" customFormat="1" x14ac:dyDescent="0.25">
      <c r="A79" s="14" t="s">
        <v>528</v>
      </c>
      <c r="B79" s="7" t="s">
        <v>358</v>
      </c>
      <c r="C79" s="92">
        <f>SUM(C75:C78)</f>
        <v>0</v>
      </c>
      <c r="D79" s="92">
        <f>SUM(D75:D78)</f>
        <v>0</v>
      </c>
      <c r="E79" s="92">
        <f>SUM(E75:E78)</f>
        <v>0</v>
      </c>
      <c r="F79" s="160">
        <f t="shared" si="17"/>
        <v>0</v>
      </c>
      <c r="G79" s="92">
        <f>SUM(G75:G78)</f>
        <v>0</v>
      </c>
      <c r="H79" s="92">
        <f>SUM(H75:H78)</f>
        <v>0</v>
      </c>
      <c r="I79" s="92">
        <f>SUM(I75:I78)</f>
        <v>0</v>
      </c>
      <c r="J79" s="160">
        <f t="shared" si="18"/>
        <v>0</v>
      </c>
      <c r="K79" s="92">
        <f>SUM(K75:K78)</f>
        <v>0</v>
      </c>
      <c r="L79" s="92">
        <f>SUM(L75:L78)</f>
        <v>0</v>
      </c>
      <c r="M79" s="92">
        <f>SUM(M75:M78)</f>
        <v>0</v>
      </c>
      <c r="N79" s="160">
        <f t="shared" si="19"/>
        <v>0</v>
      </c>
      <c r="O79" s="185"/>
      <c r="P79" s="185"/>
      <c r="Q79" s="185"/>
      <c r="R79" s="185"/>
    </row>
    <row r="80" spans="1:18" x14ac:dyDescent="0.25">
      <c r="A80" s="5" t="s">
        <v>635</v>
      </c>
      <c r="B80" s="5" t="s">
        <v>359</v>
      </c>
      <c r="C80" s="89">
        <v>0</v>
      </c>
      <c r="D80" s="89">
        <v>0</v>
      </c>
      <c r="E80" s="89">
        <v>0</v>
      </c>
      <c r="F80" s="159">
        <f t="shared" si="17"/>
        <v>0</v>
      </c>
      <c r="G80" s="89">
        <v>0</v>
      </c>
      <c r="H80" s="89">
        <v>0</v>
      </c>
      <c r="I80" s="89">
        <v>0</v>
      </c>
      <c r="J80" s="159">
        <f t="shared" si="18"/>
        <v>0</v>
      </c>
      <c r="K80" s="89">
        <v>0</v>
      </c>
      <c r="L80" s="89">
        <v>0</v>
      </c>
      <c r="M80" s="89">
        <v>0</v>
      </c>
      <c r="N80" s="159">
        <f t="shared" si="19"/>
        <v>0</v>
      </c>
      <c r="O80" s="183"/>
      <c r="P80" s="202"/>
      <c r="Q80" s="202"/>
      <c r="R80" s="202"/>
    </row>
    <row r="81" spans="1:18" x14ac:dyDescent="0.25">
      <c r="A81" s="5" t="s">
        <v>636</v>
      </c>
      <c r="B81" s="5" t="s">
        <v>359</v>
      </c>
      <c r="C81" s="89">
        <v>0</v>
      </c>
      <c r="D81" s="89">
        <v>0</v>
      </c>
      <c r="E81" s="89">
        <v>0</v>
      </c>
      <c r="F81" s="159">
        <f t="shared" si="17"/>
        <v>0</v>
      </c>
      <c r="G81" s="89">
        <v>0</v>
      </c>
      <c r="H81" s="89">
        <v>0</v>
      </c>
      <c r="I81" s="89">
        <v>0</v>
      </c>
      <c r="J81" s="159">
        <f t="shared" si="18"/>
        <v>0</v>
      </c>
      <c r="K81" s="89">
        <v>0</v>
      </c>
      <c r="L81" s="89">
        <v>0</v>
      </c>
      <c r="M81" s="89">
        <v>0</v>
      </c>
      <c r="N81" s="159">
        <f t="shared" si="19"/>
        <v>0</v>
      </c>
      <c r="O81" s="202"/>
      <c r="P81" s="202"/>
      <c r="Q81" s="202"/>
      <c r="R81" s="202"/>
    </row>
    <row r="82" spans="1:18" x14ac:dyDescent="0.25">
      <c r="A82" s="5" t="s">
        <v>633</v>
      </c>
      <c r="B82" s="5" t="s">
        <v>360</v>
      </c>
      <c r="C82" s="89">
        <v>0</v>
      </c>
      <c r="D82" s="89">
        <v>0</v>
      </c>
      <c r="E82" s="89">
        <v>0</v>
      </c>
      <c r="F82" s="159">
        <f t="shared" si="17"/>
        <v>0</v>
      </c>
      <c r="G82" s="89">
        <v>0</v>
      </c>
      <c r="H82" s="89">
        <v>0</v>
      </c>
      <c r="I82" s="89">
        <v>0</v>
      </c>
      <c r="J82" s="159">
        <f t="shared" si="18"/>
        <v>0</v>
      </c>
      <c r="K82" s="89">
        <v>0</v>
      </c>
      <c r="L82" s="89">
        <v>0</v>
      </c>
      <c r="M82" s="89">
        <v>0</v>
      </c>
      <c r="N82" s="159">
        <f t="shared" si="19"/>
        <v>0</v>
      </c>
      <c r="O82" s="202"/>
      <c r="P82" s="202"/>
      <c r="Q82" s="202"/>
      <c r="R82" s="202"/>
    </row>
    <row r="83" spans="1:18" x14ac:dyDescent="0.25">
      <c r="A83" s="5" t="s">
        <v>634</v>
      </c>
      <c r="B83" s="5" t="s">
        <v>360</v>
      </c>
      <c r="C83" s="89">
        <v>0</v>
      </c>
      <c r="D83" s="89">
        <v>0</v>
      </c>
      <c r="E83" s="89">
        <v>0</v>
      </c>
      <c r="F83" s="159">
        <f t="shared" si="17"/>
        <v>0</v>
      </c>
      <c r="G83" s="89">
        <v>0</v>
      </c>
      <c r="H83" s="89">
        <v>0</v>
      </c>
      <c r="I83" s="89">
        <v>0</v>
      </c>
      <c r="J83" s="159">
        <f t="shared" si="18"/>
        <v>0</v>
      </c>
      <c r="K83" s="89">
        <v>0</v>
      </c>
      <c r="L83" s="89">
        <v>0</v>
      </c>
      <c r="M83" s="89">
        <v>0</v>
      </c>
      <c r="N83" s="159">
        <f t="shared" si="19"/>
        <v>0</v>
      </c>
      <c r="O83" s="202"/>
      <c r="P83" s="202"/>
      <c r="Q83" s="202"/>
      <c r="R83" s="202"/>
    </row>
    <row r="84" spans="1:18" s="91" customFormat="1" x14ac:dyDescent="0.25">
      <c r="A84" s="7" t="s">
        <v>529</v>
      </c>
      <c r="B84" s="7" t="s">
        <v>361</v>
      </c>
      <c r="C84" s="92">
        <v>21712</v>
      </c>
      <c r="D84" s="92">
        <f>SUM(D80:D83)</f>
        <v>0</v>
      </c>
      <c r="E84" s="92">
        <f>SUM(E80:E83)</f>
        <v>0</v>
      </c>
      <c r="F84" s="160">
        <f t="shared" si="17"/>
        <v>21712</v>
      </c>
      <c r="G84" s="92">
        <v>21712</v>
      </c>
      <c r="H84" s="92">
        <f>SUM(H80:H83)</f>
        <v>0</v>
      </c>
      <c r="I84" s="92">
        <f>SUM(I80:I83)</f>
        <v>0</v>
      </c>
      <c r="J84" s="160">
        <f t="shared" si="18"/>
        <v>21712</v>
      </c>
      <c r="K84" s="131">
        <v>21653</v>
      </c>
      <c r="L84" s="92">
        <f>SUM(L80:L83)</f>
        <v>0</v>
      </c>
      <c r="M84" s="92">
        <f>SUM(M80:M83)</f>
        <v>0</v>
      </c>
      <c r="N84" s="160">
        <f t="shared" si="19"/>
        <v>21653</v>
      </c>
      <c r="O84" s="185"/>
      <c r="P84" s="185"/>
      <c r="Q84" s="185"/>
      <c r="R84" s="185"/>
    </row>
    <row r="85" spans="1:18" s="91" customFormat="1" x14ac:dyDescent="0.25">
      <c r="A85" s="14" t="s">
        <v>362</v>
      </c>
      <c r="B85" s="7" t="s">
        <v>363</v>
      </c>
      <c r="C85" s="92">
        <v>0</v>
      </c>
      <c r="D85" s="92">
        <v>0</v>
      </c>
      <c r="E85" s="92">
        <v>0</v>
      </c>
      <c r="F85" s="160">
        <f t="shared" si="17"/>
        <v>0</v>
      </c>
      <c r="G85" s="92">
        <v>0</v>
      </c>
      <c r="H85" s="92">
        <v>0</v>
      </c>
      <c r="I85" s="92">
        <v>0</v>
      </c>
      <c r="J85" s="160">
        <f t="shared" si="18"/>
        <v>0</v>
      </c>
      <c r="K85" s="92">
        <v>0</v>
      </c>
      <c r="L85" s="92">
        <v>0</v>
      </c>
      <c r="M85" s="92">
        <v>0</v>
      </c>
      <c r="N85" s="160">
        <f t="shared" si="19"/>
        <v>0</v>
      </c>
      <c r="O85" s="185"/>
      <c r="P85" s="185"/>
      <c r="Q85" s="185"/>
      <c r="R85" s="185"/>
    </row>
    <row r="86" spans="1:18" s="91" customFormat="1" x14ac:dyDescent="0.25">
      <c r="A86" s="14" t="s">
        <v>364</v>
      </c>
      <c r="B86" s="7" t="s">
        <v>365</v>
      </c>
      <c r="C86" s="92">
        <v>0</v>
      </c>
      <c r="D86" s="92">
        <v>0</v>
      </c>
      <c r="E86" s="92">
        <v>0</v>
      </c>
      <c r="F86" s="160">
        <f t="shared" si="17"/>
        <v>0</v>
      </c>
      <c r="G86" s="92">
        <v>0</v>
      </c>
      <c r="H86" s="92">
        <v>0</v>
      </c>
      <c r="I86" s="92">
        <v>0</v>
      </c>
      <c r="J86" s="160">
        <f t="shared" si="18"/>
        <v>0</v>
      </c>
      <c r="K86" s="92">
        <v>0</v>
      </c>
      <c r="L86" s="92">
        <v>0</v>
      </c>
      <c r="M86" s="92">
        <v>0</v>
      </c>
      <c r="N86" s="160">
        <f t="shared" si="19"/>
        <v>0</v>
      </c>
      <c r="O86" s="185"/>
      <c r="P86" s="185"/>
      <c r="Q86" s="185"/>
      <c r="R86" s="185"/>
    </row>
    <row r="87" spans="1:18" s="91" customFormat="1" x14ac:dyDescent="0.25">
      <c r="A87" s="14" t="s">
        <v>366</v>
      </c>
      <c r="B87" s="7" t="s">
        <v>367</v>
      </c>
      <c r="C87" s="92">
        <v>19256368</v>
      </c>
      <c r="D87" s="92">
        <v>0</v>
      </c>
      <c r="E87" s="92">
        <v>0</v>
      </c>
      <c r="F87" s="160">
        <f t="shared" si="17"/>
        <v>19256368</v>
      </c>
      <c r="G87" s="92">
        <v>19256368</v>
      </c>
      <c r="H87" s="92">
        <v>0</v>
      </c>
      <c r="I87" s="92">
        <v>0</v>
      </c>
      <c r="J87" s="160">
        <f t="shared" si="18"/>
        <v>19256368</v>
      </c>
      <c r="K87" s="92">
        <v>19256368</v>
      </c>
      <c r="L87" s="92">
        <v>0</v>
      </c>
      <c r="M87" s="92">
        <v>0</v>
      </c>
      <c r="N87" s="160">
        <f t="shared" si="19"/>
        <v>19256368</v>
      </c>
      <c r="O87" s="193"/>
      <c r="P87" s="193"/>
      <c r="Q87" s="193"/>
      <c r="R87" s="193"/>
    </row>
    <row r="88" spans="1:18" s="91" customFormat="1" x14ac:dyDescent="0.25">
      <c r="A88" s="14" t="s">
        <v>368</v>
      </c>
      <c r="B88" s="7" t="s">
        <v>369</v>
      </c>
      <c r="C88" s="92">
        <v>0</v>
      </c>
      <c r="D88" s="92">
        <v>0</v>
      </c>
      <c r="E88" s="92">
        <v>0</v>
      </c>
      <c r="F88" s="160">
        <f t="shared" si="17"/>
        <v>0</v>
      </c>
      <c r="G88" s="92">
        <v>0</v>
      </c>
      <c r="H88" s="92">
        <v>0</v>
      </c>
      <c r="I88" s="92">
        <v>0</v>
      </c>
      <c r="J88" s="160">
        <f t="shared" si="18"/>
        <v>0</v>
      </c>
      <c r="K88" s="92">
        <v>0</v>
      </c>
      <c r="L88" s="92">
        <v>0</v>
      </c>
      <c r="M88" s="92">
        <v>0</v>
      </c>
      <c r="N88" s="160">
        <f t="shared" si="19"/>
        <v>0</v>
      </c>
      <c r="O88" s="185"/>
      <c r="P88" s="185"/>
      <c r="Q88" s="185"/>
      <c r="R88" s="185"/>
    </row>
    <row r="89" spans="1:18" s="91" customFormat="1" x14ac:dyDescent="0.25">
      <c r="A89" s="15" t="s">
        <v>511</v>
      </c>
      <c r="B89" s="7" t="s">
        <v>370</v>
      </c>
      <c r="C89" s="92">
        <v>0</v>
      </c>
      <c r="D89" s="92">
        <v>0</v>
      </c>
      <c r="E89" s="92">
        <v>0</v>
      </c>
      <c r="F89" s="160">
        <f t="shared" si="17"/>
        <v>0</v>
      </c>
      <c r="G89" s="92">
        <v>0</v>
      </c>
      <c r="H89" s="92">
        <v>0</v>
      </c>
      <c r="I89" s="92">
        <v>0</v>
      </c>
      <c r="J89" s="160">
        <f t="shared" si="18"/>
        <v>0</v>
      </c>
      <c r="K89" s="92">
        <v>0</v>
      </c>
      <c r="L89" s="92">
        <v>0</v>
      </c>
      <c r="M89" s="92">
        <v>0</v>
      </c>
      <c r="N89" s="160">
        <f t="shared" si="19"/>
        <v>0</v>
      </c>
      <c r="O89" s="185"/>
      <c r="P89" s="185"/>
      <c r="Q89" s="185"/>
      <c r="R89" s="185"/>
    </row>
    <row r="90" spans="1:18" s="91" customFormat="1" ht="15.75" x14ac:dyDescent="0.25">
      <c r="A90" s="45" t="s">
        <v>530</v>
      </c>
      <c r="B90" s="36" t="s">
        <v>372</v>
      </c>
      <c r="C90" s="119">
        <f>C74+C79+C84+C85+C87+C86+C88+C89</f>
        <v>19278080</v>
      </c>
      <c r="D90" s="119">
        <f>D74+D79+D84+D85+D87+D86+D88+D89</f>
        <v>0</v>
      </c>
      <c r="E90" s="119">
        <f>E74+E79+E84+E85+E87+E86+E88+E89</f>
        <v>0</v>
      </c>
      <c r="F90" s="162">
        <f t="shared" si="17"/>
        <v>19278080</v>
      </c>
      <c r="G90" s="119">
        <f>G74+G79+G84+G85+G87+G86+G88+G89</f>
        <v>19278080</v>
      </c>
      <c r="H90" s="119">
        <f>H74+H79+H84+H85+H87+H86+H88+H89</f>
        <v>0</v>
      </c>
      <c r="I90" s="119">
        <f>I74+I79+I84+I85+I87+I86+I88+I89</f>
        <v>0</v>
      </c>
      <c r="J90" s="162">
        <f t="shared" si="18"/>
        <v>19278080</v>
      </c>
      <c r="K90" s="119">
        <f>K74+K79+K84+K85+K87+K86+K88+K89</f>
        <v>19278021</v>
      </c>
      <c r="L90" s="119">
        <f>L74+L79+L84+L85+L87+L86+L88+L89</f>
        <v>0</v>
      </c>
      <c r="M90" s="119">
        <f>M74+M79+M84+M85+M87+M86+M88+M89</f>
        <v>0</v>
      </c>
      <c r="N90" s="162">
        <f t="shared" si="19"/>
        <v>19278021</v>
      </c>
      <c r="O90" s="186"/>
      <c r="P90" s="186"/>
      <c r="Q90" s="186"/>
      <c r="R90" s="186"/>
    </row>
    <row r="91" spans="1:18" x14ac:dyDescent="0.25">
      <c r="A91" s="13" t="s">
        <v>373</v>
      </c>
      <c r="B91" s="5" t="s">
        <v>374</v>
      </c>
      <c r="C91" s="89">
        <v>0</v>
      </c>
      <c r="D91" s="89">
        <v>0</v>
      </c>
      <c r="E91" s="89">
        <v>0</v>
      </c>
      <c r="F91" s="159">
        <f t="shared" si="17"/>
        <v>0</v>
      </c>
      <c r="G91" s="89">
        <v>0</v>
      </c>
      <c r="H91" s="89">
        <v>0</v>
      </c>
      <c r="I91" s="89">
        <v>0</v>
      </c>
      <c r="J91" s="159">
        <f t="shared" si="18"/>
        <v>0</v>
      </c>
      <c r="K91" s="89">
        <v>0</v>
      </c>
      <c r="L91" s="89">
        <v>0</v>
      </c>
      <c r="M91" s="89">
        <v>0</v>
      </c>
      <c r="N91" s="159">
        <f t="shared" si="19"/>
        <v>0</v>
      </c>
      <c r="O91" s="202"/>
      <c r="P91" s="202"/>
      <c r="Q91" s="202"/>
      <c r="R91" s="202"/>
    </row>
    <row r="92" spans="1:18" x14ac:dyDescent="0.25">
      <c r="A92" s="13" t="s">
        <v>375</v>
      </c>
      <c r="B92" s="5" t="s">
        <v>376</v>
      </c>
      <c r="C92" s="89">
        <v>0</v>
      </c>
      <c r="D92" s="89">
        <v>0</v>
      </c>
      <c r="E92" s="89">
        <v>0</v>
      </c>
      <c r="F92" s="159">
        <f t="shared" si="17"/>
        <v>0</v>
      </c>
      <c r="G92" s="89">
        <v>0</v>
      </c>
      <c r="H92" s="89">
        <v>0</v>
      </c>
      <c r="I92" s="89">
        <v>0</v>
      </c>
      <c r="J92" s="159">
        <f t="shared" si="18"/>
        <v>0</v>
      </c>
      <c r="K92" s="89">
        <v>0</v>
      </c>
      <c r="L92" s="89">
        <v>0</v>
      </c>
      <c r="M92" s="89">
        <v>0</v>
      </c>
      <c r="N92" s="159">
        <f t="shared" si="19"/>
        <v>0</v>
      </c>
      <c r="O92" s="202"/>
      <c r="P92" s="202"/>
      <c r="Q92" s="202"/>
      <c r="R92" s="202"/>
    </row>
    <row r="93" spans="1:18" x14ac:dyDescent="0.25">
      <c r="A93" s="34" t="s">
        <v>377</v>
      </c>
      <c r="B93" s="5" t="s">
        <v>378</v>
      </c>
      <c r="C93" s="89">
        <v>0</v>
      </c>
      <c r="D93" s="89">
        <v>0</v>
      </c>
      <c r="E93" s="89">
        <v>0</v>
      </c>
      <c r="F93" s="159">
        <f t="shared" si="17"/>
        <v>0</v>
      </c>
      <c r="G93" s="89">
        <v>0</v>
      </c>
      <c r="H93" s="89">
        <v>0</v>
      </c>
      <c r="I93" s="89">
        <v>0</v>
      </c>
      <c r="J93" s="159">
        <f t="shared" si="18"/>
        <v>0</v>
      </c>
      <c r="K93" s="89">
        <v>0</v>
      </c>
      <c r="L93" s="89">
        <v>0</v>
      </c>
      <c r="M93" s="89">
        <v>0</v>
      </c>
      <c r="N93" s="159">
        <f t="shared" si="19"/>
        <v>0</v>
      </c>
      <c r="O93" s="202"/>
      <c r="P93" s="202"/>
      <c r="Q93" s="202"/>
      <c r="R93" s="202"/>
    </row>
    <row r="94" spans="1:18" x14ac:dyDescent="0.25">
      <c r="A94" s="34" t="s">
        <v>512</v>
      </c>
      <c r="B94" s="5" t="s">
        <v>379</v>
      </c>
      <c r="C94" s="89">
        <v>0</v>
      </c>
      <c r="D94" s="89">
        <v>0</v>
      </c>
      <c r="E94" s="89">
        <v>0</v>
      </c>
      <c r="F94" s="159">
        <f t="shared" si="17"/>
        <v>0</v>
      </c>
      <c r="G94" s="89">
        <v>0</v>
      </c>
      <c r="H94" s="89">
        <v>0</v>
      </c>
      <c r="I94" s="89">
        <v>0</v>
      </c>
      <c r="J94" s="159">
        <f t="shared" si="18"/>
        <v>0</v>
      </c>
      <c r="K94" s="89">
        <v>0</v>
      </c>
      <c r="L94" s="89">
        <v>0</v>
      </c>
      <c r="M94" s="89">
        <v>0</v>
      </c>
      <c r="N94" s="159">
        <f t="shared" si="19"/>
        <v>0</v>
      </c>
      <c r="O94" s="202"/>
      <c r="P94" s="202"/>
      <c r="Q94" s="202"/>
      <c r="R94" s="202"/>
    </row>
    <row r="95" spans="1:18" s="91" customFormat="1" x14ac:dyDescent="0.25">
      <c r="A95" s="14" t="s">
        <v>531</v>
      </c>
      <c r="B95" s="7" t="s">
        <v>380</v>
      </c>
      <c r="C95" s="92">
        <v>0</v>
      </c>
      <c r="D95" s="92">
        <v>0</v>
      </c>
      <c r="E95" s="92">
        <v>0</v>
      </c>
      <c r="F95" s="160">
        <f t="shared" si="17"/>
        <v>0</v>
      </c>
      <c r="G95" s="92">
        <v>0</v>
      </c>
      <c r="H95" s="92">
        <v>0</v>
      </c>
      <c r="I95" s="92">
        <v>0</v>
      </c>
      <c r="J95" s="160">
        <f t="shared" si="18"/>
        <v>0</v>
      </c>
      <c r="K95" s="92">
        <v>0</v>
      </c>
      <c r="L95" s="92">
        <v>0</v>
      </c>
      <c r="M95" s="92">
        <v>0</v>
      </c>
      <c r="N95" s="160">
        <f t="shared" si="19"/>
        <v>0</v>
      </c>
      <c r="O95" s="185"/>
      <c r="P95" s="185"/>
      <c r="Q95" s="185"/>
      <c r="R95" s="185"/>
    </row>
    <row r="96" spans="1:18" s="91" customFormat="1" x14ac:dyDescent="0.25">
      <c r="A96" s="15" t="s">
        <v>381</v>
      </c>
      <c r="B96" s="7" t="s">
        <v>382</v>
      </c>
      <c r="C96" s="92">
        <v>0</v>
      </c>
      <c r="D96" s="92">
        <v>0</v>
      </c>
      <c r="E96" s="92">
        <v>0</v>
      </c>
      <c r="F96" s="160">
        <f t="shared" si="17"/>
        <v>0</v>
      </c>
      <c r="G96" s="92">
        <v>0</v>
      </c>
      <c r="H96" s="92">
        <v>0</v>
      </c>
      <c r="I96" s="92">
        <v>0</v>
      </c>
      <c r="J96" s="160">
        <f t="shared" si="18"/>
        <v>0</v>
      </c>
      <c r="K96" s="92">
        <v>0</v>
      </c>
      <c r="L96" s="92">
        <v>0</v>
      </c>
      <c r="M96" s="92">
        <v>0</v>
      </c>
      <c r="N96" s="160">
        <f t="shared" si="19"/>
        <v>0</v>
      </c>
      <c r="O96" s="185"/>
      <c r="P96" s="185"/>
      <c r="Q96" s="185"/>
      <c r="R96" s="185"/>
    </row>
    <row r="97" spans="1:18" s="91" customFormat="1" ht="15.75" x14ac:dyDescent="0.25">
      <c r="A97" s="37" t="s">
        <v>532</v>
      </c>
      <c r="B97" s="38" t="s">
        <v>383</v>
      </c>
      <c r="C97" s="119">
        <f>C90+C95+C96</f>
        <v>19278080</v>
      </c>
      <c r="D97" s="119">
        <f>D90+D95+D96</f>
        <v>0</v>
      </c>
      <c r="E97" s="119">
        <f>E90+E95+E96</f>
        <v>0</v>
      </c>
      <c r="F97" s="162">
        <f t="shared" si="17"/>
        <v>19278080</v>
      </c>
      <c r="G97" s="119">
        <f>G90+G95+G96</f>
        <v>19278080</v>
      </c>
      <c r="H97" s="119">
        <f>H90+H95+H96</f>
        <v>0</v>
      </c>
      <c r="I97" s="119">
        <f>I90+I95+I96</f>
        <v>0</v>
      </c>
      <c r="J97" s="162">
        <f t="shared" si="18"/>
        <v>19278080</v>
      </c>
      <c r="K97" s="119">
        <f>K90+K95+K96</f>
        <v>19278021</v>
      </c>
      <c r="L97" s="119">
        <f>L90+L95+L96</f>
        <v>0</v>
      </c>
      <c r="M97" s="119">
        <f>M90+M95+M96</f>
        <v>0</v>
      </c>
      <c r="N97" s="162">
        <f t="shared" si="19"/>
        <v>19278021</v>
      </c>
      <c r="O97" s="186"/>
      <c r="P97" s="186"/>
      <c r="Q97" s="186"/>
      <c r="R97" s="186"/>
    </row>
    <row r="98" spans="1:18" s="91" customFormat="1" ht="17.25" x14ac:dyDescent="0.3">
      <c r="A98" s="93" t="s">
        <v>514</v>
      </c>
      <c r="B98" s="93"/>
      <c r="C98" s="121">
        <f>C68+C97</f>
        <v>19278080</v>
      </c>
      <c r="D98" s="121">
        <f>D68+D97</f>
        <v>0</v>
      </c>
      <c r="E98" s="121">
        <f>E68+E97</f>
        <v>0</v>
      </c>
      <c r="F98" s="165">
        <f t="shared" si="17"/>
        <v>19278080</v>
      </c>
      <c r="G98" s="121">
        <f>G68+G97</f>
        <v>19278080</v>
      </c>
      <c r="H98" s="121">
        <f>H68+H97</f>
        <v>0</v>
      </c>
      <c r="I98" s="121">
        <f>I68+I97</f>
        <v>0</v>
      </c>
      <c r="J98" s="165">
        <f t="shared" si="18"/>
        <v>19278080</v>
      </c>
      <c r="K98" s="121">
        <f>K68+K97</f>
        <v>19278021</v>
      </c>
      <c r="L98" s="121">
        <f>L68+L97</f>
        <v>0</v>
      </c>
      <c r="M98" s="121">
        <f>M68+M97</f>
        <v>0</v>
      </c>
      <c r="N98" s="165">
        <f t="shared" si="19"/>
        <v>19278021</v>
      </c>
      <c r="O98" s="206"/>
      <c r="P98" s="206"/>
      <c r="Q98" s="206"/>
      <c r="R98" s="207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8" scale="5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R98"/>
  <sheetViews>
    <sheetView view="pageBreakPreview" topLeftCell="B1" zoomScale="110" zoomScaleNormal="100" zoomScaleSheetLayoutView="110" workbookViewId="0">
      <selection activeCell="B1" sqref="B1:F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256" t="s">
        <v>719</v>
      </c>
      <c r="C1" s="256"/>
      <c r="D1" s="256"/>
      <c r="E1" s="256"/>
      <c r="F1" s="256"/>
      <c r="G1" s="1"/>
      <c r="H1" s="1"/>
      <c r="I1" s="1"/>
      <c r="J1" s="1"/>
    </row>
    <row r="3" spans="1:18" ht="24" customHeight="1" x14ac:dyDescent="0.25">
      <c r="A3" s="261" t="s">
        <v>686</v>
      </c>
      <c r="B3" s="265"/>
      <c r="C3" s="265"/>
      <c r="D3" s="265"/>
      <c r="E3" s="265"/>
      <c r="F3" s="263"/>
    </row>
    <row r="4" spans="1:18" ht="24" customHeight="1" x14ac:dyDescent="0.25">
      <c r="A4" s="264" t="s">
        <v>675</v>
      </c>
      <c r="B4" s="262"/>
      <c r="C4" s="262"/>
      <c r="D4" s="262"/>
      <c r="E4" s="262"/>
      <c r="F4" s="263"/>
      <c r="H4" s="76"/>
    </row>
    <row r="5" spans="1:18" ht="18" x14ac:dyDescent="0.25">
      <c r="A5" s="101"/>
    </row>
    <row r="6" spans="1:18" x14ac:dyDescent="0.25">
      <c r="A6" s="90" t="s">
        <v>673</v>
      </c>
      <c r="C6" s="260" t="s">
        <v>653</v>
      </c>
      <c r="D6" s="260"/>
      <c r="E6" s="260"/>
      <c r="F6" s="257"/>
      <c r="G6" s="257" t="s">
        <v>702</v>
      </c>
      <c r="H6" s="258"/>
      <c r="I6" s="258"/>
      <c r="J6" s="258"/>
      <c r="K6" s="257" t="s">
        <v>704</v>
      </c>
      <c r="L6" s="258"/>
      <c r="M6" s="258"/>
      <c r="N6" s="258"/>
      <c r="O6" s="259"/>
      <c r="P6" s="259"/>
      <c r="Q6" s="259"/>
      <c r="R6" s="259"/>
    </row>
    <row r="7" spans="1:18" ht="45" x14ac:dyDescent="0.3">
      <c r="A7" s="2" t="s">
        <v>83</v>
      </c>
      <c r="B7" s="3" t="s">
        <v>33</v>
      </c>
      <c r="C7" s="102" t="s">
        <v>587</v>
      </c>
      <c r="D7" s="102" t="s">
        <v>588</v>
      </c>
      <c r="E7" s="102" t="s">
        <v>41</v>
      </c>
      <c r="F7" s="158" t="s">
        <v>24</v>
      </c>
      <c r="G7" s="102" t="s">
        <v>587</v>
      </c>
      <c r="H7" s="102" t="s">
        <v>588</v>
      </c>
      <c r="I7" s="102" t="s">
        <v>41</v>
      </c>
      <c r="J7" s="158" t="s">
        <v>24</v>
      </c>
      <c r="K7" s="102" t="s">
        <v>587</v>
      </c>
      <c r="L7" s="102" t="s">
        <v>588</v>
      </c>
      <c r="M7" s="102" t="s">
        <v>41</v>
      </c>
      <c r="N7" s="158" t="s">
        <v>24</v>
      </c>
      <c r="O7" s="177"/>
      <c r="P7" s="177"/>
      <c r="Q7" s="177"/>
      <c r="R7" s="178"/>
    </row>
    <row r="8" spans="1:18" ht="15" customHeight="1" x14ac:dyDescent="0.25">
      <c r="A8" s="30" t="s">
        <v>263</v>
      </c>
      <c r="B8" s="6" t="s">
        <v>264</v>
      </c>
      <c r="C8" s="89">
        <f>SUM('5. melléklet'!C8+'6. melléklet '!C8)</f>
        <v>13368394</v>
      </c>
      <c r="D8" s="89">
        <f>SUM('5. melléklet'!D8+'6. melléklet '!D8)</f>
        <v>0</v>
      </c>
      <c r="E8" s="89">
        <f>SUM('5. melléklet'!E8+'6. melléklet '!E8)</f>
        <v>0</v>
      </c>
      <c r="F8" s="89">
        <f>SUM('5. melléklet'!F8+'6. melléklet '!F8)</f>
        <v>13368394</v>
      </c>
      <c r="G8" s="89">
        <f>SUM('5. melléklet'!G8+'6. melléklet '!G8)</f>
        <v>13368394</v>
      </c>
      <c r="H8" s="89">
        <f>SUM('5. melléklet'!H8+'6. melléklet '!H8)</f>
        <v>0</v>
      </c>
      <c r="I8" s="89">
        <f>SUM('5. melléklet'!I8+'6. melléklet '!I8)</f>
        <v>0</v>
      </c>
      <c r="J8" s="89">
        <f>SUM('5. melléklet'!J8+'6. melléklet '!J8)</f>
        <v>13368394</v>
      </c>
      <c r="K8" s="89">
        <f>SUM('5. melléklet'!K8+'6. melléklet '!K8)</f>
        <v>13368394</v>
      </c>
      <c r="L8" s="89">
        <f>SUM('5. melléklet'!L8+'6. melléklet '!L8)</f>
        <v>0</v>
      </c>
      <c r="M8" s="89">
        <f>SUM('5. melléklet'!M8+'6. melléklet '!M8)</f>
        <v>0</v>
      </c>
      <c r="N8" s="89">
        <f>SUM('5. melléklet'!N8+'6. melléklet '!N8)</f>
        <v>13368394</v>
      </c>
      <c r="O8" s="202"/>
      <c r="P8" s="202"/>
      <c r="Q8" s="202"/>
      <c r="R8" s="202"/>
    </row>
    <row r="9" spans="1:18" ht="15" customHeight="1" x14ac:dyDescent="0.25">
      <c r="A9" s="5" t="s">
        <v>265</v>
      </c>
      <c r="B9" s="6" t="s">
        <v>266</v>
      </c>
      <c r="C9" s="89">
        <f>SUM('5. melléklet'!C9+'6. melléklet '!C9)</f>
        <v>13356868</v>
      </c>
      <c r="D9" s="89">
        <f>SUM('5. melléklet'!D9+'6. melléklet '!D9)</f>
        <v>0</v>
      </c>
      <c r="E9" s="89">
        <f>SUM('5. melléklet'!E9+'6. melléklet '!E9)</f>
        <v>0</v>
      </c>
      <c r="F9" s="89">
        <f>SUM('5. melléklet'!F9+'6. melléklet '!F9)</f>
        <v>13356868</v>
      </c>
      <c r="G9" s="89">
        <f>SUM('5. melléklet'!G9+'6. melléklet '!G9)</f>
        <v>13356868</v>
      </c>
      <c r="H9" s="89">
        <f>SUM('5. melléklet'!H9+'6. melléklet '!H9)</f>
        <v>0</v>
      </c>
      <c r="I9" s="89">
        <f>SUM('5. melléklet'!I9+'6. melléklet '!I9)</f>
        <v>0</v>
      </c>
      <c r="J9" s="89">
        <f>SUM('5. melléklet'!J9+'6. melléklet '!J9)</f>
        <v>13356868</v>
      </c>
      <c r="K9" s="89">
        <f>SUM('5. melléklet'!K9+'6. melléklet '!K9)</f>
        <v>13551868</v>
      </c>
      <c r="L9" s="89">
        <f>SUM('5. melléklet'!L9+'6. melléklet '!L9)</f>
        <v>0</v>
      </c>
      <c r="M9" s="89">
        <f>SUM('5. melléklet'!M9+'6. melléklet '!M9)</f>
        <v>0</v>
      </c>
      <c r="N9" s="89">
        <f>SUM('5. melléklet'!N9+'6. melléklet '!N9)</f>
        <v>13551868</v>
      </c>
      <c r="O9" s="202"/>
      <c r="P9" s="202"/>
      <c r="Q9" s="202"/>
      <c r="R9" s="202"/>
    </row>
    <row r="10" spans="1:18" ht="15" customHeight="1" x14ac:dyDescent="0.25">
      <c r="A10" s="5" t="s">
        <v>267</v>
      </c>
      <c r="B10" s="6" t="s">
        <v>268</v>
      </c>
      <c r="C10" s="89">
        <f>SUM('5. melléklet'!C10+'6. melléklet '!C10)</f>
        <v>8077897</v>
      </c>
      <c r="D10" s="89">
        <f>SUM('5. melléklet'!D10+'6. melléklet '!D10)</f>
        <v>0</v>
      </c>
      <c r="E10" s="89">
        <f>SUM('5. melléklet'!E10+'6. melléklet '!E10)</f>
        <v>0</v>
      </c>
      <c r="F10" s="89">
        <f>SUM('5. melléklet'!F10+'6. melléklet '!F10)</f>
        <v>8077897</v>
      </c>
      <c r="G10" s="89">
        <f>SUM('5. melléklet'!G10+'6. melléklet '!G10)</f>
        <v>8077897</v>
      </c>
      <c r="H10" s="89">
        <f>SUM('5. melléklet'!H10+'6. melléklet '!H10)</f>
        <v>0</v>
      </c>
      <c r="I10" s="89">
        <f>SUM('5. melléklet'!I10+'6. melléklet '!I10)</f>
        <v>0</v>
      </c>
      <c r="J10" s="89">
        <f>SUM('5. melléklet'!J10+'6. melléklet '!J10)</f>
        <v>8077897</v>
      </c>
      <c r="K10" s="89">
        <f>SUM('5. melléklet'!K10+'6. melléklet '!K10)</f>
        <v>8043634</v>
      </c>
      <c r="L10" s="89">
        <f>SUM('5. melléklet'!L10+'6. melléklet '!L10)</f>
        <v>0</v>
      </c>
      <c r="M10" s="89">
        <f>SUM('5. melléklet'!M10+'6. melléklet '!M10)</f>
        <v>0</v>
      </c>
      <c r="N10" s="89">
        <f>SUM('5. melléklet'!N10+'6. melléklet '!N10)</f>
        <v>8043634</v>
      </c>
      <c r="O10" s="202"/>
      <c r="P10" s="202"/>
      <c r="Q10" s="202"/>
      <c r="R10" s="202"/>
    </row>
    <row r="11" spans="1:18" ht="15" customHeight="1" x14ac:dyDescent="0.25">
      <c r="A11" s="5" t="s">
        <v>269</v>
      </c>
      <c r="B11" s="6" t="s">
        <v>270</v>
      </c>
      <c r="C11" s="89">
        <f>SUM('5. melléklet'!C11+'6. melléklet '!C11)</f>
        <v>1800000</v>
      </c>
      <c r="D11" s="89">
        <f>SUM('5. melléklet'!D11+'6. melléklet '!D11)</f>
        <v>0</v>
      </c>
      <c r="E11" s="89">
        <f>SUM('5. melléklet'!E11+'6. melléklet '!E11)</f>
        <v>0</v>
      </c>
      <c r="F11" s="89">
        <f>SUM('5. melléklet'!F11+'6. melléklet '!F11)</f>
        <v>1800000</v>
      </c>
      <c r="G11" s="89">
        <f>SUM('5. melléklet'!G11+'6. melléklet '!G11)</f>
        <v>1800000</v>
      </c>
      <c r="H11" s="89">
        <f>SUM('5. melléklet'!H11+'6. melléklet '!H11)</f>
        <v>0</v>
      </c>
      <c r="I11" s="89">
        <f>SUM('5. melléklet'!I11+'6. melléklet '!I11)</f>
        <v>0</v>
      </c>
      <c r="J11" s="89">
        <f>SUM('5. melléklet'!J11+'6. melléklet '!J11)</f>
        <v>1800000</v>
      </c>
      <c r="K11" s="89">
        <f>SUM('5. melléklet'!K11+'6. melléklet '!K11)</f>
        <v>1800000</v>
      </c>
      <c r="L11" s="89">
        <f>SUM('5. melléklet'!L11+'6. melléklet '!L11)</f>
        <v>0</v>
      </c>
      <c r="M11" s="89">
        <f>SUM('5. melléklet'!M11+'6. melléklet '!M11)</f>
        <v>0</v>
      </c>
      <c r="N11" s="89">
        <f>SUM('5. melléklet'!N11+'6. melléklet '!N11)</f>
        <v>1800000</v>
      </c>
      <c r="O11" s="202"/>
      <c r="P11" s="202"/>
      <c r="Q11" s="202"/>
      <c r="R11" s="202"/>
    </row>
    <row r="12" spans="1:18" ht="15" customHeight="1" x14ac:dyDescent="0.25">
      <c r="A12" s="5" t="s">
        <v>271</v>
      </c>
      <c r="B12" s="6" t="s">
        <v>272</v>
      </c>
      <c r="C12" s="89">
        <f>SUM('5. melléklet'!C12+'6. melléklet '!C12)</f>
        <v>0</v>
      </c>
      <c r="D12" s="89">
        <f>SUM('5. melléklet'!D12+'6. melléklet '!D12)</f>
        <v>0</v>
      </c>
      <c r="E12" s="89">
        <f>SUM('5. melléklet'!E12+'6. melléklet '!E12)</f>
        <v>0</v>
      </c>
      <c r="F12" s="89">
        <f>SUM('5. melléklet'!F12+'6. melléklet '!F12)</f>
        <v>0</v>
      </c>
      <c r="G12" s="89">
        <f>SUM('5. melléklet'!G12+'6. melléklet '!G12)</f>
        <v>0</v>
      </c>
      <c r="H12" s="89">
        <f>SUM('5. melléklet'!H12+'6. melléklet '!H12)</f>
        <v>0</v>
      </c>
      <c r="I12" s="89">
        <f>SUM('5. melléklet'!I12+'6. melléklet '!I12)</f>
        <v>0</v>
      </c>
      <c r="J12" s="89">
        <f>SUM('5. melléklet'!J12+'6. melléklet '!J12)</f>
        <v>0</v>
      </c>
      <c r="K12" s="89">
        <f>SUM('5. melléklet'!K12+'6. melléklet '!K12)</f>
        <v>0</v>
      </c>
      <c r="L12" s="89">
        <f>SUM('5. melléklet'!L12+'6. melléklet '!L12)</f>
        <v>0</v>
      </c>
      <c r="M12" s="89">
        <f>SUM('5. melléklet'!M12+'6. melléklet '!M12)</f>
        <v>0</v>
      </c>
      <c r="N12" s="89">
        <f>SUM('5. melléklet'!N12+'6. melléklet '!N12)</f>
        <v>0</v>
      </c>
      <c r="O12" s="202"/>
      <c r="P12" s="202"/>
      <c r="Q12" s="202"/>
      <c r="R12" s="202"/>
    </row>
    <row r="13" spans="1:18" ht="15" customHeight="1" x14ac:dyDescent="0.25">
      <c r="A13" s="5" t="s">
        <v>667</v>
      </c>
      <c r="B13" s="6" t="s">
        <v>273</v>
      </c>
      <c r="C13" s="89">
        <f>SUM('5. melléklet'!C13+'6. melléklet '!C13)</f>
        <v>0</v>
      </c>
      <c r="D13" s="89">
        <f>SUM('5. melléklet'!D13+'6. melléklet '!D13)</f>
        <v>0</v>
      </c>
      <c r="E13" s="89">
        <f>SUM('5. melléklet'!E13+'6. melléklet '!E13)</f>
        <v>0</v>
      </c>
      <c r="F13" s="89">
        <f>SUM('5. melléklet'!F13+'6. melléklet '!F13)</f>
        <v>0</v>
      </c>
      <c r="G13" s="89">
        <f>SUM('5. melléklet'!G13+'6. melléklet '!G13)</f>
        <v>0</v>
      </c>
      <c r="H13" s="89">
        <f>SUM('5. melléklet'!H13+'6. melléklet '!H13)</f>
        <v>0</v>
      </c>
      <c r="I13" s="89">
        <f>SUM('5. melléklet'!I13+'6. melléklet '!I13)</f>
        <v>0</v>
      </c>
      <c r="J13" s="89">
        <f>SUM('5. melléklet'!J13+'6. melléklet '!J13)</f>
        <v>0</v>
      </c>
      <c r="K13" s="89">
        <f>SUM('5. melléklet'!K13+'6. melléklet '!K13)</f>
        <v>0</v>
      </c>
      <c r="L13" s="89">
        <f>SUM('5. melléklet'!L13+'6. melléklet '!L13)</f>
        <v>0</v>
      </c>
      <c r="M13" s="89">
        <f>SUM('5. melléklet'!M13+'6. melléklet '!M13)</f>
        <v>0</v>
      </c>
      <c r="N13" s="89">
        <f>SUM('5. melléklet'!N13+'6. melléklet '!N13)</f>
        <v>0</v>
      </c>
      <c r="O13" s="202"/>
      <c r="P13" s="202"/>
      <c r="Q13" s="202"/>
      <c r="R13" s="202"/>
    </row>
    <row r="14" spans="1:18" s="91" customFormat="1" ht="15" customHeight="1" x14ac:dyDescent="0.25">
      <c r="A14" s="7" t="s">
        <v>516</v>
      </c>
      <c r="B14" s="8" t="s">
        <v>274</v>
      </c>
      <c r="C14" s="92">
        <f>SUM(C8:C13)</f>
        <v>36603159</v>
      </c>
      <c r="D14" s="92">
        <f t="shared" ref="D14:E14" si="0">SUM(D8:D13)</f>
        <v>0</v>
      </c>
      <c r="E14" s="92">
        <f t="shared" si="0"/>
        <v>0</v>
      </c>
      <c r="F14" s="160">
        <f t="shared" ref="F14:F49" si="1">SUM(C14:E14)</f>
        <v>36603159</v>
      </c>
      <c r="G14" s="92">
        <f>SUM(G8:G13)</f>
        <v>36603159</v>
      </c>
      <c r="H14" s="92">
        <f t="shared" ref="H14:J14" si="2">SUM(H8:H13)</f>
        <v>0</v>
      </c>
      <c r="I14" s="92">
        <f t="shared" si="2"/>
        <v>0</v>
      </c>
      <c r="J14" s="92">
        <f t="shared" si="2"/>
        <v>36603159</v>
      </c>
      <c r="K14" s="92">
        <f>SUM(K8:K13)</f>
        <v>36763896</v>
      </c>
      <c r="L14" s="92">
        <f t="shared" ref="L14:N14" si="3">SUM(L8:L13)</f>
        <v>0</v>
      </c>
      <c r="M14" s="92">
        <f t="shared" si="3"/>
        <v>0</v>
      </c>
      <c r="N14" s="92">
        <f t="shared" si="3"/>
        <v>36763896</v>
      </c>
      <c r="O14" s="212"/>
      <c r="P14" s="212"/>
      <c r="Q14" s="212"/>
      <c r="R14" s="212"/>
    </row>
    <row r="15" spans="1:18" ht="15" customHeight="1" x14ac:dyDescent="0.25">
      <c r="A15" s="5" t="s">
        <v>275</v>
      </c>
      <c r="B15" s="6" t="s">
        <v>276</v>
      </c>
      <c r="C15" s="89">
        <f>SUM('5. melléklet'!C15+'6. melléklet '!C15)</f>
        <v>0</v>
      </c>
      <c r="D15" s="89">
        <f>SUM('5. melléklet'!D15+'6. melléklet '!D15)</f>
        <v>0</v>
      </c>
      <c r="E15" s="89">
        <f>SUM('5. melléklet'!E15+'6. melléklet '!E15)</f>
        <v>0</v>
      </c>
      <c r="F15" s="89">
        <f>SUM('5. melléklet'!F15+'6. melléklet '!F15)</f>
        <v>0</v>
      </c>
      <c r="G15" s="89">
        <f>SUM('5. melléklet'!G15+'6. melléklet '!G15)</f>
        <v>0</v>
      </c>
      <c r="H15" s="89">
        <f>SUM('5. melléklet'!H15+'6. melléklet '!H15)</f>
        <v>0</v>
      </c>
      <c r="I15" s="89">
        <f>SUM('5. melléklet'!I15+'6. melléklet '!I15)</f>
        <v>0</v>
      </c>
      <c r="J15" s="89">
        <f>SUM('5. melléklet'!J15+'6. melléklet '!J15)</f>
        <v>0</v>
      </c>
      <c r="K15" s="89">
        <f>SUM('5. melléklet'!K15+'6. melléklet '!K15)</f>
        <v>0</v>
      </c>
      <c r="L15" s="89">
        <f>SUM('5. melléklet'!L15+'6. melléklet '!L15)</f>
        <v>0</v>
      </c>
      <c r="M15" s="89">
        <f>SUM('5. melléklet'!M15+'6. melléklet '!M15)</f>
        <v>0</v>
      </c>
      <c r="N15" s="89">
        <f>SUM('5. melléklet'!N15+'6. melléklet '!N15)</f>
        <v>0</v>
      </c>
      <c r="O15" s="202"/>
      <c r="P15" s="202"/>
      <c r="Q15" s="202"/>
      <c r="R15" s="202"/>
    </row>
    <row r="16" spans="1:18" ht="15" customHeight="1" x14ac:dyDescent="0.25">
      <c r="A16" s="5" t="s">
        <v>277</v>
      </c>
      <c r="B16" s="6" t="s">
        <v>278</v>
      </c>
      <c r="C16" s="89">
        <f>SUM('5. melléklet'!C16+'6. melléklet '!C16)</f>
        <v>0</v>
      </c>
      <c r="D16" s="89">
        <f>SUM('5. melléklet'!D16+'6. melléklet '!D16)</f>
        <v>0</v>
      </c>
      <c r="E16" s="89">
        <f>SUM('5. melléklet'!E16+'6. melléklet '!E16)</f>
        <v>0</v>
      </c>
      <c r="F16" s="89">
        <f>SUM('5. melléklet'!F16+'6. melléklet '!F16)</f>
        <v>0</v>
      </c>
      <c r="G16" s="89">
        <f>SUM('5. melléklet'!G16+'6. melléklet '!G16)</f>
        <v>0</v>
      </c>
      <c r="H16" s="89">
        <f>SUM('5. melléklet'!H16+'6. melléklet '!H16)</f>
        <v>0</v>
      </c>
      <c r="I16" s="89">
        <f>SUM('5. melléklet'!I16+'6. melléklet '!I16)</f>
        <v>0</v>
      </c>
      <c r="J16" s="89">
        <f>SUM('5. melléklet'!J16+'6. melléklet '!J16)</f>
        <v>0</v>
      </c>
      <c r="K16" s="89">
        <f>SUM('5. melléklet'!K16+'6. melléklet '!K16)</f>
        <v>0</v>
      </c>
      <c r="L16" s="89">
        <f>SUM('5. melléklet'!L16+'6. melléklet '!L16)</f>
        <v>0</v>
      </c>
      <c r="M16" s="89">
        <f>SUM('5. melléklet'!M16+'6. melléklet '!M16)</f>
        <v>0</v>
      </c>
      <c r="N16" s="89">
        <f>SUM('5. melléklet'!N16+'6. melléklet '!N16)</f>
        <v>0</v>
      </c>
      <c r="O16" s="202"/>
      <c r="P16" s="202"/>
      <c r="Q16" s="202"/>
      <c r="R16" s="202"/>
    </row>
    <row r="17" spans="1:18" ht="15" customHeight="1" x14ac:dyDescent="0.25">
      <c r="A17" s="5" t="s">
        <v>478</v>
      </c>
      <c r="B17" s="6" t="s">
        <v>279</v>
      </c>
      <c r="C17" s="89">
        <f>SUM('5. melléklet'!C17+'6. melléklet '!C17)</f>
        <v>0</v>
      </c>
      <c r="D17" s="89">
        <f>SUM('5. melléklet'!D17+'6. melléklet '!D17)</f>
        <v>0</v>
      </c>
      <c r="E17" s="89">
        <f>SUM('5. melléklet'!E17+'6. melléklet '!E17)</f>
        <v>0</v>
      </c>
      <c r="F17" s="89">
        <f>SUM('5. melléklet'!F17+'6. melléklet '!F17)</f>
        <v>0</v>
      </c>
      <c r="G17" s="89">
        <f>SUM('5. melléklet'!G17+'6. melléklet '!G17)</f>
        <v>0</v>
      </c>
      <c r="H17" s="89">
        <f>SUM('5. melléklet'!H17+'6. melléklet '!H17)</f>
        <v>0</v>
      </c>
      <c r="I17" s="89">
        <f>SUM('5. melléklet'!I17+'6. melléklet '!I17)</f>
        <v>0</v>
      </c>
      <c r="J17" s="89">
        <f>SUM('5. melléklet'!J17+'6. melléklet '!J17)</f>
        <v>0</v>
      </c>
      <c r="K17" s="89">
        <f>SUM('5. melléklet'!K17+'6. melléklet '!K17)</f>
        <v>0</v>
      </c>
      <c r="L17" s="89">
        <f>SUM('5. melléklet'!L17+'6. melléklet '!L17)</f>
        <v>0</v>
      </c>
      <c r="M17" s="89">
        <f>SUM('5. melléklet'!M17+'6. melléklet '!M17)</f>
        <v>0</v>
      </c>
      <c r="N17" s="89">
        <f>SUM('5. melléklet'!N17+'6. melléklet '!N17)</f>
        <v>0</v>
      </c>
      <c r="O17" s="202"/>
      <c r="P17" s="202"/>
      <c r="Q17" s="202"/>
      <c r="R17" s="202"/>
    </row>
    <row r="18" spans="1:18" ht="15" customHeight="1" x14ac:dyDescent="0.25">
      <c r="A18" s="5" t="s">
        <v>479</v>
      </c>
      <c r="B18" s="6" t="s">
        <v>280</v>
      </c>
      <c r="C18" s="89">
        <f>SUM('5. melléklet'!C18+'6. melléklet '!C18)</f>
        <v>0</v>
      </c>
      <c r="D18" s="89">
        <f>SUM('5. melléklet'!D18+'6. melléklet '!D18)</f>
        <v>0</v>
      </c>
      <c r="E18" s="89">
        <f>SUM('5. melléklet'!E18+'6. melléklet '!E18)</f>
        <v>0</v>
      </c>
      <c r="F18" s="89">
        <f>SUM('5. melléklet'!F18+'6. melléklet '!F18)</f>
        <v>0</v>
      </c>
      <c r="G18" s="89">
        <f>SUM('5. melléklet'!G18+'6. melléklet '!G18)</f>
        <v>0</v>
      </c>
      <c r="H18" s="89">
        <f>SUM('5. melléklet'!H18+'6. melléklet '!H18)</f>
        <v>0</v>
      </c>
      <c r="I18" s="89">
        <f>SUM('5. melléklet'!I18+'6. melléklet '!I18)</f>
        <v>0</v>
      </c>
      <c r="J18" s="89">
        <f>SUM('5. melléklet'!J18+'6. melléklet '!J18)</f>
        <v>0</v>
      </c>
      <c r="K18" s="89">
        <f>SUM('5. melléklet'!K18+'6. melléklet '!K18)</f>
        <v>0</v>
      </c>
      <c r="L18" s="89">
        <f>SUM('5. melléklet'!L18+'6. melléklet '!L18)</f>
        <v>0</v>
      </c>
      <c r="M18" s="89">
        <f>SUM('5. melléklet'!M18+'6. melléklet '!M18)</f>
        <v>0</v>
      </c>
      <c r="N18" s="89">
        <f>SUM('5. melléklet'!N18+'6. melléklet '!N18)</f>
        <v>0</v>
      </c>
      <c r="O18" s="202"/>
      <c r="P18" s="202"/>
      <c r="Q18" s="202"/>
      <c r="R18" s="202"/>
    </row>
    <row r="19" spans="1:18" ht="15" customHeight="1" x14ac:dyDescent="0.25">
      <c r="A19" s="5" t="s">
        <v>480</v>
      </c>
      <c r="B19" s="6" t="s">
        <v>281</v>
      </c>
      <c r="C19" s="89">
        <f>SUM('5. melléklet'!C19+'6. melléklet '!C19)</f>
        <v>0</v>
      </c>
      <c r="D19" s="89">
        <f>SUM('5. melléklet'!D19+'6. melléklet '!D19)</f>
        <v>0</v>
      </c>
      <c r="E19" s="89">
        <f>SUM('5. melléklet'!E19+'6. melléklet '!E19)</f>
        <v>0</v>
      </c>
      <c r="F19" s="89">
        <f>SUM('5. melléklet'!F19+'6. melléklet '!F19)</f>
        <v>0</v>
      </c>
      <c r="G19" s="89">
        <f>SUM('5. melléklet'!G19+'6. melléklet '!G19)</f>
        <v>0</v>
      </c>
      <c r="H19" s="89">
        <f>SUM('5. melléklet'!H19+'6. melléklet '!H19)</f>
        <v>0</v>
      </c>
      <c r="I19" s="89">
        <f>SUM('5. melléklet'!I19+'6. melléklet '!I19)</f>
        <v>0</v>
      </c>
      <c r="J19" s="89">
        <f>SUM('5. melléklet'!J19+'6. melléklet '!J19)</f>
        <v>0</v>
      </c>
      <c r="K19" s="89">
        <f>SUM('5. melléklet'!K19+'6. melléklet '!K19)</f>
        <v>31000</v>
      </c>
      <c r="L19" s="89">
        <f>SUM('5. melléklet'!L19+'6. melléklet '!L19)</f>
        <v>0</v>
      </c>
      <c r="M19" s="89">
        <f>SUM('5. melléklet'!M19+'6. melléklet '!M19)</f>
        <v>0</v>
      </c>
      <c r="N19" s="89">
        <f>SUM('5. melléklet'!N19+'6. melléklet '!N19)</f>
        <v>31000</v>
      </c>
      <c r="O19" s="202"/>
      <c r="P19" s="202"/>
      <c r="Q19" s="202"/>
      <c r="R19" s="202"/>
    </row>
    <row r="20" spans="1:18" s="91" customFormat="1" ht="15" customHeight="1" x14ac:dyDescent="0.25">
      <c r="A20" s="36" t="s">
        <v>517</v>
      </c>
      <c r="B20" s="46" t="s">
        <v>282</v>
      </c>
      <c r="C20" s="119">
        <f>SUM(C14:C19)</f>
        <v>36603159</v>
      </c>
      <c r="D20" s="119">
        <f t="shared" ref="D20:E20" si="4">SUM(D14:D19)</f>
        <v>0</v>
      </c>
      <c r="E20" s="119">
        <f t="shared" si="4"/>
        <v>0</v>
      </c>
      <c r="F20" s="160">
        <f t="shared" si="1"/>
        <v>36603159</v>
      </c>
      <c r="G20" s="119">
        <f>SUM(G14:G19)</f>
        <v>36603159</v>
      </c>
      <c r="H20" s="119">
        <f t="shared" ref="H20:J20" si="5">SUM(H14:H19)</f>
        <v>0</v>
      </c>
      <c r="I20" s="119">
        <f t="shared" si="5"/>
        <v>0</v>
      </c>
      <c r="J20" s="119">
        <f t="shared" si="5"/>
        <v>36603159</v>
      </c>
      <c r="K20" s="119">
        <f>SUM(K14:K19)</f>
        <v>36794896</v>
      </c>
      <c r="L20" s="119">
        <f t="shared" ref="L20:N20" si="6">SUM(L14:L19)</f>
        <v>0</v>
      </c>
      <c r="M20" s="119">
        <f t="shared" si="6"/>
        <v>0</v>
      </c>
      <c r="N20" s="119">
        <f t="shared" si="6"/>
        <v>36794896</v>
      </c>
      <c r="O20" s="212"/>
      <c r="P20" s="212"/>
      <c r="Q20" s="212"/>
      <c r="R20" s="212"/>
    </row>
    <row r="21" spans="1:18" ht="15" customHeight="1" x14ac:dyDescent="0.25">
      <c r="A21" s="5" t="s">
        <v>484</v>
      </c>
      <c r="B21" s="6" t="s">
        <v>291</v>
      </c>
      <c r="C21" s="89">
        <f>SUM('5. melléklet'!C21+'6. melléklet '!C21)</f>
        <v>0</v>
      </c>
      <c r="D21" s="89">
        <f>SUM('5. melléklet'!D21+'6. melléklet '!D21)</f>
        <v>0</v>
      </c>
      <c r="E21" s="89">
        <f>SUM('5. melléklet'!E21+'6. melléklet '!E21)</f>
        <v>0</v>
      </c>
      <c r="F21" s="89">
        <f>SUM('5. melléklet'!F21+'6. melléklet '!F21)</f>
        <v>0</v>
      </c>
      <c r="G21" s="89">
        <v>0</v>
      </c>
      <c r="H21" s="89">
        <v>0</v>
      </c>
      <c r="I21" s="89">
        <v>0</v>
      </c>
      <c r="J21" s="159">
        <f t="shared" ref="J21:J29" si="7">SUM(G21:I21)</f>
        <v>0</v>
      </c>
      <c r="K21" s="89">
        <v>0</v>
      </c>
      <c r="L21" s="89">
        <v>0</v>
      </c>
      <c r="M21" s="89">
        <v>0</v>
      </c>
      <c r="N21" s="159">
        <f t="shared" ref="N21:N22" si="8">SUM(K21:M21)</f>
        <v>0</v>
      </c>
      <c r="O21" s="202"/>
      <c r="P21" s="202"/>
      <c r="Q21" s="202"/>
      <c r="R21" s="202"/>
    </row>
    <row r="22" spans="1:18" ht="15" customHeight="1" x14ac:dyDescent="0.25">
      <c r="A22" s="5" t="s">
        <v>485</v>
      </c>
      <c r="B22" s="6" t="s">
        <v>292</v>
      </c>
      <c r="C22" s="89">
        <f>SUM('5. melléklet'!C22+'6. melléklet '!C22)</f>
        <v>0</v>
      </c>
      <c r="D22" s="89">
        <f>SUM('5. melléklet'!D22+'6. melléklet '!D22)</f>
        <v>0</v>
      </c>
      <c r="E22" s="89">
        <f>SUM('5. melléklet'!E22+'6. melléklet '!E22)</f>
        <v>0</v>
      </c>
      <c r="F22" s="89">
        <f>SUM('5. melléklet'!F22+'6. melléklet '!F22)</f>
        <v>0</v>
      </c>
      <c r="G22" s="89">
        <v>0</v>
      </c>
      <c r="H22" s="89">
        <v>0</v>
      </c>
      <c r="I22" s="89">
        <v>0</v>
      </c>
      <c r="J22" s="159">
        <f t="shared" si="7"/>
        <v>0</v>
      </c>
      <c r="K22" s="89">
        <v>0</v>
      </c>
      <c r="L22" s="89">
        <v>0</v>
      </c>
      <c r="M22" s="89">
        <v>0</v>
      </c>
      <c r="N22" s="159">
        <f t="shared" si="8"/>
        <v>0</v>
      </c>
      <c r="O22" s="202"/>
      <c r="P22" s="202"/>
      <c r="Q22" s="202"/>
      <c r="R22" s="202"/>
    </row>
    <row r="23" spans="1:18" s="91" customFormat="1" ht="15" customHeight="1" x14ac:dyDescent="0.25">
      <c r="A23" s="7" t="s">
        <v>519</v>
      </c>
      <c r="B23" s="8" t="s">
        <v>293</v>
      </c>
      <c r="C23" s="92">
        <f>SUM(C21:C22)</f>
        <v>0</v>
      </c>
      <c r="D23" s="92">
        <f t="shared" ref="D23:F23" si="9">SUM(D21:D22)</f>
        <v>0</v>
      </c>
      <c r="E23" s="92">
        <f t="shared" si="9"/>
        <v>0</v>
      </c>
      <c r="F23" s="92">
        <f t="shared" si="9"/>
        <v>0</v>
      </c>
      <c r="G23" s="92">
        <f>SUM(G21:G22)</f>
        <v>0</v>
      </c>
      <c r="H23" s="92">
        <f t="shared" ref="H23:J23" si="10">SUM(H21:H22)</f>
        <v>0</v>
      </c>
      <c r="I23" s="92">
        <f t="shared" si="10"/>
        <v>0</v>
      </c>
      <c r="J23" s="92">
        <f t="shared" si="10"/>
        <v>0</v>
      </c>
      <c r="K23" s="92">
        <f>SUM(K21:K22)</f>
        <v>0</v>
      </c>
      <c r="L23" s="92">
        <f t="shared" ref="L23:N23" si="11">SUM(L21:L22)</f>
        <v>0</v>
      </c>
      <c r="M23" s="92">
        <f t="shared" si="11"/>
        <v>0</v>
      </c>
      <c r="N23" s="92">
        <f t="shared" si="11"/>
        <v>0</v>
      </c>
      <c r="O23" s="202"/>
      <c r="P23" s="202"/>
      <c r="Q23" s="202"/>
      <c r="R23" s="202"/>
    </row>
    <row r="24" spans="1:18" ht="15" customHeight="1" x14ac:dyDescent="0.25">
      <c r="A24" s="7" t="s">
        <v>486</v>
      </c>
      <c r="B24" s="8" t="s">
        <v>294</v>
      </c>
      <c r="C24" s="92">
        <f>SUM('5. melléklet'!C24+'6. melléklet '!C24)</f>
        <v>0</v>
      </c>
      <c r="D24" s="92">
        <f>SUM('5. melléklet'!D24+'6. melléklet '!D24)</f>
        <v>0</v>
      </c>
      <c r="E24" s="92">
        <f>SUM('5. melléklet'!E24+'6. melléklet '!E24)</f>
        <v>0</v>
      </c>
      <c r="F24" s="92">
        <f>SUM('5. melléklet'!F24+'6. melléklet '!F24)</f>
        <v>0</v>
      </c>
      <c r="G24" s="92">
        <v>0</v>
      </c>
      <c r="H24" s="92">
        <v>0</v>
      </c>
      <c r="I24" s="92">
        <v>0</v>
      </c>
      <c r="J24" s="160">
        <f t="shared" si="7"/>
        <v>0</v>
      </c>
      <c r="K24" s="92">
        <v>0</v>
      </c>
      <c r="L24" s="92">
        <v>0</v>
      </c>
      <c r="M24" s="92">
        <v>0</v>
      </c>
      <c r="N24" s="160">
        <f t="shared" ref="N24:N29" si="12">SUM(K24:M24)</f>
        <v>0</v>
      </c>
      <c r="O24" s="202"/>
      <c r="P24" s="202"/>
      <c r="Q24" s="202"/>
      <c r="R24" s="202"/>
    </row>
    <row r="25" spans="1:18" ht="15" customHeight="1" x14ac:dyDescent="0.25">
      <c r="A25" s="7" t="s">
        <v>487</v>
      </c>
      <c r="B25" s="8" t="s">
        <v>295</v>
      </c>
      <c r="C25" s="92">
        <f>SUM('5. melléklet'!C25+'6. melléklet '!C25)</f>
        <v>0</v>
      </c>
      <c r="D25" s="92">
        <f>SUM('5. melléklet'!D25+'6. melléklet '!D25)</f>
        <v>0</v>
      </c>
      <c r="E25" s="92">
        <f>SUM('5. melléklet'!E25+'6. melléklet '!E25)</f>
        <v>0</v>
      </c>
      <c r="F25" s="92">
        <f>SUM('5. melléklet'!F25+'6. melléklet '!F25)</f>
        <v>0</v>
      </c>
      <c r="G25" s="92">
        <v>0</v>
      </c>
      <c r="H25" s="92">
        <v>0</v>
      </c>
      <c r="I25" s="92">
        <v>0</v>
      </c>
      <c r="J25" s="160">
        <f t="shared" si="7"/>
        <v>0</v>
      </c>
      <c r="K25" s="92">
        <v>0</v>
      </c>
      <c r="L25" s="92">
        <v>0</v>
      </c>
      <c r="M25" s="92">
        <v>0</v>
      </c>
      <c r="N25" s="160">
        <f t="shared" si="12"/>
        <v>0</v>
      </c>
      <c r="O25" s="202"/>
      <c r="P25" s="202"/>
      <c r="Q25" s="202"/>
      <c r="R25" s="202"/>
    </row>
    <row r="26" spans="1:18" ht="15" customHeight="1" x14ac:dyDescent="0.25">
      <c r="A26" s="7" t="s">
        <v>488</v>
      </c>
      <c r="B26" s="8" t="s">
        <v>296</v>
      </c>
      <c r="C26" s="92">
        <f>SUM('5. melléklet'!C26+'6. melléklet '!C26)</f>
        <v>1000000</v>
      </c>
      <c r="D26" s="92">
        <f>SUM('5. melléklet'!D26+'6. melléklet '!D26)</f>
        <v>0</v>
      </c>
      <c r="E26" s="92">
        <f>SUM('5. melléklet'!E26+'6. melléklet '!E26)</f>
        <v>0</v>
      </c>
      <c r="F26" s="92">
        <f>SUM('5. melléklet'!F26+'6. melléklet '!F26)</f>
        <v>1000000</v>
      </c>
      <c r="G26" s="92">
        <v>1000000</v>
      </c>
      <c r="H26" s="92">
        <v>0</v>
      </c>
      <c r="I26" s="92">
        <v>0</v>
      </c>
      <c r="J26" s="160">
        <f t="shared" si="7"/>
        <v>1000000</v>
      </c>
      <c r="K26" s="92">
        <v>1000000</v>
      </c>
      <c r="L26" s="92">
        <v>0</v>
      </c>
      <c r="M26" s="92">
        <v>0</v>
      </c>
      <c r="N26" s="160">
        <f t="shared" si="12"/>
        <v>1000000</v>
      </c>
      <c r="O26" s="212"/>
      <c r="P26" s="212"/>
      <c r="Q26" s="212"/>
      <c r="R26" s="212"/>
    </row>
    <row r="27" spans="1:18" ht="15" customHeight="1" x14ac:dyDescent="0.25">
      <c r="A27" s="5" t="s">
        <v>489</v>
      </c>
      <c r="B27" s="6" t="s">
        <v>297</v>
      </c>
      <c r="C27" s="89">
        <f>SUM('5. melléklet'!C27+'6. melléklet '!C27)</f>
        <v>10500000</v>
      </c>
      <c r="D27" s="89">
        <f>SUM('5. melléklet'!D27+'6. melléklet '!D27)</f>
        <v>0</v>
      </c>
      <c r="E27" s="89">
        <f>SUM('5. melléklet'!E27+'6. melléklet '!E27)</f>
        <v>0</v>
      </c>
      <c r="F27" s="89">
        <f>SUM('5. melléklet'!F27+'6. melléklet '!F27)</f>
        <v>10500000</v>
      </c>
      <c r="G27" s="89">
        <v>10500000</v>
      </c>
      <c r="H27" s="89">
        <v>0</v>
      </c>
      <c r="I27" s="89">
        <v>0</v>
      </c>
      <c r="J27" s="159">
        <f t="shared" si="7"/>
        <v>10500000</v>
      </c>
      <c r="K27" s="89">
        <v>10500000</v>
      </c>
      <c r="L27" s="89">
        <v>0</v>
      </c>
      <c r="M27" s="89">
        <v>0</v>
      </c>
      <c r="N27" s="159">
        <f t="shared" si="12"/>
        <v>10500000</v>
      </c>
      <c r="O27" s="202"/>
      <c r="P27" s="202"/>
      <c r="Q27" s="202"/>
      <c r="R27" s="202"/>
    </row>
    <row r="28" spans="1:18" ht="15" customHeight="1" x14ac:dyDescent="0.25">
      <c r="A28" s="5" t="s">
        <v>490</v>
      </c>
      <c r="B28" s="6" t="s">
        <v>300</v>
      </c>
      <c r="C28" s="89">
        <f>SUM('5. melléklet'!C28+'6. melléklet '!C28)</f>
        <v>0</v>
      </c>
      <c r="D28" s="89">
        <f>SUM('5. melléklet'!D28+'6. melléklet '!D28)</f>
        <v>0</v>
      </c>
      <c r="E28" s="89">
        <f>SUM('5. melléklet'!E28+'6. melléklet '!E28)</f>
        <v>0</v>
      </c>
      <c r="F28" s="89">
        <f>SUM('5. melléklet'!F28+'6. melléklet '!F28)</f>
        <v>0</v>
      </c>
      <c r="G28" s="89">
        <v>0</v>
      </c>
      <c r="H28" s="89">
        <v>0</v>
      </c>
      <c r="I28" s="89">
        <v>0</v>
      </c>
      <c r="J28" s="159">
        <f t="shared" si="7"/>
        <v>0</v>
      </c>
      <c r="K28" s="89">
        <v>0</v>
      </c>
      <c r="L28" s="89">
        <v>0</v>
      </c>
      <c r="M28" s="89">
        <v>0</v>
      </c>
      <c r="N28" s="159">
        <f t="shared" si="12"/>
        <v>0</v>
      </c>
      <c r="O28" s="202"/>
      <c r="P28" s="202"/>
      <c r="Q28" s="202"/>
      <c r="R28" s="202"/>
    </row>
    <row r="29" spans="1:18" ht="15" customHeight="1" x14ac:dyDescent="0.25">
      <c r="A29" s="5" t="s">
        <v>301</v>
      </c>
      <c r="B29" s="6" t="s">
        <v>302</v>
      </c>
      <c r="C29" s="89">
        <f>SUM('5. melléklet'!C29+'6. melléklet '!C29)</f>
        <v>0</v>
      </c>
      <c r="D29" s="89">
        <f>SUM('5. melléklet'!D29+'6. melléklet '!D29)</f>
        <v>0</v>
      </c>
      <c r="E29" s="89">
        <f>SUM('5. melléklet'!E29+'6. melléklet '!E29)</f>
        <v>0</v>
      </c>
      <c r="F29" s="89">
        <f>SUM('5. melléklet'!F29+'6. melléklet '!F29)</f>
        <v>0</v>
      </c>
      <c r="G29" s="89">
        <v>0</v>
      </c>
      <c r="H29" s="89">
        <v>0</v>
      </c>
      <c r="I29" s="89">
        <v>0</v>
      </c>
      <c r="J29" s="159">
        <f t="shared" si="7"/>
        <v>0</v>
      </c>
      <c r="K29" s="89">
        <v>0</v>
      </c>
      <c r="L29" s="89">
        <v>0</v>
      </c>
      <c r="M29" s="89">
        <v>0</v>
      </c>
      <c r="N29" s="159">
        <f t="shared" si="12"/>
        <v>0</v>
      </c>
      <c r="O29" s="202"/>
      <c r="P29" s="202"/>
      <c r="Q29" s="202"/>
      <c r="R29" s="202"/>
    </row>
    <row r="30" spans="1:18" ht="15" customHeight="1" x14ac:dyDescent="0.25">
      <c r="A30" s="5" t="s">
        <v>491</v>
      </c>
      <c r="B30" s="6" t="s">
        <v>303</v>
      </c>
      <c r="C30" s="89">
        <f>SUM('5. melléklet'!C30+'6. melléklet '!C30)</f>
        <v>1900000</v>
      </c>
      <c r="D30" s="89">
        <f>SUM('5. melléklet'!D30+'6. melléklet '!D30)</f>
        <v>0</v>
      </c>
      <c r="E30" s="89">
        <f>SUM('5. melléklet'!E30+'6. melléklet '!E30)</f>
        <v>0</v>
      </c>
      <c r="F30" s="89">
        <f>SUM('5. melléklet'!F30+'6. melléklet '!F30)</f>
        <v>1900000</v>
      </c>
      <c r="G30" s="89">
        <f>SUM('5. melléklet'!G30+'6. melléklet '!G30)</f>
        <v>1900000</v>
      </c>
      <c r="H30" s="89">
        <f>SUM('5. melléklet'!H30+'6. melléklet '!H30)</f>
        <v>0</v>
      </c>
      <c r="I30" s="89">
        <f>SUM('5. melléklet'!I30+'6. melléklet '!I30)</f>
        <v>0</v>
      </c>
      <c r="J30" s="89">
        <f>SUM('5. melléklet'!J30+'6. melléklet '!J30)</f>
        <v>1900000</v>
      </c>
      <c r="K30" s="89">
        <f>SUM('5. melléklet'!K30+'6. melléklet '!K30)</f>
        <v>1900000</v>
      </c>
      <c r="L30" s="89">
        <f>SUM('5. melléklet'!L30+'6. melléklet '!L30)</f>
        <v>0</v>
      </c>
      <c r="M30" s="89">
        <f>SUM('5. melléklet'!M30+'6. melléklet '!M30)</f>
        <v>0</v>
      </c>
      <c r="N30" s="89">
        <f>SUM('5. melléklet'!N30+'6. melléklet '!N30)</f>
        <v>1900000</v>
      </c>
      <c r="O30" s="202"/>
      <c r="P30" s="202"/>
      <c r="Q30" s="202"/>
      <c r="R30" s="202"/>
    </row>
    <row r="31" spans="1:18" ht="15" customHeight="1" x14ac:dyDescent="0.25">
      <c r="A31" s="5" t="s">
        <v>492</v>
      </c>
      <c r="B31" s="6" t="s">
        <v>308</v>
      </c>
      <c r="C31" s="89">
        <f>SUM('5. melléklet'!C31+'6. melléklet '!C31)</f>
        <v>0</v>
      </c>
      <c r="D31" s="89">
        <f>SUM('5. melléklet'!D31+'6. melléklet '!D31)</f>
        <v>0</v>
      </c>
      <c r="E31" s="89">
        <f>SUM('5. melléklet'!E31+'6. melléklet '!E31)</f>
        <v>0</v>
      </c>
      <c r="F31" s="89">
        <f>SUM('5. melléklet'!F31+'6. melléklet '!F31)</f>
        <v>0</v>
      </c>
      <c r="G31" s="89">
        <f>SUM('5. melléklet'!G31+'6. melléklet '!G31)</f>
        <v>0</v>
      </c>
      <c r="H31" s="89">
        <f>SUM('5. melléklet'!H31+'6. melléklet '!H31)</f>
        <v>0</v>
      </c>
      <c r="I31" s="89">
        <f>SUM('5. melléklet'!I31+'6. melléklet '!I31)</f>
        <v>0</v>
      </c>
      <c r="J31" s="89">
        <f>SUM('5. melléklet'!J31+'6. melléklet '!J31)</f>
        <v>0</v>
      </c>
      <c r="K31" s="89">
        <f>SUM('5. melléklet'!K31+'6. melléklet '!K31)</f>
        <v>0</v>
      </c>
      <c r="L31" s="89">
        <f>SUM('5. melléklet'!L31+'6. melléklet '!L31)</f>
        <v>0</v>
      </c>
      <c r="M31" s="89">
        <f>SUM('5. melléklet'!M31+'6. melléklet '!M31)</f>
        <v>0</v>
      </c>
      <c r="N31" s="89">
        <f>SUM('5. melléklet'!N31+'6. melléklet '!N31)</f>
        <v>0</v>
      </c>
      <c r="O31" s="202"/>
      <c r="P31" s="202"/>
      <c r="Q31" s="202"/>
      <c r="R31" s="202"/>
    </row>
    <row r="32" spans="1:18" s="91" customFormat="1" ht="15" customHeight="1" x14ac:dyDescent="0.25">
      <c r="A32" s="7" t="s">
        <v>520</v>
      </c>
      <c r="B32" s="8" t="s">
        <v>311</v>
      </c>
      <c r="C32" s="92">
        <f>SUM(C27:C31)</f>
        <v>12400000</v>
      </c>
      <c r="D32" s="92">
        <f t="shared" ref="D32:E32" si="13">SUM(D27:D31)</f>
        <v>0</v>
      </c>
      <c r="E32" s="92">
        <f t="shared" si="13"/>
        <v>0</v>
      </c>
      <c r="F32" s="160">
        <f t="shared" si="1"/>
        <v>12400000</v>
      </c>
      <c r="G32" s="92">
        <f>SUM(G27:G31)</f>
        <v>12400000</v>
      </c>
      <c r="H32" s="92">
        <f t="shared" ref="H32:J32" si="14">SUM(H27:H31)</f>
        <v>0</v>
      </c>
      <c r="I32" s="92">
        <f t="shared" si="14"/>
        <v>0</v>
      </c>
      <c r="J32" s="92">
        <f t="shared" si="14"/>
        <v>12400000</v>
      </c>
      <c r="K32" s="92">
        <f>SUM(K27:K31)</f>
        <v>12400000</v>
      </c>
      <c r="L32" s="92">
        <f t="shared" ref="L32:N32" si="15">SUM(L27:L31)</f>
        <v>0</v>
      </c>
      <c r="M32" s="92">
        <f t="shared" si="15"/>
        <v>0</v>
      </c>
      <c r="N32" s="92">
        <f t="shared" si="15"/>
        <v>12400000</v>
      </c>
      <c r="O32" s="202"/>
      <c r="P32" s="202"/>
      <c r="Q32" s="202"/>
      <c r="R32" s="202"/>
    </row>
    <row r="33" spans="1:18" ht="15" customHeight="1" x14ac:dyDescent="0.25">
      <c r="A33" s="7" t="s">
        <v>493</v>
      </c>
      <c r="B33" s="8" t="s">
        <v>312</v>
      </c>
      <c r="C33" s="92">
        <f>SUM('5. melléklet'!C33+'6. melléklet '!C33)</f>
        <v>180000</v>
      </c>
      <c r="D33" s="92">
        <f>SUM('5. melléklet'!D33+'6. melléklet '!D33)</f>
        <v>0</v>
      </c>
      <c r="E33" s="92">
        <f>SUM('5. melléklet'!E33+'6. melléklet '!E33)</f>
        <v>20000</v>
      </c>
      <c r="F33" s="92">
        <f>SUM('5. melléklet'!F33+'6. melléklet '!F33)</f>
        <v>200000</v>
      </c>
      <c r="G33" s="92">
        <f>SUM('5. melléklet'!G33+'6. melléklet '!G33)</f>
        <v>180000</v>
      </c>
      <c r="H33" s="92">
        <f>SUM('5. melléklet'!H33+'6. melléklet '!H33)</f>
        <v>0</v>
      </c>
      <c r="I33" s="92">
        <f>SUM('5. melléklet'!I33+'6. melléklet '!I33)</f>
        <v>20000</v>
      </c>
      <c r="J33" s="92">
        <f>SUM('5. melléklet'!J33+'6. melléklet '!J33)</f>
        <v>200000</v>
      </c>
      <c r="K33" s="92">
        <f>SUM('5. melléklet'!K33+'6. melléklet '!K33)</f>
        <v>180000</v>
      </c>
      <c r="L33" s="92">
        <f>SUM('5. melléklet'!L33+'6. melléklet '!L33)</f>
        <v>0</v>
      </c>
      <c r="M33" s="92">
        <f>SUM('5. melléklet'!M33+'6. melléklet '!M33)</f>
        <v>20000</v>
      </c>
      <c r="N33" s="92">
        <f>SUM('5. melléklet'!N33+'6. melléklet '!N33)</f>
        <v>200000</v>
      </c>
      <c r="O33" s="212"/>
      <c r="P33" s="212"/>
      <c r="Q33" s="212"/>
      <c r="R33" s="212"/>
    </row>
    <row r="34" spans="1:18" s="91" customFormat="1" ht="15" customHeight="1" x14ac:dyDescent="0.25">
      <c r="A34" s="36" t="s">
        <v>521</v>
      </c>
      <c r="B34" s="46" t="s">
        <v>313</v>
      </c>
      <c r="C34" s="119">
        <f>SUM(C23+C24+C25+C26+C32+C33)</f>
        <v>13580000</v>
      </c>
      <c r="D34" s="119">
        <f t="shared" ref="D34:E34" si="16">SUM(D23+D24+D25+D26+D32+D33)</f>
        <v>0</v>
      </c>
      <c r="E34" s="119">
        <f t="shared" si="16"/>
        <v>20000</v>
      </c>
      <c r="F34" s="162">
        <f t="shared" si="1"/>
        <v>13600000</v>
      </c>
      <c r="G34" s="119">
        <f>SUM(G23+G24+G25+G26+G32+G33)</f>
        <v>13580000</v>
      </c>
      <c r="H34" s="119">
        <f t="shared" ref="H34:J34" si="17">SUM(H23+H24+H25+H26+H32+H33)</f>
        <v>0</v>
      </c>
      <c r="I34" s="119">
        <f t="shared" si="17"/>
        <v>20000</v>
      </c>
      <c r="J34" s="119">
        <f t="shared" si="17"/>
        <v>13600000</v>
      </c>
      <c r="K34" s="119">
        <f>SUM(K23+K24+K25+K26+K32+K33)</f>
        <v>13580000</v>
      </c>
      <c r="L34" s="119">
        <f t="shared" ref="L34:N34" si="18">SUM(L23+L24+L25+L26+L32+L33)</f>
        <v>0</v>
      </c>
      <c r="M34" s="119">
        <f t="shared" si="18"/>
        <v>20000</v>
      </c>
      <c r="N34" s="119">
        <f t="shared" si="18"/>
        <v>13600000</v>
      </c>
      <c r="O34" s="213"/>
      <c r="P34" s="213"/>
      <c r="Q34" s="213"/>
      <c r="R34" s="213"/>
    </row>
    <row r="35" spans="1:18" ht="15" customHeight="1" x14ac:dyDescent="0.25">
      <c r="A35" s="13" t="s">
        <v>314</v>
      </c>
      <c r="B35" s="6" t="s">
        <v>315</v>
      </c>
      <c r="C35" s="89">
        <f>SUM('5. melléklet'!C35+'6. melléklet '!C35)</f>
        <v>0</v>
      </c>
      <c r="D35" s="89">
        <f>SUM('5. melléklet'!D35+'6. melléklet '!D35)</f>
        <v>0</v>
      </c>
      <c r="E35" s="89">
        <f>SUM('5. melléklet'!E35+'6. melléklet '!E35)</f>
        <v>0</v>
      </c>
      <c r="F35" s="89">
        <f>SUM('5. melléklet'!F35+'6. melléklet '!F35)</f>
        <v>0</v>
      </c>
      <c r="G35" s="89">
        <f>SUM('5. melléklet'!G35+'6. melléklet '!G35)</f>
        <v>0</v>
      </c>
      <c r="H35" s="89">
        <f>SUM('5. melléklet'!H35+'6. melléklet '!H35)</f>
        <v>0</v>
      </c>
      <c r="I35" s="89">
        <f>SUM('5. melléklet'!I35+'6. melléklet '!I35)</f>
        <v>0</v>
      </c>
      <c r="J35" s="89">
        <f>SUM('5. melléklet'!J35+'6. melléklet '!J35)</f>
        <v>0</v>
      </c>
      <c r="K35" s="89">
        <f>SUM('5. melléklet'!K35+'6. melléklet '!K35)</f>
        <v>0</v>
      </c>
      <c r="L35" s="89">
        <f>SUM('5. melléklet'!L35+'6. melléklet '!L35)</f>
        <v>0</v>
      </c>
      <c r="M35" s="89">
        <f>SUM('5. melléklet'!M35+'6. melléklet '!M35)</f>
        <v>0</v>
      </c>
      <c r="N35" s="89">
        <f>SUM('5. melléklet'!N35+'6. melléklet '!N35)</f>
        <v>0</v>
      </c>
      <c r="O35" s="202"/>
      <c r="P35" s="202"/>
      <c r="Q35" s="202"/>
      <c r="R35" s="202"/>
    </row>
    <row r="36" spans="1:18" ht="15" customHeight="1" x14ac:dyDescent="0.25">
      <c r="A36" s="13" t="s">
        <v>494</v>
      </c>
      <c r="B36" s="6" t="s">
        <v>316</v>
      </c>
      <c r="C36" s="89">
        <f>SUM('5. melléklet'!C36+'6. melléklet '!C36)</f>
        <v>0</v>
      </c>
      <c r="D36" s="89">
        <f>SUM('5. melléklet'!D36+'6. melléklet '!D36)</f>
        <v>0</v>
      </c>
      <c r="E36" s="89">
        <f>SUM('5. melléklet'!E36+'6. melléklet '!E36)</f>
        <v>0</v>
      </c>
      <c r="F36" s="89">
        <f>SUM('5. melléklet'!F36+'6. melléklet '!F36)</f>
        <v>0</v>
      </c>
      <c r="G36" s="89">
        <f>SUM('5. melléklet'!G36+'6. melléklet '!G36)</f>
        <v>0</v>
      </c>
      <c r="H36" s="89">
        <f>SUM('5. melléklet'!H36+'6. melléklet '!H36)</f>
        <v>0</v>
      </c>
      <c r="I36" s="89">
        <f>SUM('5. melléklet'!I36+'6. melléklet '!I36)</f>
        <v>0</v>
      </c>
      <c r="J36" s="89">
        <f>SUM('5. melléklet'!J36+'6. melléklet '!J36)</f>
        <v>0</v>
      </c>
      <c r="K36" s="89">
        <f>SUM('5. melléklet'!K36+'6. melléklet '!K36)</f>
        <v>0</v>
      </c>
      <c r="L36" s="89">
        <f>SUM('5. melléklet'!L36+'6. melléklet '!L36)</f>
        <v>0</v>
      </c>
      <c r="M36" s="89">
        <f>SUM('5. melléklet'!M36+'6. melléklet '!M36)</f>
        <v>0</v>
      </c>
      <c r="N36" s="89">
        <f>SUM('5. melléklet'!N36+'6. melléklet '!N36)</f>
        <v>0</v>
      </c>
      <c r="O36" s="202"/>
      <c r="P36" s="202"/>
      <c r="Q36" s="202"/>
      <c r="R36" s="202"/>
    </row>
    <row r="37" spans="1:18" ht="15" customHeight="1" x14ac:dyDescent="0.25">
      <c r="A37" s="13" t="s">
        <v>495</v>
      </c>
      <c r="B37" s="6" t="s">
        <v>317</v>
      </c>
      <c r="C37" s="89">
        <f>SUM('5. melléklet'!C37+'6. melléklet '!C37)</f>
        <v>1350000</v>
      </c>
      <c r="D37" s="89">
        <f>SUM('5. melléklet'!D37+'6. melléklet '!D37)</f>
        <v>0</v>
      </c>
      <c r="E37" s="89">
        <f>SUM('5. melléklet'!E37+'6. melléklet '!E37)</f>
        <v>0</v>
      </c>
      <c r="F37" s="89">
        <f>SUM('5. melléklet'!F37+'6. melléklet '!F37)</f>
        <v>1350000</v>
      </c>
      <c r="G37" s="89">
        <f>SUM('5. melléklet'!G37+'6. melléklet '!G37)</f>
        <v>1350000</v>
      </c>
      <c r="H37" s="89">
        <f>SUM('5. melléklet'!H37+'6. melléklet '!H37)</f>
        <v>0</v>
      </c>
      <c r="I37" s="89">
        <f>SUM('5. melléklet'!I37+'6. melléklet '!I37)</f>
        <v>0</v>
      </c>
      <c r="J37" s="89">
        <f>SUM('5. melléklet'!J37+'6. melléklet '!J37)</f>
        <v>1350000</v>
      </c>
      <c r="K37" s="89">
        <f>SUM('5. melléklet'!K37+'6. melléklet '!K37)</f>
        <v>1350000</v>
      </c>
      <c r="L37" s="89">
        <f>SUM('5. melléklet'!L37+'6. melléklet '!L37)</f>
        <v>0</v>
      </c>
      <c r="M37" s="89">
        <f>SUM('5. melléklet'!M37+'6. melléklet '!M37)</f>
        <v>0</v>
      </c>
      <c r="N37" s="89">
        <f>SUM('5. melléklet'!N37+'6. melléklet '!N37)</f>
        <v>1350000</v>
      </c>
      <c r="O37" s="202"/>
      <c r="P37" s="202"/>
      <c r="Q37" s="202"/>
      <c r="R37" s="202"/>
    </row>
    <row r="38" spans="1:18" ht="15" customHeight="1" x14ac:dyDescent="0.25">
      <c r="A38" s="13" t="s">
        <v>496</v>
      </c>
      <c r="B38" s="6" t="s">
        <v>318</v>
      </c>
      <c r="C38" s="89">
        <f>SUM('5. melléklet'!C38+'6. melléklet '!C38)</f>
        <v>1070000</v>
      </c>
      <c r="D38" s="89">
        <f>SUM('5. melléklet'!D38+'6. melléklet '!D38)</f>
        <v>0</v>
      </c>
      <c r="E38" s="89">
        <f>SUM('5. melléklet'!E38+'6. melléklet '!E38)</f>
        <v>0</v>
      </c>
      <c r="F38" s="89">
        <f>SUM('5. melléklet'!F38+'6. melléklet '!F38)</f>
        <v>1070000</v>
      </c>
      <c r="G38" s="89">
        <f>SUM('5. melléklet'!G38+'6. melléklet '!G38)</f>
        <v>1070000</v>
      </c>
      <c r="H38" s="89">
        <f>SUM('5. melléklet'!H38+'6. melléklet '!H38)</f>
        <v>0</v>
      </c>
      <c r="I38" s="89">
        <f>SUM('5. melléklet'!I38+'6. melléklet '!I38)</f>
        <v>0</v>
      </c>
      <c r="J38" s="89">
        <f>SUM('5. melléklet'!J38+'6. melléklet '!J38)</f>
        <v>1070000</v>
      </c>
      <c r="K38" s="89">
        <f>SUM('5. melléklet'!K38+'6. melléklet '!K38)</f>
        <v>1070000</v>
      </c>
      <c r="L38" s="89">
        <f>SUM('5. melléklet'!L38+'6. melléklet '!L38)</f>
        <v>0</v>
      </c>
      <c r="M38" s="89">
        <f>SUM('5. melléklet'!M38+'6. melléklet '!M38)</f>
        <v>0</v>
      </c>
      <c r="N38" s="89">
        <f>SUM('5. melléklet'!N38+'6. melléklet '!N38)</f>
        <v>1070000</v>
      </c>
      <c r="O38" s="202"/>
      <c r="P38" s="202"/>
      <c r="Q38" s="202"/>
      <c r="R38" s="202"/>
    </row>
    <row r="39" spans="1:18" ht="15" customHeight="1" x14ac:dyDescent="0.25">
      <c r="A39" s="13" t="s">
        <v>319</v>
      </c>
      <c r="B39" s="6" t="s">
        <v>320</v>
      </c>
      <c r="C39" s="89">
        <f>SUM('5. melléklet'!C39+'6. melléklet '!C39)</f>
        <v>450000</v>
      </c>
      <c r="D39" s="89">
        <f>SUM('5. melléklet'!D39+'6. melléklet '!D39)</f>
        <v>0</v>
      </c>
      <c r="E39" s="89">
        <f>SUM('5. melléklet'!E39+'6. melléklet '!E39)</f>
        <v>0</v>
      </c>
      <c r="F39" s="89">
        <f>SUM('5. melléklet'!F39+'6. melléklet '!F39)</f>
        <v>450000</v>
      </c>
      <c r="G39" s="89">
        <f>SUM('5. melléklet'!G39+'6. melléklet '!G39)</f>
        <v>450000</v>
      </c>
      <c r="H39" s="89">
        <f>SUM('5. melléklet'!H39+'6. melléklet '!H39)</f>
        <v>0</v>
      </c>
      <c r="I39" s="89">
        <f>SUM('5. melléklet'!I39+'6. melléklet '!I39)</f>
        <v>0</v>
      </c>
      <c r="J39" s="89">
        <f>SUM('5. melléklet'!J39+'6. melléklet '!J39)</f>
        <v>450000</v>
      </c>
      <c r="K39" s="89">
        <f>SUM('5. melléklet'!K39+'6. melléklet '!K39)</f>
        <v>450000</v>
      </c>
      <c r="L39" s="89">
        <f>SUM('5. melléklet'!L39+'6. melléklet '!L39)</f>
        <v>0</v>
      </c>
      <c r="M39" s="89">
        <f>SUM('5. melléklet'!M39+'6. melléklet '!M39)</f>
        <v>0</v>
      </c>
      <c r="N39" s="89">
        <f>SUM('5. melléklet'!N39+'6. melléklet '!N39)</f>
        <v>450000</v>
      </c>
      <c r="O39" s="202"/>
      <c r="P39" s="202"/>
      <c r="Q39" s="202"/>
      <c r="R39" s="202"/>
    </row>
    <row r="40" spans="1:18" ht="15" customHeight="1" x14ac:dyDescent="0.25">
      <c r="A40" s="13" t="s">
        <v>321</v>
      </c>
      <c r="B40" s="6" t="s">
        <v>322</v>
      </c>
      <c r="C40" s="89">
        <f>SUM('5. melléklet'!C40+'6. melléklet '!C40)</f>
        <v>0</v>
      </c>
      <c r="D40" s="89">
        <f>SUM('5. melléklet'!D40+'6. melléklet '!D40)</f>
        <v>0</v>
      </c>
      <c r="E40" s="89">
        <f>SUM('5. melléklet'!E40+'6. melléklet '!E40)</f>
        <v>0</v>
      </c>
      <c r="F40" s="89">
        <f>SUM('5. melléklet'!F40+'6. melléklet '!F40)</f>
        <v>0</v>
      </c>
      <c r="G40" s="89">
        <f>SUM('5. melléklet'!G40+'6. melléklet '!G40)</f>
        <v>0</v>
      </c>
      <c r="H40" s="89">
        <f>SUM('5. melléklet'!H40+'6. melléklet '!H40)</f>
        <v>0</v>
      </c>
      <c r="I40" s="89">
        <f>SUM('5. melléklet'!I40+'6. melléklet '!I40)</f>
        <v>0</v>
      </c>
      <c r="J40" s="89">
        <f>SUM('5. melléklet'!J40+'6. melléklet '!J40)</f>
        <v>0</v>
      </c>
      <c r="K40" s="89">
        <f>SUM('5. melléklet'!K40+'6. melléklet '!K40)</f>
        <v>0</v>
      </c>
      <c r="L40" s="89">
        <f>SUM('5. melléklet'!L40+'6. melléklet '!L40)</f>
        <v>0</v>
      </c>
      <c r="M40" s="89">
        <f>SUM('5. melléklet'!M40+'6. melléklet '!M40)</f>
        <v>0</v>
      </c>
      <c r="N40" s="89">
        <f>SUM('5. melléklet'!N40+'6. melléklet '!N40)</f>
        <v>0</v>
      </c>
      <c r="O40" s="202"/>
      <c r="P40" s="202"/>
      <c r="Q40" s="202"/>
      <c r="R40" s="202"/>
    </row>
    <row r="41" spans="1:18" ht="15" customHeight="1" x14ac:dyDescent="0.25">
      <c r="A41" s="13" t="s">
        <v>323</v>
      </c>
      <c r="B41" s="6" t="s">
        <v>324</v>
      </c>
      <c r="C41" s="89">
        <f>SUM('5. melléklet'!C41+'6. melléklet '!C41)</f>
        <v>0</v>
      </c>
      <c r="D41" s="89">
        <f>SUM('5. melléklet'!D41+'6. melléklet '!D41)</f>
        <v>0</v>
      </c>
      <c r="E41" s="89">
        <f>SUM('5. melléklet'!E41+'6. melléklet '!E41)</f>
        <v>0</v>
      </c>
      <c r="F41" s="89">
        <f>SUM('5. melléklet'!F41+'6. melléklet '!F41)</f>
        <v>0</v>
      </c>
      <c r="G41" s="89">
        <f>SUM('5. melléklet'!G41+'6. melléklet '!G41)</f>
        <v>0</v>
      </c>
      <c r="H41" s="89">
        <f>SUM('5. melléklet'!H41+'6. melléklet '!H41)</f>
        <v>0</v>
      </c>
      <c r="I41" s="89">
        <f>SUM('5. melléklet'!I41+'6. melléklet '!I41)</f>
        <v>0</v>
      </c>
      <c r="J41" s="89">
        <f>SUM('5. melléklet'!J41+'6. melléklet '!J41)</f>
        <v>0</v>
      </c>
      <c r="K41" s="89">
        <f>SUM('5. melléklet'!K41+'6. melléklet '!K41)</f>
        <v>0</v>
      </c>
      <c r="L41" s="89">
        <f>SUM('5. melléklet'!L41+'6. melléklet '!L41)</f>
        <v>0</v>
      </c>
      <c r="M41" s="89">
        <f>SUM('5. melléklet'!M41+'6. melléklet '!M41)</f>
        <v>0</v>
      </c>
      <c r="N41" s="89">
        <f>SUM('5. melléklet'!N41+'6. melléklet '!N41)</f>
        <v>0</v>
      </c>
      <c r="O41" s="202"/>
      <c r="P41" s="202"/>
      <c r="Q41" s="202"/>
      <c r="R41" s="202"/>
    </row>
    <row r="42" spans="1:18" ht="15" customHeight="1" x14ac:dyDescent="0.25">
      <c r="A42" s="13" t="s">
        <v>497</v>
      </c>
      <c r="B42" s="6" t="s">
        <v>325</v>
      </c>
      <c r="C42" s="89">
        <f>SUM('5. melléklet'!C42+'6. melléklet '!C42)</f>
        <v>0</v>
      </c>
      <c r="D42" s="89">
        <f>SUM('5. melléklet'!D42+'6. melléklet '!D42)</f>
        <v>0</v>
      </c>
      <c r="E42" s="89">
        <f>SUM('5. melléklet'!E42+'6. melléklet '!E42)</f>
        <v>0</v>
      </c>
      <c r="F42" s="89">
        <f>SUM('5. melléklet'!F42+'6. melléklet '!F42)</f>
        <v>0</v>
      </c>
      <c r="G42" s="89">
        <f>SUM('5. melléklet'!G42+'6. melléklet '!G42)</f>
        <v>0</v>
      </c>
      <c r="H42" s="89">
        <f>SUM('5. melléklet'!H42+'6. melléklet '!H42)</f>
        <v>0</v>
      </c>
      <c r="I42" s="89">
        <f>SUM('5. melléklet'!I42+'6. melléklet '!I42)</f>
        <v>0</v>
      </c>
      <c r="J42" s="89">
        <f>SUM('5. melléklet'!J42+'6. melléklet '!J42)</f>
        <v>0</v>
      </c>
      <c r="K42" s="89">
        <f>SUM('5. melléklet'!K42+'6. melléklet '!K42)</f>
        <v>0</v>
      </c>
      <c r="L42" s="89">
        <f>SUM('5. melléklet'!L42+'6. melléklet '!L42)</f>
        <v>0</v>
      </c>
      <c r="M42" s="89">
        <f>SUM('5. melléklet'!M42+'6. melléklet '!M42)</f>
        <v>0</v>
      </c>
      <c r="N42" s="89">
        <f>SUM('5. melléklet'!N42+'6. melléklet '!N42)</f>
        <v>0</v>
      </c>
      <c r="O42" s="202"/>
      <c r="P42" s="202"/>
      <c r="Q42" s="202"/>
      <c r="R42" s="202"/>
    </row>
    <row r="43" spans="1:18" ht="15" customHeight="1" x14ac:dyDescent="0.25">
      <c r="A43" s="13" t="s">
        <v>498</v>
      </c>
      <c r="B43" s="6" t="s">
        <v>326</v>
      </c>
      <c r="C43" s="89">
        <f>SUM('5. melléklet'!C43+'6. melléklet '!C43)</f>
        <v>0</v>
      </c>
      <c r="D43" s="89">
        <f>SUM('5. melléklet'!D43+'6. melléklet '!D43)</f>
        <v>0</v>
      </c>
      <c r="E43" s="89">
        <f>SUM('5. melléklet'!E43+'6. melléklet '!E43)</f>
        <v>0</v>
      </c>
      <c r="F43" s="89">
        <f>SUM('5. melléklet'!F43+'6. melléklet '!F43)</f>
        <v>0</v>
      </c>
      <c r="G43" s="89">
        <f>SUM('5. melléklet'!G43+'6. melléklet '!G43)</f>
        <v>0</v>
      </c>
      <c r="H43" s="89">
        <f>SUM('5. melléklet'!H43+'6. melléklet '!H43)</f>
        <v>0</v>
      </c>
      <c r="I43" s="89">
        <f>SUM('5. melléklet'!I43+'6. melléklet '!I43)</f>
        <v>0</v>
      </c>
      <c r="J43" s="89">
        <f>SUM('5. melléklet'!J43+'6. melléklet '!J43)</f>
        <v>0</v>
      </c>
      <c r="K43" s="89">
        <f>SUM('5. melléklet'!K43+'6. melléklet '!K43)</f>
        <v>0</v>
      </c>
      <c r="L43" s="89">
        <f>SUM('5. melléklet'!L43+'6. melléklet '!L43)</f>
        <v>0</v>
      </c>
      <c r="M43" s="89">
        <f>SUM('5. melléklet'!M43+'6. melléklet '!M43)</f>
        <v>0</v>
      </c>
      <c r="N43" s="89">
        <f>SUM('5. melléklet'!N43+'6. melléklet '!N43)</f>
        <v>0</v>
      </c>
      <c r="O43" s="202"/>
      <c r="P43" s="202"/>
      <c r="Q43" s="202"/>
      <c r="R43" s="202"/>
    </row>
    <row r="44" spans="1:18" ht="15" customHeight="1" x14ac:dyDescent="0.25">
      <c r="A44" s="13" t="s">
        <v>499</v>
      </c>
      <c r="B44" s="6" t="s">
        <v>687</v>
      </c>
      <c r="C44" s="89">
        <f>SUM('5. melléklet'!C44+'6. melléklet '!C44)</f>
        <v>0</v>
      </c>
      <c r="D44" s="89">
        <f>SUM('5. melléklet'!D44+'6. melléklet '!D44)</f>
        <v>0</v>
      </c>
      <c r="E44" s="89">
        <f>SUM('5. melléklet'!E44+'6. melléklet '!E44)</f>
        <v>0</v>
      </c>
      <c r="F44" s="89">
        <f>SUM('5. melléklet'!F44+'6. melléklet '!F44)</f>
        <v>0</v>
      </c>
      <c r="G44" s="89">
        <f>SUM('5. melléklet'!G44+'6. melléklet '!G44)</f>
        <v>0</v>
      </c>
      <c r="H44" s="89">
        <f>SUM('5. melléklet'!H44+'6. melléklet '!H44)</f>
        <v>0</v>
      </c>
      <c r="I44" s="89">
        <f>SUM('5. melléklet'!I44+'6. melléklet '!I44)</f>
        <v>0</v>
      </c>
      <c r="J44" s="89">
        <f>SUM('5. melléklet'!J44+'6. melléklet '!J44)</f>
        <v>0</v>
      </c>
      <c r="K44" s="89">
        <f>SUM('5. melléklet'!K44+'6. melléklet '!K44)</f>
        <v>0</v>
      </c>
      <c r="L44" s="89">
        <f>SUM('5. melléklet'!L44+'6. melléklet '!L44)</f>
        <v>0</v>
      </c>
      <c r="M44" s="89">
        <f>SUM('5. melléklet'!M44+'6. melléklet '!M44)</f>
        <v>0</v>
      </c>
      <c r="N44" s="89">
        <f>SUM('5. melléklet'!N44+'6. melléklet '!N44)</f>
        <v>0</v>
      </c>
      <c r="O44" s="202"/>
      <c r="P44" s="202"/>
      <c r="Q44" s="202"/>
      <c r="R44" s="202"/>
    </row>
    <row r="45" spans="1:18" s="91" customFormat="1" ht="15" customHeight="1" x14ac:dyDescent="0.25">
      <c r="A45" s="45" t="s">
        <v>522</v>
      </c>
      <c r="B45" s="46" t="s">
        <v>327</v>
      </c>
      <c r="C45" s="119">
        <f>SUM(C35:C44)</f>
        <v>2870000</v>
      </c>
      <c r="D45" s="119">
        <f t="shared" ref="D45:F45" si="19">SUM(D35:D44)</f>
        <v>0</v>
      </c>
      <c r="E45" s="119">
        <f t="shared" si="19"/>
        <v>0</v>
      </c>
      <c r="F45" s="119">
        <f t="shared" si="19"/>
        <v>2870000</v>
      </c>
      <c r="G45" s="119">
        <f>SUM(G35:G44)</f>
        <v>2870000</v>
      </c>
      <c r="H45" s="119">
        <f t="shared" ref="H45:J45" si="20">SUM(H35:H44)</f>
        <v>0</v>
      </c>
      <c r="I45" s="119">
        <f t="shared" si="20"/>
        <v>0</v>
      </c>
      <c r="J45" s="119">
        <f t="shared" si="20"/>
        <v>2870000</v>
      </c>
      <c r="K45" s="119">
        <f>SUM(K35:K44)</f>
        <v>2870000</v>
      </c>
      <c r="L45" s="119">
        <f t="shared" ref="L45:N45" si="21">SUM(L35:L44)</f>
        <v>0</v>
      </c>
      <c r="M45" s="119">
        <f t="shared" si="21"/>
        <v>0</v>
      </c>
      <c r="N45" s="119">
        <f t="shared" si="21"/>
        <v>2870000</v>
      </c>
      <c r="O45" s="213"/>
      <c r="P45" s="213"/>
      <c r="Q45" s="213"/>
      <c r="R45" s="213"/>
    </row>
    <row r="46" spans="1:18" ht="15" customHeight="1" x14ac:dyDescent="0.25">
      <c r="A46" s="13" t="s">
        <v>336</v>
      </c>
      <c r="B46" s="6" t="s">
        <v>337</v>
      </c>
      <c r="C46" s="89">
        <f>SUM('5. melléklet'!C46+'6. melléklet '!C46)</f>
        <v>0</v>
      </c>
      <c r="D46" s="89">
        <f>SUM('5. melléklet'!D46+'6. melléklet '!D46)</f>
        <v>0</v>
      </c>
      <c r="E46" s="89">
        <f>SUM('5. melléklet'!E46+'6. melléklet '!E46)</f>
        <v>0</v>
      </c>
      <c r="F46" s="89">
        <f>SUM('5. melléklet'!F46+'6. melléklet '!F46)</f>
        <v>0</v>
      </c>
      <c r="G46" s="89">
        <f>SUM('5. melléklet'!G46+'6. melléklet '!G46)</f>
        <v>0</v>
      </c>
      <c r="H46" s="89">
        <f>SUM('5. melléklet'!H46+'6. melléklet '!H46)</f>
        <v>0</v>
      </c>
      <c r="I46" s="89">
        <f>SUM('5. melléklet'!I46+'6. melléklet '!I46)</f>
        <v>0</v>
      </c>
      <c r="J46" s="89">
        <f>SUM('5. melléklet'!J46+'6. melléklet '!J46)</f>
        <v>0</v>
      </c>
      <c r="K46" s="89">
        <f>SUM('5. melléklet'!K46+'6. melléklet '!K46)</f>
        <v>0</v>
      </c>
      <c r="L46" s="89">
        <f>SUM('5. melléklet'!L46+'6. melléklet '!L46)</f>
        <v>0</v>
      </c>
      <c r="M46" s="89">
        <f>SUM('5. melléklet'!M46+'6. melléklet '!M46)</f>
        <v>0</v>
      </c>
      <c r="N46" s="89">
        <f>SUM('5. melléklet'!N46+'6. melléklet '!N46)</f>
        <v>0</v>
      </c>
      <c r="O46" s="202"/>
      <c r="P46" s="202"/>
      <c r="Q46" s="202"/>
      <c r="R46" s="202"/>
    </row>
    <row r="47" spans="1:18" ht="15" customHeight="1" x14ac:dyDescent="0.25">
      <c r="A47" s="5" t="s">
        <v>503</v>
      </c>
      <c r="B47" s="6" t="s">
        <v>338</v>
      </c>
      <c r="C47" s="89">
        <f>SUM('5. melléklet'!C47+'6. melléklet '!C47)</f>
        <v>0</v>
      </c>
      <c r="D47" s="89">
        <f>SUM('5. melléklet'!D47+'6. melléklet '!D47)</f>
        <v>0</v>
      </c>
      <c r="E47" s="89">
        <f>SUM('5. melléklet'!E47+'6. melléklet '!E47)</f>
        <v>0</v>
      </c>
      <c r="F47" s="89">
        <f>SUM('5. melléklet'!F47+'6. melléklet '!F47)</f>
        <v>0</v>
      </c>
      <c r="G47" s="89">
        <f>SUM('5. melléklet'!G47+'6. melléklet '!G47)</f>
        <v>0</v>
      </c>
      <c r="H47" s="89">
        <f>SUM('5. melléklet'!H47+'6. melléklet '!H47)</f>
        <v>0</v>
      </c>
      <c r="I47" s="89">
        <f>SUM('5. melléklet'!I47+'6. melléklet '!I47)</f>
        <v>0</v>
      </c>
      <c r="J47" s="89">
        <f>SUM('5. melléklet'!J47+'6. melléklet '!J47)</f>
        <v>0</v>
      </c>
      <c r="K47" s="89">
        <f>SUM('5. melléklet'!K47+'6. melléklet '!K47)</f>
        <v>0</v>
      </c>
      <c r="L47" s="89">
        <f>SUM('5. melléklet'!L47+'6. melléklet '!L47)</f>
        <v>0</v>
      </c>
      <c r="M47" s="89">
        <f>SUM('5. melléklet'!M47+'6. melléklet '!M47)</f>
        <v>0</v>
      </c>
      <c r="N47" s="89">
        <f>SUM('5. melléklet'!N47+'6. melléklet '!N47)</f>
        <v>0</v>
      </c>
      <c r="O47" s="202"/>
      <c r="P47" s="202"/>
      <c r="Q47" s="202"/>
      <c r="R47" s="202"/>
    </row>
    <row r="48" spans="1:18" ht="15" customHeight="1" x14ac:dyDescent="0.25">
      <c r="A48" s="13" t="s">
        <v>504</v>
      </c>
      <c r="B48" s="6" t="s">
        <v>339</v>
      </c>
      <c r="C48" s="89">
        <f>SUM('5. melléklet'!C48+'6. melléklet '!C48)</f>
        <v>0</v>
      </c>
      <c r="D48" s="89">
        <f>SUM('5. melléklet'!D48+'6. melléklet '!D48)</f>
        <v>0</v>
      </c>
      <c r="E48" s="89">
        <f>SUM('5. melléklet'!E48+'6. melléklet '!E48)</f>
        <v>0</v>
      </c>
      <c r="F48" s="89">
        <f>SUM('5. melléklet'!F48+'6. melléklet '!F48)</f>
        <v>0</v>
      </c>
      <c r="G48" s="89">
        <f>SUM('5. melléklet'!G48+'6. melléklet '!G48)</f>
        <v>0</v>
      </c>
      <c r="H48" s="89">
        <f>SUM('5. melléklet'!H48+'6. melléklet '!H48)</f>
        <v>0</v>
      </c>
      <c r="I48" s="89">
        <f>SUM('5. melléklet'!I48+'6. melléklet '!I48)</f>
        <v>0</v>
      </c>
      <c r="J48" s="89">
        <f>SUM('5. melléklet'!J48+'6. melléklet '!J48)</f>
        <v>0</v>
      </c>
      <c r="K48" s="89">
        <f>SUM('5. melléklet'!K48+'6. melléklet '!K48)</f>
        <v>0</v>
      </c>
      <c r="L48" s="89">
        <f>SUM('5. melléklet'!L48+'6. melléklet '!L48)</f>
        <v>0</v>
      </c>
      <c r="M48" s="89">
        <f>SUM('5. melléklet'!M48+'6. melléklet '!M48)</f>
        <v>0</v>
      </c>
      <c r="N48" s="89">
        <f>SUM('5. melléklet'!N48+'6. melléklet '!N48)</f>
        <v>0</v>
      </c>
      <c r="O48" s="202"/>
      <c r="P48" s="202"/>
      <c r="Q48" s="202"/>
      <c r="R48" s="202"/>
    </row>
    <row r="49" spans="1:18" s="91" customFormat="1" ht="15" customHeight="1" x14ac:dyDescent="0.25">
      <c r="A49" s="36" t="s">
        <v>524</v>
      </c>
      <c r="B49" s="46" t="s">
        <v>340</v>
      </c>
      <c r="C49" s="119">
        <f>SUM(C46:C48)</f>
        <v>0</v>
      </c>
      <c r="D49" s="119">
        <f t="shared" ref="D49:E49" si="22">SUM(D46:D48)</f>
        <v>0</v>
      </c>
      <c r="E49" s="119">
        <f t="shared" si="22"/>
        <v>0</v>
      </c>
      <c r="F49" s="162">
        <f t="shared" si="1"/>
        <v>0</v>
      </c>
      <c r="G49" s="119">
        <f>SUM(G46:G48)</f>
        <v>0</v>
      </c>
      <c r="H49" s="119">
        <f t="shared" ref="H49:J49" si="23">SUM(H46:H48)</f>
        <v>0</v>
      </c>
      <c r="I49" s="119">
        <f t="shared" si="23"/>
        <v>0</v>
      </c>
      <c r="J49" s="119">
        <f t="shared" si="23"/>
        <v>0</v>
      </c>
      <c r="K49" s="119">
        <f>SUM(K46:K48)</f>
        <v>0</v>
      </c>
      <c r="L49" s="119">
        <f t="shared" ref="L49:N49" si="24">SUM(L46:L48)</f>
        <v>0</v>
      </c>
      <c r="M49" s="119">
        <f t="shared" si="24"/>
        <v>0</v>
      </c>
      <c r="N49" s="119">
        <f t="shared" si="24"/>
        <v>0</v>
      </c>
      <c r="O49" s="213"/>
      <c r="P49" s="213"/>
      <c r="Q49" s="213"/>
      <c r="R49" s="213"/>
    </row>
    <row r="50" spans="1:18" s="91" customFormat="1" ht="15" customHeight="1" x14ac:dyDescent="0.25">
      <c r="A50" s="134" t="s">
        <v>42</v>
      </c>
      <c r="B50" s="152"/>
      <c r="C50" s="153">
        <f>SUM('5. melléklet'!C50+'6. melléklet '!C50)</f>
        <v>53053159</v>
      </c>
      <c r="D50" s="153">
        <f t="shared" ref="D50:F50" si="25">D20+D34+D45+D49</f>
        <v>0</v>
      </c>
      <c r="E50" s="153">
        <f t="shared" si="25"/>
        <v>20000</v>
      </c>
      <c r="F50" s="163">
        <f t="shared" si="25"/>
        <v>53073159</v>
      </c>
      <c r="G50" s="153">
        <f>SUM('5. melléklet'!G50+'6. melléklet '!G50)</f>
        <v>53053159</v>
      </c>
      <c r="H50" s="153">
        <f t="shared" ref="H50:J50" si="26">H20+H34+H45+H49</f>
        <v>0</v>
      </c>
      <c r="I50" s="153">
        <f t="shared" si="26"/>
        <v>20000</v>
      </c>
      <c r="J50" s="163">
        <f t="shared" si="26"/>
        <v>53073159</v>
      </c>
      <c r="K50" s="153">
        <f>SUM('5. melléklet'!K50+'6. melléklet '!K50)</f>
        <v>53244896</v>
      </c>
      <c r="L50" s="153">
        <f t="shared" ref="L50:N50" si="27">L20+L34+L45+L49</f>
        <v>0</v>
      </c>
      <c r="M50" s="153">
        <f t="shared" si="27"/>
        <v>20000</v>
      </c>
      <c r="N50" s="163">
        <f t="shared" si="27"/>
        <v>53264896</v>
      </c>
      <c r="O50" s="204"/>
      <c r="P50" s="204"/>
      <c r="Q50" s="204"/>
      <c r="R50" s="204"/>
    </row>
    <row r="51" spans="1:18" ht="15" customHeight="1" x14ac:dyDescent="0.25">
      <c r="A51" s="5" t="s">
        <v>283</v>
      </c>
      <c r="B51" s="6" t="s">
        <v>284</v>
      </c>
      <c r="C51" s="89">
        <f>SUM('5. melléklet'!C51+'6. melléklet '!C51)</f>
        <v>0</v>
      </c>
      <c r="D51" s="89">
        <f>SUM('5. melléklet'!D51+'6. melléklet '!D51)</f>
        <v>0</v>
      </c>
      <c r="E51" s="89">
        <f>SUM('5. melléklet'!E51+'6. melléklet '!E51)</f>
        <v>0</v>
      </c>
      <c r="F51" s="89">
        <f>SUM('5. melléklet'!F51+'6. melléklet '!F51)</f>
        <v>0</v>
      </c>
      <c r="G51" s="89">
        <f>SUM('5. melléklet'!G51+'6. melléklet '!G51)</f>
        <v>0</v>
      </c>
      <c r="H51" s="89">
        <f>SUM('5. melléklet'!H51+'6. melléklet '!H51)</f>
        <v>0</v>
      </c>
      <c r="I51" s="89">
        <f>SUM('5. melléklet'!I51+'6. melléklet '!I51)</f>
        <v>0</v>
      </c>
      <c r="J51" s="89">
        <f>SUM('5. melléklet'!J51+'6. melléklet '!J51)</f>
        <v>0</v>
      </c>
      <c r="K51" s="89">
        <f>SUM('5. melléklet'!K51+'6. melléklet '!K51)</f>
        <v>0</v>
      </c>
      <c r="L51" s="89">
        <f>SUM('5. melléklet'!L51+'6. melléklet '!L51)</f>
        <v>0</v>
      </c>
      <c r="M51" s="89">
        <f>SUM('5. melléklet'!M51+'6. melléklet '!M51)</f>
        <v>0</v>
      </c>
      <c r="N51" s="89">
        <f>SUM('5. melléklet'!N51+'6. melléklet '!N51)</f>
        <v>0</v>
      </c>
      <c r="O51" s="202"/>
      <c r="P51" s="202"/>
      <c r="Q51" s="202"/>
      <c r="R51" s="202"/>
    </row>
    <row r="52" spans="1:18" ht="15" customHeight="1" x14ac:dyDescent="0.25">
      <c r="A52" s="5" t="s">
        <v>285</v>
      </c>
      <c r="B52" s="6" t="s">
        <v>286</v>
      </c>
      <c r="C52" s="89">
        <f>SUM('5. melléklet'!C52+'6. melléklet '!C52)</f>
        <v>0</v>
      </c>
      <c r="D52" s="89">
        <f>SUM('5. melléklet'!D52+'6. melléklet '!D52)</f>
        <v>0</v>
      </c>
      <c r="E52" s="89">
        <f>SUM('5. melléklet'!E52+'6. melléklet '!E52)</f>
        <v>0</v>
      </c>
      <c r="F52" s="89">
        <f>SUM('5. melléklet'!F52+'6. melléklet '!F52)</f>
        <v>0</v>
      </c>
      <c r="G52" s="89">
        <f>SUM('5. melléklet'!G52+'6. melléklet '!G52)</f>
        <v>0</v>
      </c>
      <c r="H52" s="89">
        <f>SUM('5. melléklet'!H52+'6. melléklet '!H52)</f>
        <v>0</v>
      </c>
      <c r="I52" s="89">
        <f>SUM('5. melléklet'!I52+'6. melléklet '!I52)</f>
        <v>0</v>
      </c>
      <c r="J52" s="89">
        <f>SUM('5. melléklet'!J52+'6. melléklet '!J52)</f>
        <v>0</v>
      </c>
      <c r="K52" s="89">
        <f>SUM('5. melléklet'!K52+'6. melléklet '!K52)</f>
        <v>0</v>
      </c>
      <c r="L52" s="89">
        <f>SUM('5. melléklet'!L52+'6. melléklet '!L52)</f>
        <v>0</v>
      </c>
      <c r="M52" s="89">
        <f>SUM('5. melléklet'!M52+'6. melléklet '!M52)</f>
        <v>0</v>
      </c>
      <c r="N52" s="89">
        <f>SUM('5. melléklet'!N52+'6. melléklet '!N52)</f>
        <v>0</v>
      </c>
      <c r="O52" s="202"/>
      <c r="P52" s="202"/>
      <c r="Q52" s="202"/>
      <c r="R52" s="202"/>
    </row>
    <row r="53" spans="1:18" ht="15" customHeight="1" x14ac:dyDescent="0.25">
      <c r="A53" s="5" t="s">
        <v>481</v>
      </c>
      <c r="B53" s="6" t="s">
        <v>287</v>
      </c>
      <c r="C53" s="89">
        <f>SUM('5. melléklet'!C53+'6. melléklet '!C53)</f>
        <v>0</v>
      </c>
      <c r="D53" s="89">
        <f>SUM('5. melléklet'!D53+'6. melléklet '!D53)</f>
        <v>0</v>
      </c>
      <c r="E53" s="89">
        <f>SUM('5. melléklet'!E53+'6. melléklet '!E53)</f>
        <v>0</v>
      </c>
      <c r="F53" s="89">
        <f>SUM('5. melléklet'!F53+'6. melléklet '!F53)</f>
        <v>0</v>
      </c>
      <c r="G53" s="89">
        <f>SUM('5. melléklet'!G53+'6. melléklet '!G53)</f>
        <v>0</v>
      </c>
      <c r="H53" s="89">
        <f>SUM('5. melléklet'!H53+'6. melléklet '!H53)</f>
        <v>0</v>
      </c>
      <c r="I53" s="89">
        <f>SUM('5. melléklet'!I53+'6. melléklet '!I53)</f>
        <v>0</v>
      </c>
      <c r="J53" s="89">
        <f>SUM('5. melléklet'!J53+'6. melléklet '!J53)</f>
        <v>0</v>
      </c>
      <c r="K53" s="89">
        <f>SUM('5. melléklet'!K53+'6. melléklet '!K53)</f>
        <v>0</v>
      </c>
      <c r="L53" s="89">
        <f>SUM('5. melléklet'!L53+'6. melléklet '!L53)</f>
        <v>0</v>
      </c>
      <c r="M53" s="89">
        <f>SUM('5. melléklet'!M53+'6. melléklet '!M53)</f>
        <v>0</v>
      </c>
      <c r="N53" s="89">
        <f>SUM('5. melléklet'!N53+'6. melléklet '!N53)</f>
        <v>0</v>
      </c>
      <c r="O53" s="202"/>
      <c r="P53" s="202"/>
      <c r="Q53" s="202"/>
      <c r="R53" s="202"/>
    </row>
    <row r="54" spans="1:18" ht="15" customHeight="1" x14ac:dyDescent="0.25">
      <c r="A54" s="5" t="s">
        <v>482</v>
      </c>
      <c r="B54" s="6" t="s">
        <v>288</v>
      </c>
      <c r="C54" s="89">
        <f>SUM('5. melléklet'!C54+'6. melléklet '!C54)</f>
        <v>0</v>
      </c>
      <c r="D54" s="89">
        <f>SUM('5. melléklet'!D54+'6. melléklet '!D54)</f>
        <v>0</v>
      </c>
      <c r="E54" s="89">
        <f>SUM('5. melléklet'!E54+'6. melléklet '!E54)</f>
        <v>0</v>
      </c>
      <c r="F54" s="89">
        <f>SUM('5. melléklet'!F54+'6. melléklet '!F54)</f>
        <v>0</v>
      </c>
      <c r="G54" s="89">
        <f>SUM('5. melléklet'!G54+'6. melléklet '!G54)</f>
        <v>0</v>
      </c>
      <c r="H54" s="89">
        <f>SUM('5. melléklet'!H54+'6. melléklet '!H54)</f>
        <v>0</v>
      </c>
      <c r="I54" s="89">
        <f>SUM('5. melléklet'!I54+'6. melléklet '!I54)</f>
        <v>0</v>
      </c>
      <c r="J54" s="89">
        <f>SUM('5. melléklet'!J54+'6. melléklet '!J54)</f>
        <v>0</v>
      </c>
      <c r="K54" s="89">
        <f>SUM('5. melléklet'!K54+'6. melléklet '!K54)</f>
        <v>0</v>
      </c>
      <c r="L54" s="89">
        <f>SUM('5. melléklet'!L54+'6. melléklet '!L54)</f>
        <v>0</v>
      </c>
      <c r="M54" s="89">
        <f>SUM('5. melléklet'!M54+'6. melléklet '!M54)</f>
        <v>0</v>
      </c>
      <c r="N54" s="89">
        <f>SUM('5. melléklet'!N54+'6. melléklet '!N54)</f>
        <v>0</v>
      </c>
      <c r="O54" s="202"/>
      <c r="P54" s="202"/>
      <c r="Q54" s="202"/>
      <c r="R54" s="202"/>
    </row>
    <row r="55" spans="1:18" ht="15" customHeight="1" x14ac:dyDescent="0.25">
      <c r="A55" s="5" t="s">
        <v>483</v>
      </c>
      <c r="B55" s="6" t="s">
        <v>289</v>
      </c>
      <c r="C55" s="89">
        <f>SUM('5. melléklet'!C55+'6. melléklet '!C55)</f>
        <v>0</v>
      </c>
      <c r="D55" s="89">
        <f>SUM('5. melléklet'!D55+'6. melléklet '!D55)</f>
        <v>0</v>
      </c>
      <c r="E55" s="89">
        <f>SUM('5. melléklet'!E55+'6. melléklet '!E55)</f>
        <v>0</v>
      </c>
      <c r="F55" s="89">
        <f>SUM('5. melléklet'!F55+'6. melléklet '!F55)</f>
        <v>0</v>
      </c>
      <c r="G55" s="89">
        <f>SUM('5. melléklet'!G55+'6. melléklet '!G55)</f>
        <v>0</v>
      </c>
      <c r="H55" s="89">
        <f>SUM('5. melléklet'!H55+'6. melléklet '!H55)</f>
        <v>0</v>
      </c>
      <c r="I55" s="89">
        <f>SUM('5. melléklet'!I55+'6. melléklet '!I55)</f>
        <v>0</v>
      </c>
      <c r="J55" s="89">
        <f>SUM('5. melléklet'!J55+'6. melléklet '!J55)</f>
        <v>0</v>
      </c>
      <c r="K55" s="89">
        <f>SUM('5. melléklet'!K55+'6. melléklet '!K55)</f>
        <v>0</v>
      </c>
      <c r="L55" s="89">
        <f>SUM('5. melléklet'!L55+'6. melléklet '!L55)</f>
        <v>0</v>
      </c>
      <c r="M55" s="89">
        <f>SUM('5. melléklet'!M55+'6. melléklet '!M55)</f>
        <v>0</v>
      </c>
      <c r="N55" s="89">
        <f>SUM('5. melléklet'!N55+'6. melléklet '!N55)</f>
        <v>0</v>
      </c>
      <c r="O55" s="202"/>
      <c r="P55" s="202"/>
      <c r="Q55" s="202"/>
      <c r="R55" s="202"/>
    </row>
    <row r="56" spans="1:18" s="91" customFormat="1" ht="15" customHeight="1" x14ac:dyDescent="0.25">
      <c r="A56" s="36" t="s">
        <v>518</v>
      </c>
      <c r="B56" s="46" t="s">
        <v>290</v>
      </c>
      <c r="C56" s="92">
        <f>SUM(C51:C55)</f>
        <v>0</v>
      </c>
      <c r="D56" s="92">
        <f t="shared" ref="D56:F56" si="28">SUM(D51:D55)</f>
        <v>0</v>
      </c>
      <c r="E56" s="92">
        <f t="shared" si="28"/>
        <v>0</v>
      </c>
      <c r="F56" s="92">
        <f t="shared" si="28"/>
        <v>0</v>
      </c>
      <c r="G56" s="92">
        <f>SUM(G51:G55)</f>
        <v>0</v>
      </c>
      <c r="H56" s="92">
        <f t="shared" ref="H56:J56" si="29">SUM(H51:H55)</f>
        <v>0</v>
      </c>
      <c r="I56" s="92">
        <f t="shared" si="29"/>
        <v>0</v>
      </c>
      <c r="J56" s="92">
        <f t="shared" si="29"/>
        <v>0</v>
      </c>
      <c r="K56" s="92">
        <f>SUM(K51:K55)</f>
        <v>0</v>
      </c>
      <c r="L56" s="92">
        <f t="shared" ref="L56:N56" si="30">SUM(L51:L55)</f>
        <v>0</v>
      </c>
      <c r="M56" s="92">
        <f t="shared" si="30"/>
        <v>0</v>
      </c>
      <c r="N56" s="92">
        <f t="shared" si="30"/>
        <v>0</v>
      </c>
      <c r="O56" s="202"/>
      <c r="P56" s="202"/>
      <c r="Q56" s="202"/>
      <c r="R56" s="202"/>
    </row>
    <row r="57" spans="1:18" ht="15" customHeight="1" x14ac:dyDescent="0.25">
      <c r="A57" s="13" t="s">
        <v>500</v>
      </c>
      <c r="B57" s="6" t="s">
        <v>328</v>
      </c>
      <c r="C57" s="89">
        <f>SUM('5. melléklet'!C57+'6. melléklet '!C57)</f>
        <v>0</v>
      </c>
      <c r="D57" s="89">
        <f>SUM('5. melléklet'!D57+'6. melléklet '!D57)</f>
        <v>0</v>
      </c>
      <c r="E57" s="89">
        <f>SUM('5. melléklet'!E57+'6. melléklet '!E57)</f>
        <v>0</v>
      </c>
      <c r="F57" s="89">
        <f>SUM('5. melléklet'!F57+'6. melléklet '!F57)</f>
        <v>0</v>
      </c>
      <c r="G57" s="89">
        <f>SUM('5. melléklet'!G57+'6. melléklet '!G57)</f>
        <v>0</v>
      </c>
      <c r="H57" s="89">
        <f>SUM('5. melléklet'!H57+'6. melléklet '!H57)</f>
        <v>0</v>
      </c>
      <c r="I57" s="89">
        <f>SUM('5. melléklet'!I57+'6. melléklet '!I57)</f>
        <v>0</v>
      </c>
      <c r="J57" s="89">
        <f>SUM('5. melléklet'!J57+'6. melléklet '!J57)</f>
        <v>0</v>
      </c>
      <c r="K57" s="89">
        <f>SUM('5. melléklet'!K57+'6. melléklet '!K57)</f>
        <v>0</v>
      </c>
      <c r="L57" s="89">
        <f>SUM('5. melléklet'!L57+'6. melléklet '!L57)</f>
        <v>0</v>
      </c>
      <c r="M57" s="89">
        <f>SUM('5. melléklet'!M57+'6. melléklet '!M57)</f>
        <v>0</v>
      </c>
      <c r="N57" s="89">
        <f>SUM('5. melléklet'!N57+'6. melléklet '!N57)</f>
        <v>0</v>
      </c>
      <c r="O57" s="202"/>
      <c r="P57" s="202"/>
      <c r="Q57" s="202"/>
      <c r="R57" s="202"/>
    </row>
    <row r="58" spans="1:18" ht="15" customHeight="1" x14ac:dyDescent="0.25">
      <c r="A58" s="13" t="s">
        <v>501</v>
      </c>
      <c r="B58" s="6" t="s">
        <v>329</v>
      </c>
      <c r="C58" s="89">
        <f>SUM('5. melléklet'!C58+'6. melléklet '!C58)</f>
        <v>0</v>
      </c>
      <c r="D58" s="89">
        <f>SUM('5. melléklet'!D58+'6. melléklet '!D58)</f>
        <v>0</v>
      </c>
      <c r="E58" s="89">
        <f>SUM('5. melléklet'!E58+'6. melléklet '!E58)</f>
        <v>0</v>
      </c>
      <c r="F58" s="89">
        <f>SUM('5. melléklet'!F58+'6. melléklet '!F58)</f>
        <v>0</v>
      </c>
      <c r="G58" s="89">
        <f>SUM('5. melléklet'!G58+'6. melléklet '!G58)</f>
        <v>0</v>
      </c>
      <c r="H58" s="89">
        <f>SUM('5. melléklet'!H58+'6. melléklet '!H58)</f>
        <v>0</v>
      </c>
      <c r="I58" s="89">
        <f>SUM('5. melléklet'!I58+'6. melléklet '!I58)</f>
        <v>0</v>
      </c>
      <c r="J58" s="89">
        <f>SUM('5. melléklet'!J58+'6. melléklet '!J58)</f>
        <v>0</v>
      </c>
      <c r="K58" s="89">
        <f>SUM('5. melléklet'!K58+'6. melléklet '!K58)</f>
        <v>0</v>
      </c>
      <c r="L58" s="89">
        <f>SUM('5. melléklet'!L58+'6. melléklet '!L58)</f>
        <v>0</v>
      </c>
      <c r="M58" s="89">
        <f>SUM('5. melléklet'!M58+'6. melléklet '!M58)</f>
        <v>0</v>
      </c>
      <c r="N58" s="89">
        <f>SUM('5. melléklet'!N58+'6. melléklet '!N58)</f>
        <v>0</v>
      </c>
      <c r="O58" s="202"/>
      <c r="P58" s="202"/>
      <c r="Q58" s="202"/>
      <c r="R58" s="202"/>
    </row>
    <row r="59" spans="1:18" ht="15" customHeight="1" x14ac:dyDescent="0.25">
      <c r="A59" s="13" t="s">
        <v>330</v>
      </c>
      <c r="B59" s="6" t="s">
        <v>331</v>
      </c>
      <c r="C59" s="89">
        <f>SUM('5. melléklet'!C59+'6. melléklet '!C59)</f>
        <v>0</v>
      </c>
      <c r="D59" s="89">
        <f>SUM('5. melléklet'!D59+'6. melléklet '!D59)</f>
        <v>0</v>
      </c>
      <c r="E59" s="89">
        <f>SUM('5. melléklet'!E59+'6. melléklet '!E59)</f>
        <v>0</v>
      </c>
      <c r="F59" s="89">
        <f>SUM('5. melléklet'!F59+'6. melléklet '!F59)</f>
        <v>0</v>
      </c>
      <c r="G59" s="89">
        <f>SUM('5. melléklet'!G59+'6. melléklet '!G59)</f>
        <v>0</v>
      </c>
      <c r="H59" s="89">
        <f>SUM('5. melléklet'!H59+'6. melléklet '!H59)</f>
        <v>0</v>
      </c>
      <c r="I59" s="89">
        <f>SUM('5. melléklet'!I59+'6. melléklet '!I59)</f>
        <v>0</v>
      </c>
      <c r="J59" s="89">
        <f>SUM('5. melléklet'!J59+'6. melléklet '!J59)</f>
        <v>0</v>
      </c>
      <c r="K59" s="89">
        <f>SUM('5. melléklet'!K59+'6. melléklet '!K59)</f>
        <v>0</v>
      </c>
      <c r="L59" s="89">
        <f>SUM('5. melléklet'!L59+'6. melléklet '!L59)</f>
        <v>0</v>
      </c>
      <c r="M59" s="89">
        <f>SUM('5. melléklet'!M59+'6. melléklet '!M59)</f>
        <v>0</v>
      </c>
      <c r="N59" s="89">
        <f>SUM('5. melléklet'!N59+'6. melléklet '!N59)</f>
        <v>0</v>
      </c>
      <c r="O59" s="202"/>
      <c r="P59" s="202"/>
      <c r="Q59" s="202"/>
      <c r="R59" s="202"/>
    </row>
    <row r="60" spans="1:18" ht="15" customHeight="1" x14ac:dyDescent="0.25">
      <c r="A60" s="13" t="s">
        <v>502</v>
      </c>
      <c r="B60" s="6" t="s">
        <v>332</v>
      </c>
      <c r="C60" s="89">
        <f>SUM('5. melléklet'!C60+'6. melléklet '!C60)</f>
        <v>0</v>
      </c>
      <c r="D60" s="89">
        <f>SUM('5. melléklet'!D60+'6. melléklet '!D60)</f>
        <v>0</v>
      </c>
      <c r="E60" s="89">
        <f>SUM('5. melléklet'!E60+'6. melléklet '!E60)</f>
        <v>0</v>
      </c>
      <c r="F60" s="89">
        <f>SUM('5. melléklet'!F60+'6. melléklet '!F60)</f>
        <v>0</v>
      </c>
      <c r="G60" s="89">
        <f>SUM('5. melléklet'!G60+'6. melléklet '!G60)</f>
        <v>0</v>
      </c>
      <c r="H60" s="89">
        <f>SUM('5. melléklet'!H60+'6. melléklet '!H60)</f>
        <v>0</v>
      </c>
      <c r="I60" s="89">
        <f>SUM('5. melléklet'!I60+'6. melléklet '!I60)</f>
        <v>0</v>
      </c>
      <c r="J60" s="89">
        <f>SUM('5. melléklet'!J60+'6. melléklet '!J60)</f>
        <v>0</v>
      </c>
      <c r="K60" s="89">
        <f>SUM('5. melléklet'!K60+'6. melléklet '!K60)</f>
        <v>0</v>
      </c>
      <c r="L60" s="89">
        <f>SUM('5. melléklet'!L60+'6. melléklet '!L60)</f>
        <v>0</v>
      </c>
      <c r="M60" s="89">
        <f>SUM('5. melléklet'!M60+'6. melléklet '!M60)</f>
        <v>0</v>
      </c>
      <c r="N60" s="89">
        <f>SUM('5. melléklet'!N60+'6. melléklet '!N60)</f>
        <v>0</v>
      </c>
      <c r="O60" s="202"/>
      <c r="P60" s="202"/>
      <c r="Q60" s="202"/>
      <c r="R60" s="202"/>
    </row>
    <row r="61" spans="1:18" ht="15" customHeight="1" x14ac:dyDescent="0.25">
      <c r="A61" s="13" t="s">
        <v>333</v>
      </c>
      <c r="B61" s="6" t="s">
        <v>334</v>
      </c>
      <c r="C61" s="89">
        <f>SUM('5. melléklet'!C61+'6. melléklet '!C61)</f>
        <v>0</v>
      </c>
      <c r="D61" s="89">
        <f>SUM('5. melléklet'!D61+'6. melléklet '!D61)</f>
        <v>0</v>
      </c>
      <c r="E61" s="89">
        <f>SUM('5. melléklet'!E61+'6. melléklet '!E61)</f>
        <v>0</v>
      </c>
      <c r="F61" s="89">
        <f>SUM('5. melléklet'!F61+'6. melléklet '!F61)</f>
        <v>0</v>
      </c>
      <c r="G61" s="89">
        <f>SUM('5. melléklet'!G61+'6. melléklet '!G61)</f>
        <v>0</v>
      </c>
      <c r="H61" s="89">
        <f>SUM('5. melléklet'!H61+'6. melléklet '!H61)</f>
        <v>0</v>
      </c>
      <c r="I61" s="89">
        <f>SUM('5. melléklet'!I61+'6. melléklet '!I61)</f>
        <v>0</v>
      </c>
      <c r="J61" s="89">
        <f>SUM('5. melléklet'!J61+'6. melléklet '!J61)</f>
        <v>0</v>
      </c>
      <c r="K61" s="89">
        <f>SUM('5. melléklet'!K61+'6. melléklet '!K61)</f>
        <v>0</v>
      </c>
      <c r="L61" s="89">
        <f>SUM('5. melléklet'!L61+'6. melléklet '!L61)</f>
        <v>0</v>
      </c>
      <c r="M61" s="89">
        <f>SUM('5. melléklet'!M61+'6. melléklet '!M61)</f>
        <v>0</v>
      </c>
      <c r="N61" s="89">
        <f>SUM('5. melléklet'!N61+'6. melléklet '!N61)</f>
        <v>0</v>
      </c>
      <c r="O61" s="202"/>
      <c r="P61" s="202"/>
      <c r="Q61" s="202"/>
      <c r="R61" s="202"/>
    </row>
    <row r="62" spans="1:18" s="91" customFormat="1" ht="15" customHeight="1" x14ac:dyDescent="0.25">
      <c r="A62" s="36" t="s">
        <v>523</v>
      </c>
      <c r="B62" s="46" t="s">
        <v>335</v>
      </c>
      <c r="C62" s="92">
        <f>SUM(C57:C61)</f>
        <v>0</v>
      </c>
      <c r="D62" s="92">
        <f t="shared" ref="D62:F62" si="31">SUM(D57:D61)</f>
        <v>0</v>
      </c>
      <c r="E62" s="92">
        <f t="shared" si="31"/>
        <v>0</v>
      </c>
      <c r="F62" s="92">
        <f t="shared" si="31"/>
        <v>0</v>
      </c>
      <c r="G62" s="92">
        <f>SUM(G57:G61)</f>
        <v>0</v>
      </c>
      <c r="H62" s="92">
        <f t="shared" ref="H62:J62" si="32">SUM(H57:H61)</f>
        <v>0</v>
      </c>
      <c r="I62" s="92">
        <f t="shared" si="32"/>
        <v>0</v>
      </c>
      <c r="J62" s="92">
        <f t="shared" si="32"/>
        <v>0</v>
      </c>
      <c r="K62" s="92">
        <f>SUM(K57:K61)</f>
        <v>0</v>
      </c>
      <c r="L62" s="92">
        <f t="shared" ref="L62:N62" si="33">SUM(L57:L61)</f>
        <v>0</v>
      </c>
      <c r="M62" s="92">
        <f t="shared" si="33"/>
        <v>0</v>
      </c>
      <c r="N62" s="92">
        <f t="shared" si="33"/>
        <v>0</v>
      </c>
      <c r="O62" s="202"/>
      <c r="P62" s="202"/>
      <c r="Q62" s="202"/>
      <c r="R62" s="202"/>
    </row>
    <row r="63" spans="1:18" ht="15" customHeight="1" x14ac:dyDescent="0.25">
      <c r="A63" s="13" t="s">
        <v>341</v>
      </c>
      <c r="B63" s="6" t="s">
        <v>342</v>
      </c>
      <c r="C63" s="89">
        <f>SUM('5. melléklet'!C63+'6. melléklet '!C63)</f>
        <v>0</v>
      </c>
      <c r="D63" s="89">
        <f>SUM('5. melléklet'!D63+'6. melléklet '!D63)</f>
        <v>0</v>
      </c>
      <c r="E63" s="89">
        <f>SUM('5. melléklet'!E63+'6. melléklet '!E63)</f>
        <v>0</v>
      </c>
      <c r="F63" s="89">
        <f>SUM('5. melléklet'!F63+'6. melléklet '!F63)</f>
        <v>0</v>
      </c>
      <c r="G63" s="89">
        <f>SUM('5. melléklet'!G63+'6. melléklet '!G63)</f>
        <v>0</v>
      </c>
      <c r="H63" s="89">
        <f>SUM('5. melléklet'!H63+'6. melléklet '!H63)</f>
        <v>0</v>
      </c>
      <c r="I63" s="89">
        <f>SUM('5. melléklet'!I63+'6. melléklet '!I63)</f>
        <v>0</v>
      </c>
      <c r="J63" s="89">
        <f>SUM('5. melléklet'!J63+'6. melléklet '!J63)</f>
        <v>0</v>
      </c>
      <c r="K63" s="89">
        <f>SUM('5. melléklet'!K63+'6. melléklet '!K63)</f>
        <v>0</v>
      </c>
      <c r="L63" s="89">
        <f>SUM('5. melléklet'!L63+'6. melléklet '!L63)</f>
        <v>0</v>
      </c>
      <c r="M63" s="89">
        <f>SUM('5. melléklet'!M63+'6. melléklet '!M63)</f>
        <v>0</v>
      </c>
      <c r="N63" s="89">
        <f>SUM('5. melléklet'!N63+'6. melléklet '!N63)</f>
        <v>0</v>
      </c>
      <c r="O63" s="202"/>
      <c r="P63" s="202"/>
      <c r="Q63" s="202"/>
      <c r="R63" s="202"/>
    </row>
    <row r="64" spans="1:18" ht="15" customHeight="1" x14ac:dyDescent="0.25">
      <c r="A64" s="5" t="s">
        <v>505</v>
      </c>
      <c r="B64" s="6" t="s">
        <v>343</v>
      </c>
      <c r="C64" s="89">
        <f>SUM('5. melléklet'!C64+'6. melléklet '!C64)</f>
        <v>0</v>
      </c>
      <c r="D64" s="89">
        <f>SUM('5. melléklet'!D64+'6. melléklet '!D64)</f>
        <v>0</v>
      </c>
      <c r="E64" s="89">
        <f>SUM('5. melléklet'!E64+'6. melléklet '!E64)</f>
        <v>0</v>
      </c>
      <c r="F64" s="89">
        <f>SUM('5. melléklet'!F64+'6. melléklet '!F64)</f>
        <v>0</v>
      </c>
      <c r="G64" s="89">
        <f>SUM('5. melléklet'!G64+'6. melléklet '!G64)</f>
        <v>0</v>
      </c>
      <c r="H64" s="89">
        <f>SUM('5. melléklet'!H64+'6. melléklet '!H64)</f>
        <v>0</v>
      </c>
      <c r="I64" s="89">
        <f>SUM('5. melléklet'!I64+'6. melléklet '!I64)</f>
        <v>0</v>
      </c>
      <c r="J64" s="89">
        <f>SUM('5. melléklet'!J64+'6. melléklet '!J64)</f>
        <v>0</v>
      </c>
      <c r="K64" s="89">
        <f>SUM('5. melléklet'!K64+'6. melléklet '!K64)</f>
        <v>0</v>
      </c>
      <c r="L64" s="89">
        <f>SUM('5. melléklet'!L64+'6. melléklet '!L64)</f>
        <v>0</v>
      </c>
      <c r="M64" s="89">
        <f>SUM('5. melléklet'!M64+'6. melléklet '!M64)</f>
        <v>0</v>
      </c>
      <c r="N64" s="89">
        <f>SUM('5. melléklet'!N64+'6. melléklet '!N64)</f>
        <v>0</v>
      </c>
      <c r="O64" s="202"/>
      <c r="P64" s="202"/>
      <c r="Q64" s="202"/>
      <c r="R64" s="202"/>
    </row>
    <row r="65" spans="1:18" ht="15" customHeight="1" x14ac:dyDescent="0.25">
      <c r="A65" s="13" t="s">
        <v>506</v>
      </c>
      <c r="B65" s="6" t="s">
        <v>344</v>
      </c>
      <c r="C65" s="89">
        <f>SUM('5. melléklet'!C65+'6. melléklet '!C65)</f>
        <v>0</v>
      </c>
      <c r="D65" s="89">
        <f>SUM('5. melléklet'!D65+'6. melléklet '!D65)</f>
        <v>0</v>
      </c>
      <c r="E65" s="89">
        <f>SUM('5. melléklet'!E65+'6. melléklet '!E65)</f>
        <v>0</v>
      </c>
      <c r="F65" s="89">
        <f>SUM('5. melléklet'!F65+'6. melléklet '!F65)</f>
        <v>0</v>
      </c>
      <c r="G65" s="89">
        <f>SUM('5. melléklet'!G65+'6. melléklet '!G65)</f>
        <v>0</v>
      </c>
      <c r="H65" s="89">
        <f>SUM('5. melléklet'!H65+'6. melléklet '!H65)</f>
        <v>0</v>
      </c>
      <c r="I65" s="89">
        <f>SUM('5. melléklet'!I65+'6. melléklet '!I65)</f>
        <v>0</v>
      </c>
      <c r="J65" s="89">
        <f>SUM('5. melléklet'!J65+'6. melléklet '!J65)</f>
        <v>0</v>
      </c>
      <c r="K65" s="89">
        <f>SUM('5. melléklet'!K65+'6. melléklet '!K65)</f>
        <v>0</v>
      </c>
      <c r="L65" s="89">
        <f>SUM('5. melléklet'!L65+'6. melléklet '!L65)</f>
        <v>0</v>
      </c>
      <c r="M65" s="89">
        <f>SUM('5. melléklet'!M65+'6. melléklet '!M65)</f>
        <v>0</v>
      </c>
      <c r="N65" s="89">
        <f>SUM('5. melléklet'!N65+'6. melléklet '!N65)</f>
        <v>0</v>
      </c>
      <c r="O65" s="202"/>
      <c r="P65" s="202"/>
      <c r="Q65" s="202"/>
      <c r="R65" s="202"/>
    </row>
    <row r="66" spans="1:18" s="91" customFormat="1" ht="15" customHeight="1" x14ac:dyDescent="0.25">
      <c r="A66" s="36" t="s">
        <v>526</v>
      </c>
      <c r="B66" s="46" t="s">
        <v>345</v>
      </c>
      <c r="C66" s="92">
        <f>SUM(C63:C65)</f>
        <v>0</v>
      </c>
      <c r="D66" s="92">
        <f t="shared" ref="D66:F66" si="34">SUM(D63:D65)</f>
        <v>0</v>
      </c>
      <c r="E66" s="92">
        <f t="shared" si="34"/>
        <v>0</v>
      </c>
      <c r="F66" s="92">
        <f t="shared" si="34"/>
        <v>0</v>
      </c>
      <c r="G66" s="92">
        <f>SUM(G63:G65)</f>
        <v>0</v>
      </c>
      <c r="H66" s="92">
        <f t="shared" ref="H66:J66" si="35">SUM(H63:H65)</f>
        <v>0</v>
      </c>
      <c r="I66" s="92">
        <f t="shared" si="35"/>
        <v>0</v>
      </c>
      <c r="J66" s="92">
        <f t="shared" si="35"/>
        <v>0</v>
      </c>
      <c r="K66" s="92">
        <f>SUM(K63:K65)</f>
        <v>0</v>
      </c>
      <c r="L66" s="92">
        <f t="shared" ref="L66:N66" si="36">SUM(L63:L65)</f>
        <v>0</v>
      </c>
      <c r="M66" s="92">
        <f t="shared" si="36"/>
        <v>0</v>
      </c>
      <c r="N66" s="92">
        <f t="shared" si="36"/>
        <v>0</v>
      </c>
      <c r="O66" s="202"/>
      <c r="P66" s="202"/>
      <c r="Q66" s="202"/>
      <c r="R66" s="202"/>
    </row>
    <row r="67" spans="1:18" s="91" customFormat="1" ht="15" customHeight="1" x14ac:dyDescent="0.25">
      <c r="A67" s="134" t="s">
        <v>43</v>
      </c>
      <c r="B67" s="152"/>
      <c r="C67" s="153">
        <f>SUM('5. melléklet'!C67+'6. melléklet '!C67)</f>
        <v>0</v>
      </c>
      <c r="D67" s="153">
        <f t="shared" ref="D67:F67" si="37">D56+D62+D66</f>
        <v>0</v>
      </c>
      <c r="E67" s="153">
        <f t="shared" si="37"/>
        <v>0</v>
      </c>
      <c r="F67" s="163">
        <f t="shared" si="37"/>
        <v>0</v>
      </c>
      <c r="G67" s="153">
        <f>SUM('5. melléklet'!G67+'6. melléklet '!G67)</f>
        <v>0</v>
      </c>
      <c r="H67" s="153">
        <f t="shared" ref="H67:J67" si="38">H56+H62+H66</f>
        <v>0</v>
      </c>
      <c r="I67" s="153">
        <f t="shared" si="38"/>
        <v>0</v>
      </c>
      <c r="J67" s="163">
        <f t="shared" si="38"/>
        <v>0</v>
      </c>
      <c r="K67" s="153">
        <f>SUM('5. melléklet'!K67+'6. melléklet '!K67)</f>
        <v>0</v>
      </c>
      <c r="L67" s="153">
        <f t="shared" ref="L67:N67" si="39">L56+L62+L66</f>
        <v>0</v>
      </c>
      <c r="M67" s="153">
        <f t="shared" si="39"/>
        <v>0</v>
      </c>
      <c r="N67" s="163">
        <f t="shared" si="39"/>
        <v>0</v>
      </c>
      <c r="O67" s="204"/>
      <c r="P67" s="204"/>
      <c r="Q67" s="204"/>
      <c r="R67" s="204"/>
    </row>
    <row r="68" spans="1:18" s="91" customFormat="1" ht="15.75" x14ac:dyDescent="0.25">
      <c r="A68" s="154" t="s">
        <v>525</v>
      </c>
      <c r="B68" s="139" t="s">
        <v>346</v>
      </c>
      <c r="C68" s="143">
        <f>SUM(C20+C34+C45+C49+C56+C62+C66)</f>
        <v>53053159</v>
      </c>
      <c r="D68" s="143">
        <f t="shared" ref="D68:F68" si="40">SUM(D20+D34+D45+D49+D56+D62+D66)</f>
        <v>0</v>
      </c>
      <c r="E68" s="143">
        <f t="shared" si="40"/>
        <v>20000</v>
      </c>
      <c r="F68" s="143">
        <f t="shared" si="40"/>
        <v>53073159</v>
      </c>
      <c r="G68" s="143">
        <f>SUM(G20+G34+G45+G49+G56+G62+G66)</f>
        <v>53053159</v>
      </c>
      <c r="H68" s="143">
        <f t="shared" ref="H68:J68" si="41">SUM(H20+H34+H45+H49+H56+H62+H66)</f>
        <v>0</v>
      </c>
      <c r="I68" s="143">
        <f t="shared" si="41"/>
        <v>20000</v>
      </c>
      <c r="J68" s="143">
        <f t="shared" si="41"/>
        <v>53073159</v>
      </c>
      <c r="K68" s="143">
        <f>SUM(K20+K34+K45+K49+K56+K62+K66)</f>
        <v>53244896</v>
      </c>
      <c r="L68" s="143">
        <f t="shared" ref="L68:N68" si="42">SUM(L20+L34+L45+L49+L56+L62+L66)</f>
        <v>0</v>
      </c>
      <c r="M68" s="143">
        <f t="shared" si="42"/>
        <v>20000</v>
      </c>
      <c r="N68" s="143">
        <f t="shared" si="42"/>
        <v>53264896</v>
      </c>
      <c r="O68" s="214"/>
      <c r="P68" s="214"/>
      <c r="Q68" s="214"/>
      <c r="R68" s="214"/>
    </row>
    <row r="69" spans="1:18" s="91" customFormat="1" ht="15.75" x14ac:dyDescent="0.25">
      <c r="A69" s="155" t="s">
        <v>44</v>
      </c>
      <c r="B69" s="156"/>
      <c r="C69" s="157">
        <f>C50-'4. melléklet'!C76</f>
        <v>-26358009</v>
      </c>
      <c r="D69" s="157">
        <f>D50-'4. melléklet'!D76</f>
        <v>0</v>
      </c>
      <c r="E69" s="157">
        <f>E50-'4. melléklet'!E76</f>
        <v>7000</v>
      </c>
      <c r="F69" s="201">
        <f>F50-'4. melléklet'!F76</f>
        <v>-26351009</v>
      </c>
      <c r="G69" s="157">
        <f>G50-'4. melléklet'!G76</f>
        <v>-26199009</v>
      </c>
      <c r="H69" s="157">
        <f>H50-'4. melléklet'!H76</f>
        <v>0</v>
      </c>
      <c r="I69" s="157">
        <f>I50-'4. melléklet'!I76</f>
        <v>7000</v>
      </c>
      <c r="J69" s="201">
        <f>J50-'4. melléklet'!J76</f>
        <v>-26192009</v>
      </c>
      <c r="K69" s="157">
        <f>K50-'4. melléklet'!K76</f>
        <v>-16878775</v>
      </c>
      <c r="L69" s="157">
        <f>L50-'4. melléklet'!L76</f>
        <v>0</v>
      </c>
      <c r="M69" s="157">
        <f>M50-'4. melléklet'!M76</f>
        <v>7000</v>
      </c>
      <c r="N69" s="201">
        <f>N50-'4. melléklet'!N76</f>
        <v>-16871775</v>
      </c>
      <c r="O69" s="205"/>
      <c r="P69" s="205"/>
      <c r="Q69" s="205"/>
      <c r="R69" s="205"/>
    </row>
    <row r="70" spans="1:18" s="91" customFormat="1" ht="15.75" x14ac:dyDescent="0.25">
      <c r="A70" s="155" t="s">
        <v>45</v>
      </c>
      <c r="B70" s="156"/>
      <c r="C70" s="157">
        <f>C67-'4. melléklet'!C100</f>
        <v>-4351000</v>
      </c>
      <c r="D70" s="157">
        <f>D67-'4. melléklet'!D100</f>
        <v>0</v>
      </c>
      <c r="E70" s="157">
        <f>E67-'4. melléklet'!E100</f>
        <v>0</v>
      </c>
      <c r="F70" s="157">
        <f>F67-'4. melléklet'!F100</f>
        <v>-4351000</v>
      </c>
      <c r="G70" s="157">
        <f>G67-'4. melléklet'!G100</f>
        <v>-4510000</v>
      </c>
      <c r="H70" s="157">
        <f>H67-'4. melléklet'!H100</f>
        <v>0</v>
      </c>
      <c r="I70" s="157">
        <f>I67-'4. melléklet'!I100</f>
        <v>0</v>
      </c>
      <c r="J70" s="157">
        <f>J67-'4. melléklet'!J100</f>
        <v>-4510000</v>
      </c>
      <c r="K70" s="157">
        <f>K67-'4. melléklet'!K100</f>
        <v>-10907408</v>
      </c>
      <c r="L70" s="157">
        <f>L67-'4. melléklet'!L100</f>
        <v>0</v>
      </c>
      <c r="M70" s="157">
        <f>M67-'4. melléklet'!M100</f>
        <v>0</v>
      </c>
      <c r="N70" s="157">
        <f>N67-'4. melléklet'!N100</f>
        <v>-10907408</v>
      </c>
      <c r="O70" s="205"/>
      <c r="P70" s="205"/>
      <c r="Q70" s="205"/>
      <c r="R70" s="205"/>
    </row>
    <row r="71" spans="1:18" x14ac:dyDescent="0.25">
      <c r="A71" s="34" t="s">
        <v>507</v>
      </c>
      <c r="B71" s="5" t="s">
        <v>347</v>
      </c>
      <c r="C71" s="89">
        <f>SUM('5. melléklet'!C71+'6. melléklet '!C71)</f>
        <v>0</v>
      </c>
      <c r="D71" s="89">
        <f>SUM('5. melléklet'!D71+'6. melléklet '!D71)</f>
        <v>0</v>
      </c>
      <c r="E71" s="89">
        <f>SUM('5. melléklet'!E71+'6. melléklet '!E71)</f>
        <v>0</v>
      </c>
      <c r="F71" s="89">
        <f>SUM('5. melléklet'!F71+'6. melléklet '!F71)</f>
        <v>0</v>
      </c>
      <c r="G71" s="89">
        <f>SUM('5. melléklet'!G71+'6. melléklet '!G71)</f>
        <v>0</v>
      </c>
      <c r="H71" s="89">
        <f>SUM('5. melléklet'!H71+'6. melléklet '!H71)</f>
        <v>0</v>
      </c>
      <c r="I71" s="89">
        <f>SUM('5. melléklet'!I71+'6. melléklet '!I71)</f>
        <v>0</v>
      </c>
      <c r="J71" s="89">
        <f>SUM('5. melléklet'!J71+'6. melléklet '!J71)</f>
        <v>0</v>
      </c>
      <c r="K71" s="89">
        <f>SUM('5. melléklet'!K71+'6. melléklet '!K71)</f>
        <v>0</v>
      </c>
      <c r="L71" s="89">
        <f>SUM('5. melléklet'!L71+'6. melléklet '!L71)</f>
        <v>0</v>
      </c>
      <c r="M71" s="89">
        <f>SUM('5. melléklet'!M71+'6. melléklet '!M71)</f>
        <v>0</v>
      </c>
      <c r="N71" s="89">
        <f>SUM('5. melléklet'!N71+'6. melléklet '!N71)</f>
        <v>0</v>
      </c>
      <c r="O71" s="202"/>
      <c r="P71" s="202"/>
      <c r="Q71" s="202"/>
      <c r="R71" s="202"/>
    </row>
    <row r="72" spans="1:18" x14ac:dyDescent="0.25">
      <c r="A72" s="13" t="s">
        <v>348</v>
      </c>
      <c r="B72" s="5" t="s">
        <v>349</v>
      </c>
      <c r="C72" s="89">
        <f>SUM('5. melléklet'!C72+'6. melléklet '!C72)</f>
        <v>0</v>
      </c>
      <c r="D72" s="89">
        <f>SUM('5. melléklet'!D72+'6. melléklet '!D72)</f>
        <v>0</v>
      </c>
      <c r="E72" s="89">
        <f>SUM('5. melléklet'!E72+'6. melléklet '!E72)</f>
        <v>0</v>
      </c>
      <c r="F72" s="89">
        <f>SUM('5. melléklet'!F72+'6. melléklet '!F72)</f>
        <v>0</v>
      </c>
      <c r="G72" s="89">
        <f>SUM('5. melléklet'!G72+'6. melléklet '!G72)</f>
        <v>0</v>
      </c>
      <c r="H72" s="89">
        <f>SUM('5. melléklet'!H72+'6. melléklet '!H72)</f>
        <v>0</v>
      </c>
      <c r="I72" s="89">
        <f>SUM('5. melléklet'!I72+'6. melléklet '!I72)</f>
        <v>0</v>
      </c>
      <c r="J72" s="89">
        <f>SUM('5. melléklet'!J72+'6. melléklet '!J72)</f>
        <v>0</v>
      </c>
      <c r="K72" s="89">
        <f>SUM('5. melléklet'!K72+'6. melléklet '!K72)</f>
        <v>0</v>
      </c>
      <c r="L72" s="89">
        <f>SUM('5. melléklet'!L72+'6. melléklet '!L72)</f>
        <v>0</v>
      </c>
      <c r="M72" s="89">
        <f>SUM('5. melléklet'!M72+'6. melléklet '!M72)</f>
        <v>0</v>
      </c>
      <c r="N72" s="89">
        <f>SUM('5. melléklet'!N72+'6. melléklet '!N72)</f>
        <v>0</v>
      </c>
      <c r="O72" s="202"/>
      <c r="P72" s="202"/>
      <c r="Q72" s="202"/>
      <c r="R72" s="202"/>
    </row>
    <row r="73" spans="1:18" x14ac:dyDescent="0.25">
      <c r="A73" s="34" t="s">
        <v>508</v>
      </c>
      <c r="B73" s="5" t="s">
        <v>350</v>
      </c>
      <c r="C73" s="89">
        <f>SUM('5. melléklet'!C73+'6. melléklet '!C73)</f>
        <v>0</v>
      </c>
      <c r="D73" s="89">
        <f>SUM('5. melléklet'!D73+'6. melléklet '!D73)</f>
        <v>0</v>
      </c>
      <c r="E73" s="89">
        <f>SUM('5. melléklet'!E73+'6. melléklet '!E73)</f>
        <v>0</v>
      </c>
      <c r="F73" s="89">
        <f>SUM('5. melléklet'!F73+'6. melléklet '!F73)</f>
        <v>0</v>
      </c>
      <c r="G73" s="89">
        <f>SUM('5. melléklet'!G73+'6. melléklet '!G73)</f>
        <v>0</v>
      </c>
      <c r="H73" s="89">
        <f>SUM('5. melléklet'!H73+'6. melléklet '!H73)</f>
        <v>0</v>
      </c>
      <c r="I73" s="89">
        <f>SUM('5. melléklet'!I73+'6. melléklet '!I73)</f>
        <v>0</v>
      </c>
      <c r="J73" s="89">
        <f>SUM('5. melléklet'!J73+'6. melléklet '!J73)</f>
        <v>0</v>
      </c>
      <c r="K73" s="89">
        <f>SUM('5. melléklet'!K73+'6. melléklet '!K73)</f>
        <v>0</v>
      </c>
      <c r="L73" s="89">
        <f>SUM('5. melléklet'!L73+'6. melléklet '!L73)</f>
        <v>0</v>
      </c>
      <c r="M73" s="89">
        <f>SUM('5. melléklet'!M73+'6. melléklet '!M73)</f>
        <v>0</v>
      </c>
      <c r="N73" s="89">
        <f>SUM('5. melléklet'!N73+'6. melléklet '!N73)</f>
        <v>0</v>
      </c>
      <c r="O73" s="202"/>
      <c r="P73" s="202"/>
      <c r="Q73" s="202"/>
      <c r="R73" s="202"/>
    </row>
    <row r="74" spans="1:18" s="91" customFormat="1" x14ac:dyDescent="0.25">
      <c r="A74" s="15" t="s">
        <v>527</v>
      </c>
      <c r="B74" s="7" t="s">
        <v>351</v>
      </c>
      <c r="C74" s="92">
        <f>SUM(C71:C73)</f>
        <v>0</v>
      </c>
      <c r="D74" s="92">
        <f t="shared" ref="D74:F74" si="43">SUM(D71:D73)</f>
        <v>0</v>
      </c>
      <c r="E74" s="92">
        <f t="shared" si="43"/>
        <v>0</v>
      </c>
      <c r="F74" s="92">
        <f t="shared" si="43"/>
        <v>0</v>
      </c>
      <c r="G74" s="92">
        <f>SUM(G71:G73)</f>
        <v>0</v>
      </c>
      <c r="H74" s="92">
        <f t="shared" ref="H74:J74" si="44">SUM(H71:H73)</f>
        <v>0</v>
      </c>
      <c r="I74" s="92">
        <f t="shared" si="44"/>
        <v>0</v>
      </c>
      <c r="J74" s="92">
        <f t="shared" si="44"/>
        <v>0</v>
      </c>
      <c r="K74" s="92">
        <f>SUM(K71:K73)</f>
        <v>0</v>
      </c>
      <c r="L74" s="92">
        <f t="shared" ref="L74:N74" si="45">SUM(L71:L73)</f>
        <v>0</v>
      </c>
      <c r="M74" s="92">
        <f t="shared" si="45"/>
        <v>0</v>
      </c>
      <c r="N74" s="92">
        <f t="shared" si="45"/>
        <v>0</v>
      </c>
      <c r="O74" s="202"/>
      <c r="P74" s="202"/>
      <c r="Q74" s="202"/>
      <c r="R74" s="202"/>
    </row>
    <row r="75" spans="1:18" x14ac:dyDescent="0.25">
      <c r="A75" s="13" t="s">
        <v>509</v>
      </c>
      <c r="B75" s="5" t="s">
        <v>352</v>
      </c>
      <c r="C75" s="89">
        <f>SUM('5. melléklet'!C75+'6. melléklet '!C75)</f>
        <v>0</v>
      </c>
      <c r="D75" s="89">
        <f>SUM('5. melléklet'!D75+'6. melléklet '!D75)</f>
        <v>0</v>
      </c>
      <c r="E75" s="89">
        <f>SUM('5. melléklet'!E75+'6. melléklet '!E75)</f>
        <v>0</v>
      </c>
      <c r="F75" s="89">
        <f>SUM('5. melléklet'!F75+'6. melléklet '!F75)</f>
        <v>0</v>
      </c>
      <c r="G75" s="89">
        <f>SUM('5. melléklet'!G75+'6. melléklet '!G75)</f>
        <v>0</v>
      </c>
      <c r="H75" s="89">
        <f>SUM('5. melléklet'!H75+'6. melléklet '!H75)</f>
        <v>0</v>
      </c>
      <c r="I75" s="89">
        <f>SUM('5. melléklet'!I75+'6. melléklet '!I75)</f>
        <v>0</v>
      </c>
      <c r="J75" s="89">
        <f>SUM('5. melléklet'!J75+'6. melléklet '!J75)</f>
        <v>0</v>
      </c>
      <c r="K75" s="89">
        <f>SUM('5. melléklet'!K75+'6. melléklet '!K75)</f>
        <v>0</v>
      </c>
      <c r="L75" s="89">
        <f>SUM('5. melléklet'!L75+'6. melléklet '!L75)</f>
        <v>0</v>
      </c>
      <c r="M75" s="89">
        <f>SUM('5. melléklet'!M75+'6. melléklet '!M75)</f>
        <v>0</v>
      </c>
      <c r="N75" s="89">
        <f>SUM('5. melléklet'!N75+'6. melléklet '!N75)</f>
        <v>0</v>
      </c>
      <c r="O75" s="202"/>
      <c r="P75" s="202"/>
      <c r="Q75" s="202"/>
      <c r="R75" s="202"/>
    </row>
    <row r="76" spans="1:18" x14ac:dyDescent="0.25">
      <c r="A76" s="34" t="s">
        <v>353</v>
      </c>
      <c r="B76" s="5" t="s">
        <v>354</v>
      </c>
      <c r="C76" s="89">
        <f>SUM('5. melléklet'!C76+'6. melléklet '!C76)</f>
        <v>0</v>
      </c>
      <c r="D76" s="89">
        <f>SUM('5. melléklet'!D76+'6. melléklet '!D76)</f>
        <v>0</v>
      </c>
      <c r="E76" s="89">
        <f>SUM('5. melléklet'!E76+'6. melléklet '!E76)</f>
        <v>0</v>
      </c>
      <c r="F76" s="89">
        <f>SUM('5. melléklet'!F76+'6. melléklet '!F76)</f>
        <v>0</v>
      </c>
      <c r="G76" s="89">
        <f>SUM('5. melléklet'!G76+'6. melléklet '!G76)</f>
        <v>0</v>
      </c>
      <c r="H76" s="89">
        <f>SUM('5. melléklet'!H76+'6. melléklet '!H76)</f>
        <v>0</v>
      </c>
      <c r="I76" s="89">
        <f>SUM('5. melléklet'!I76+'6. melléklet '!I76)</f>
        <v>0</v>
      </c>
      <c r="J76" s="89">
        <f>SUM('5. melléklet'!J76+'6. melléklet '!J76)</f>
        <v>0</v>
      </c>
      <c r="K76" s="89">
        <f>SUM('5. melléklet'!K76+'6. melléklet '!K76)</f>
        <v>0</v>
      </c>
      <c r="L76" s="89">
        <f>SUM('5. melléklet'!L76+'6. melléklet '!L76)</f>
        <v>0</v>
      </c>
      <c r="M76" s="89">
        <f>SUM('5. melléklet'!M76+'6. melléklet '!M76)</f>
        <v>0</v>
      </c>
      <c r="N76" s="89">
        <f>SUM('5. melléklet'!N76+'6. melléklet '!N76)</f>
        <v>0</v>
      </c>
      <c r="O76" s="202"/>
      <c r="P76" s="202"/>
      <c r="Q76" s="202"/>
      <c r="R76" s="202"/>
    </row>
    <row r="77" spans="1:18" x14ac:dyDescent="0.25">
      <c r="A77" s="13" t="s">
        <v>510</v>
      </c>
      <c r="B77" s="5" t="s">
        <v>355</v>
      </c>
      <c r="C77" s="89">
        <f>SUM('5. melléklet'!C77+'6. melléklet '!C77)</f>
        <v>0</v>
      </c>
      <c r="D77" s="89">
        <f>SUM('5. melléklet'!D77+'6. melléklet '!D77)</f>
        <v>0</v>
      </c>
      <c r="E77" s="89">
        <f>SUM('5. melléklet'!E77+'6. melléklet '!E77)</f>
        <v>0</v>
      </c>
      <c r="F77" s="89">
        <f>SUM('5. melléklet'!F77+'6. melléklet '!F77)</f>
        <v>0</v>
      </c>
      <c r="G77" s="89">
        <f>SUM('5. melléklet'!G77+'6. melléklet '!G77)</f>
        <v>0</v>
      </c>
      <c r="H77" s="89">
        <f>SUM('5. melléklet'!H77+'6. melléklet '!H77)</f>
        <v>0</v>
      </c>
      <c r="I77" s="89">
        <f>SUM('5. melléklet'!I77+'6. melléklet '!I77)</f>
        <v>0</v>
      </c>
      <c r="J77" s="89">
        <f>SUM('5. melléklet'!J77+'6. melléklet '!J77)</f>
        <v>0</v>
      </c>
      <c r="K77" s="89">
        <f>SUM('5. melléklet'!K77+'6. melléklet '!K77)</f>
        <v>0</v>
      </c>
      <c r="L77" s="89">
        <f>SUM('5. melléklet'!L77+'6. melléklet '!L77)</f>
        <v>0</v>
      </c>
      <c r="M77" s="89">
        <f>SUM('5. melléklet'!M77+'6. melléklet '!M77)</f>
        <v>0</v>
      </c>
      <c r="N77" s="89">
        <f>SUM('5. melléklet'!N77+'6. melléklet '!N77)</f>
        <v>0</v>
      </c>
      <c r="O77" s="202"/>
      <c r="P77" s="202"/>
      <c r="Q77" s="202"/>
      <c r="R77" s="202"/>
    </row>
    <row r="78" spans="1:18" x14ac:dyDescent="0.25">
      <c r="A78" s="34" t="s">
        <v>356</v>
      </c>
      <c r="B78" s="5" t="s">
        <v>357</v>
      </c>
      <c r="C78" s="89">
        <f>SUM('5. melléklet'!C78+'6. melléklet '!C78)</f>
        <v>0</v>
      </c>
      <c r="D78" s="89">
        <f>SUM('5. melléklet'!D78+'6. melléklet '!D78)</f>
        <v>0</v>
      </c>
      <c r="E78" s="89">
        <f>SUM('5. melléklet'!E78+'6. melléklet '!E78)</f>
        <v>0</v>
      </c>
      <c r="F78" s="89">
        <f>SUM('5. melléklet'!F78+'6. melléklet '!F78)</f>
        <v>0</v>
      </c>
      <c r="G78" s="89">
        <f>SUM('5. melléklet'!G78+'6. melléklet '!G78)</f>
        <v>0</v>
      </c>
      <c r="H78" s="89">
        <f>SUM('5. melléklet'!H78+'6. melléklet '!H78)</f>
        <v>0</v>
      </c>
      <c r="I78" s="89">
        <f>SUM('5. melléklet'!I78+'6. melléklet '!I78)</f>
        <v>0</v>
      </c>
      <c r="J78" s="89">
        <f>SUM('5. melléklet'!J78+'6. melléklet '!J78)</f>
        <v>0</v>
      </c>
      <c r="K78" s="89">
        <f>SUM('5. melléklet'!K78+'6. melléklet '!K78)</f>
        <v>0</v>
      </c>
      <c r="L78" s="89">
        <f>SUM('5. melléklet'!L78+'6. melléklet '!L78)</f>
        <v>0</v>
      </c>
      <c r="M78" s="89">
        <f>SUM('5. melléklet'!M78+'6. melléklet '!M78)</f>
        <v>0</v>
      </c>
      <c r="N78" s="89">
        <f>SUM('5. melléklet'!N78+'6. melléklet '!N78)</f>
        <v>0</v>
      </c>
      <c r="O78" s="202"/>
      <c r="P78" s="202"/>
      <c r="Q78" s="202"/>
      <c r="R78" s="202"/>
    </row>
    <row r="79" spans="1:18" s="91" customFormat="1" x14ac:dyDescent="0.25">
      <c r="A79" s="14" t="s">
        <v>528</v>
      </c>
      <c r="B79" s="7" t="s">
        <v>358</v>
      </c>
      <c r="C79" s="92">
        <f>SUM(C75:C78)</f>
        <v>0</v>
      </c>
      <c r="D79" s="92">
        <f t="shared" ref="D79:F79" si="46">SUM(D75:D78)</f>
        <v>0</v>
      </c>
      <c r="E79" s="92">
        <f t="shared" si="46"/>
        <v>0</v>
      </c>
      <c r="F79" s="92">
        <f t="shared" si="46"/>
        <v>0</v>
      </c>
      <c r="G79" s="92">
        <f>SUM(G75:G78)</f>
        <v>0</v>
      </c>
      <c r="H79" s="92">
        <f t="shared" ref="H79:J79" si="47">SUM(H75:H78)</f>
        <v>0</v>
      </c>
      <c r="I79" s="92">
        <f t="shared" si="47"/>
        <v>0</v>
      </c>
      <c r="J79" s="92">
        <f t="shared" si="47"/>
        <v>0</v>
      </c>
      <c r="K79" s="92">
        <f>SUM(K75:K78)</f>
        <v>0</v>
      </c>
      <c r="L79" s="92">
        <f t="shared" ref="L79:N79" si="48">SUM(L75:L78)</f>
        <v>0</v>
      </c>
      <c r="M79" s="92">
        <f t="shared" si="48"/>
        <v>0</v>
      </c>
      <c r="N79" s="92">
        <f t="shared" si="48"/>
        <v>0</v>
      </c>
      <c r="O79" s="202"/>
      <c r="P79" s="202"/>
      <c r="Q79" s="202"/>
      <c r="R79" s="202"/>
    </row>
    <row r="80" spans="1:18" x14ac:dyDescent="0.25">
      <c r="A80" s="5" t="s">
        <v>635</v>
      </c>
      <c r="B80" s="5" t="s">
        <v>359</v>
      </c>
      <c r="C80" s="89">
        <f>SUM('5. melléklet'!C80+'6. melléklet '!C84)</f>
        <v>31967962</v>
      </c>
      <c r="D80" s="89">
        <f>SUM('5. melléklet'!D80+'6. melléklet '!D84)</f>
        <v>0</v>
      </c>
      <c r="E80" s="89">
        <f>SUM('5. melléklet'!E80+'6. melléklet '!E84)</f>
        <v>0</v>
      </c>
      <c r="F80" s="89">
        <f>SUM('5. melléklet'!F80+'6. melléklet '!F84)</f>
        <v>31967962</v>
      </c>
      <c r="G80" s="89">
        <f>SUM('5. melléklet'!G80+'6. melléklet '!G84)</f>
        <v>31967962</v>
      </c>
      <c r="H80" s="89">
        <f>SUM('5. melléklet'!H80+'6. melléklet '!H84)</f>
        <v>0</v>
      </c>
      <c r="I80" s="89">
        <f>SUM('5. melléklet'!I80+'6. melléklet '!I84)</f>
        <v>0</v>
      </c>
      <c r="J80" s="89">
        <f>SUM('5. melléklet'!J80+'6. melléklet '!J84)</f>
        <v>31967962</v>
      </c>
      <c r="K80" s="89">
        <f>SUM('5. melléklet'!K80+'6. melléklet '!K84)</f>
        <v>29045136</v>
      </c>
      <c r="L80" s="89">
        <f>SUM('5. melléklet'!L80+'6. melléklet '!L84)</f>
        <v>0</v>
      </c>
      <c r="M80" s="89">
        <f>SUM('5. melléklet'!M80+'6. melléklet '!M84)</f>
        <v>0</v>
      </c>
      <c r="N80" s="89">
        <f>SUM('5. melléklet'!N80+'6. melléklet '!N84)</f>
        <v>29045136</v>
      </c>
      <c r="O80" s="202"/>
      <c r="P80" s="202"/>
      <c r="Q80" s="202"/>
      <c r="R80" s="202"/>
    </row>
    <row r="81" spans="1:18" x14ac:dyDescent="0.25">
      <c r="A81" s="5" t="s">
        <v>636</v>
      </c>
      <c r="B81" s="5" t="s">
        <v>359</v>
      </c>
      <c r="C81" s="89">
        <f>SUM('5. melléklet'!C81+'6. melléklet '!C85)</f>
        <v>0</v>
      </c>
      <c r="D81" s="89">
        <f>SUM('5. melléklet'!D81+'6. melléklet '!D85)</f>
        <v>0</v>
      </c>
      <c r="E81" s="89">
        <f>SUM('5. melléklet'!E81+'6. melléklet '!E85)</f>
        <v>0</v>
      </c>
      <c r="F81" s="89">
        <f>SUM('5. melléklet'!F81+'6. melléklet '!F85)</f>
        <v>0</v>
      </c>
      <c r="G81" s="89">
        <f>SUM('5. melléklet'!G81+'6. melléklet '!G85)</f>
        <v>0</v>
      </c>
      <c r="H81" s="89">
        <f>SUM('5. melléklet'!H81+'6. melléklet '!H85)</f>
        <v>0</v>
      </c>
      <c r="I81" s="89">
        <f>SUM('5. melléklet'!I81+'6. melléklet '!I85)</f>
        <v>0</v>
      </c>
      <c r="J81" s="89">
        <f>SUM('5. melléklet'!J81+'6. melléklet '!J85)</f>
        <v>0</v>
      </c>
      <c r="K81" s="89">
        <f>SUM('5. melléklet'!K81+'6. melléklet '!K85)</f>
        <v>0</v>
      </c>
      <c r="L81" s="89">
        <f>SUM('5. melléklet'!L81+'6. melléklet '!L85)</f>
        <v>0</v>
      </c>
      <c r="M81" s="89">
        <f>SUM('5. melléklet'!M81+'6. melléklet '!M85)</f>
        <v>0</v>
      </c>
      <c r="N81" s="89">
        <f>SUM('5. melléklet'!N81+'6. melléklet '!N85)</f>
        <v>0</v>
      </c>
      <c r="O81" s="202"/>
      <c r="P81" s="202"/>
      <c r="Q81" s="202"/>
      <c r="R81" s="202"/>
    </row>
    <row r="82" spans="1:18" x14ac:dyDescent="0.25">
      <c r="A82" s="5" t="s">
        <v>633</v>
      </c>
      <c r="B82" s="5" t="s">
        <v>360</v>
      </c>
      <c r="C82" s="89">
        <f>SUM('5. melléklet'!C82+'6. melléklet '!C86)</f>
        <v>0</v>
      </c>
      <c r="D82" s="89">
        <f>SUM('5. melléklet'!D82+'6. melléklet '!D86)</f>
        <v>0</v>
      </c>
      <c r="E82" s="89">
        <f>SUM('5. melléklet'!E82+'6. melléklet '!E86)</f>
        <v>0</v>
      </c>
      <c r="F82" s="89">
        <f>SUM('5. melléklet'!F82+'6. melléklet '!F86)</f>
        <v>0</v>
      </c>
      <c r="G82" s="89">
        <f>SUM('5. melléklet'!G82+'6. melléklet '!G86)</f>
        <v>0</v>
      </c>
      <c r="H82" s="89">
        <f>SUM('5. melléklet'!H82+'6. melléklet '!H86)</f>
        <v>0</v>
      </c>
      <c r="I82" s="89">
        <f>SUM('5. melléklet'!I82+'6. melléklet '!I86)</f>
        <v>0</v>
      </c>
      <c r="J82" s="89">
        <f>SUM('5. melléklet'!J82+'6. melléklet '!J86)</f>
        <v>0</v>
      </c>
      <c r="K82" s="89">
        <f>SUM('5. melléklet'!K82+'6. melléklet '!K86)</f>
        <v>0</v>
      </c>
      <c r="L82" s="89">
        <f>SUM('5. melléklet'!L82+'6. melléklet '!L86)</f>
        <v>0</v>
      </c>
      <c r="M82" s="89">
        <f>SUM('5. melléklet'!M82+'6. melléklet '!M86)</f>
        <v>0</v>
      </c>
      <c r="N82" s="89">
        <f>SUM('5. melléklet'!N82+'6. melléklet '!N86)</f>
        <v>0</v>
      </c>
      <c r="O82" s="202"/>
      <c r="P82" s="202"/>
      <c r="Q82" s="202"/>
      <c r="R82" s="202"/>
    </row>
    <row r="83" spans="1:18" x14ac:dyDescent="0.25">
      <c r="A83" s="5" t="s">
        <v>634</v>
      </c>
      <c r="B83" s="5" t="s">
        <v>360</v>
      </c>
      <c r="C83" s="89">
        <v>0</v>
      </c>
      <c r="D83" s="89">
        <f>SUM('5. melléklet'!D83+'6. melléklet '!D87)</f>
        <v>0</v>
      </c>
      <c r="E83" s="89">
        <f>SUM('5. melléklet'!E83+'6. melléklet '!E87)</f>
        <v>0</v>
      </c>
      <c r="F83" s="89">
        <v>0</v>
      </c>
      <c r="G83" s="89">
        <v>0</v>
      </c>
      <c r="H83" s="89">
        <f>SUM('5. melléklet'!H83+'6. melléklet '!H87)</f>
        <v>0</v>
      </c>
      <c r="I83" s="89">
        <f>SUM('5. melléklet'!I83+'6. melléklet '!I87)</f>
        <v>0</v>
      </c>
      <c r="J83" s="89">
        <v>0</v>
      </c>
      <c r="K83" s="89">
        <v>0</v>
      </c>
      <c r="L83" s="89">
        <f>SUM('5. melléklet'!L83+'6. melléklet '!L87)</f>
        <v>0</v>
      </c>
      <c r="M83" s="89">
        <f>SUM('5. melléklet'!M83+'6. melléklet '!M87)</f>
        <v>0</v>
      </c>
      <c r="N83" s="89">
        <v>0</v>
      </c>
      <c r="O83" s="202"/>
      <c r="P83" s="202"/>
      <c r="Q83" s="202"/>
      <c r="R83" s="202"/>
    </row>
    <row r="84" spans="1:18" s="91" customFormat="1" x14ac:dyDescent="0.25">
      <c r="A84" s="7" t="s">
        <v>529</v>
      </c>
      <c r="B84" s="7" t="s">
        <v>361</v>
      </c>
      <c r="C84" s="92">
        <f>SUM(C80:C83)</f>
        <v>31967962</v>
      </c>
      <c r="D84" s="92">
        <f t="shared" ref="D84:E84" si="49">SUM(D80:D83)</f>
        <v>0</v>
      </c>
      <c r="E84" s="92">
        <f t="shared" si="49"/>
        <v>0</v>
      </c>
      <c r="F84" s="160">
        <f t="shared" ref="F84:F97" si="50">SUM(C84:E84)</f>
        <v>31967962</v>
      </c>
      <c r="G84" s="92">
        <f>SUM(G80:G83)</f>
        <v>31967962</v>
      </c>
      <c r="H84" s="92">
        <f t="shared" ref="H84:J84" si="51">SUM(H80:H83)</f>
        <v>0</v>
      </c>
      <c r="I84" s="92">
        <f t="shared" si="51"/>
        <v>0</v>
      </c>
      <c r="J84" s="92">
        <f t="shared" si="51"/>
        <v>31967962</v>
      </c>
      <c r="K84" s="92">
        <f>SUM(K80:K83)</f>
        <v>29045136</v>
      </c>
      <c r="L84" s="92">
        <f t="shared" ref="L84:N84" si="52">SUM(L80:L83)</f>
        <v>0</v>
      </c>
      <c r="M84" s="92">
        <f t="shared" si="52"/>
        <v>0</v>
      </c>
      <c r="N84" s="92">
        <f t="shared" si="52"/>
        <v>29045136</v>
      </c>
      <c r="O84" s="212"/>
      <c r="P84" s="212"/>
      <c r="Q84" s="212"/>
      <c r="R84" s="212"/>
    </row>
    <row r="85" spans="1:18" s="91" customFormat="1" x14ac:dyDescent="0.25">
      <c r="A85" s="14" t="s">
        <v>362</v>
      </c>
      <c r="B85" s="7" t="s">
        <v>363</v>
      </c>
      <c r="C85" s="92">
        <f>SUM('5. melléklet'!C85+'6. melléklet '!C85)</f>
        <v>0</v>
      </c>
      <c r="D85" s="92">
        <f>SUM('5. melléklet'!D85+'6. melléklet '!D85)</f>
        <v>0</v>
      </c>
      <c r="E85" s="92">
        <f>SUM('5. melléklet'!E85+'6. melléklet '!E85)</f>
        <v>0</v>
      </c>
      <c r="F85" s="92">
        <f>SUM('5. melléklet'!F85+'6. melléklet '!F85)</f>
        <v>0</v>
      </c>
      <c r="G85" s="92">
        <f>SUM('5. melléklet'!G85+'6. melléklet '!G85)</f>
        <v>0</v>
      </c>
      <c r="H85" s="92">
        <f>SUM('5. melléklet'!H85+'6. melléklet '!H85)</f>
        <v>0</v>
      </c>
      <c r="I85" s="92">
        <f>SUM('5. melléklet'!I85+'6. melléklet '!I85)</f>
        <v>0</v>
      </c>
      <c r="J85" s="92">
        <f>SUM('5. melléklet'!J85+'6. melléklet '!J85)</f>
        <v>0</v>
      </c>
      <c r="K85" s="92">
        <f>SUM('5. melléklet'!K85+'6. melléklet '!K85)</f>
        <v>0</v>
      </c>
      <c r="L85" s="92">
        <f>SUM('5. melléklet'!L85+'6. melléklet '!L85)</f>
        <v>0</v>
      </c>
      <c r="M85" s="92">
        <f>SUM('5. melléklet'!M85+'6. melléklet '!M85)</f>
        <v>0</v>
      </c>
      <c r="N85" s="92">
        <f>SUM('5. melléklet'!N85+'6. melléklet '!N85)</f>
        <v>0</v>
      </c>
      <c r="O85" s="202"/>
      <c r="P85" s="202"/>
      <c r="Q85" s="202"/>
      <c r="R85" s="202"/>
    </row>
    <row r="86" spans="1:18" s="91" customFormat="1" x14ac:dyDescent="0.25">
      <c r="A86" s="14" t="s">
        <v>364</v>
      </c>
      <c r="B86" s="7" t="s">
        <v>365</v>
      </c>
      <c r="C86" s="92">
        <f>SUM('5. melléklet'!C86+'6. melléklet '!C86)</f>
        <v>0</v>
      </c>
      <c r="D86" s="92">
        <f>SUM('5. melléklet'!D86+'6. melléklet '!D86)</f>
        <v>0</v>
      </c>
      <c r="E86" s="92">
        <f>SUM('5. melléklet'!E86+'6. melléklet '!E86)</f>
        <v>0</v>
      </c>
      <c r="F86" s="92">
        <f>SUM('5. melléklet'!F86+'6. melléklet '!F86)</f>
        <v>0</v>
      </c>
      <c r="G86" s="92">
        <f>SUM('5. melléklet'!G86+'6. melléklet '!G86)</f>
        <v>0</v>
      </c>
      <c r="H86" s="92">
        <f>SUM('5. melléklet'!H86+'6. melléklet '!H86)</f>
        <v>0</v>
      </c>
      <c r="I86" s="92">
        <f>SUM('5. melléklet'!I86+'6. melléklet '!I86)</f>
        <v>0</v>
      </c>
      <c r="J86" s="92">
        <f>SUM('5. melléklet'!J86+'6. melléklet '!J86)</f>
        <v>0</v>
      </c>
      <c r="K86" s="92">
        <f>SUM('5. melléklet'!K86+'6. melléklet '!K86)</f>
        <v>0</v>
      </c>
      <c r="L86" s="92">
        <f>SUM('5. melléklet'!L86+'6. melléklet '!L86)</f>
        <v>0</v>
      </c>
      <c r="M86" s="92">
        <f>SUM('5. melléklet'!M86+'6. melléklet '!M86)</f>
        <v>0</v>
      </c>
      <c r="N86" s="92">
        <f>SUM('5. melléklet'!N86+'6. melléklet '!N86)</f>
        <v>0</v>
      </c>
      <c r="O86" s="202"/>
      <c r="P86" s="202"/>
      <c r="Q86" s="202"/>
      <c r="R86" s="202"/>
    </row>
    <row r="87" spans="1:18" s="91" customFormat="1" x14ac:dyDescent="0.25">
      <c r="A87" s="14" t="s">
        <v>366</v>
      </c>
      <c r="B87" s="7" t="s">
        <v>367</v>
      </c>
      <c r="C87" s="92">
        <v>0</v>
      </c>
      <c r="D87" s="92">
        <f>SUM('5. melléklet'!D87+'6. melléklet '!D87)</f>
        <v>0</v>
      </c>
      <c r="E87" s="92">
        <f>SUM('5. melléklet'!E87+'6. melléklet '!E87)</f>
        <v>0</v>
      </c>
      <c r="F87" s="92">
        <v>0</v>
      </c>
      <c r="G87" s="92">
        <v>0</v>
      </c>
      <c r="H87" s="92">
        <f>SUM('5. melléklet'!H87+'6. melléklet '!H87)</f>
        <v>0</v>
      </c>
      <c r="I87" s="92">
        <f>SUM('5. melléklet'!I87+'6. melléklet '!I87)</f>
        <v>0</v>
      </c>
      <c r="J87" s="92">
        <v>0</v>
      </c>
      <c r="K87" s="92">
        <v>0</v>
      </c>
      <c r="L87" s="92">
        <f>SUM('5. melléklet'!L87+'6. melléklet '!L87)</f>
        <v>0</v>
      </c>
      <c r="M87" s="92">
        <f>SUM('5. melléklet'!M87+'6. melléklet '!M87)</f>
        <v>0</v>
      </c>
      <c r="N87" s="92">
        <v>0</v>
      </c>
      <c r="O87" s="202"/>
      <c r="P87" s="202"/>
      <c r="Q87" s="202"/>
      <c r="R87" s="202"/>
    </row>
    <row r="88" spans="1:18" s="91" customFormat="1" x14ac:dyDescent="0.25">
      <c r="A88" s="14" t="s">
        <v>368</v>
      </c>
      <c r="B88" s="7" t="s">
        <v>369</v>
      </c>
      <c r="C88" s="92">
        <f>SUM('5. melléklet'!C88+'6. melléklet '!C88)</f>
        <v>0</v>
      </c>
      <c r="D88" s="92">
        <f>SUM('5. melléklet'!D88+'6. melléklet '!D88)</f>
        <v>0</v>
      </c>
      <c r="E88" s="92">
        <f>SUM('5. melléklet'!E88+'6. melléklet '!E88)</f>
        <v>0</v>
      </c>
      <c r="F88" s="92">
        <f>SUM('5. melléklet'!F88+'6. melléklet '!F88)</f>
        <v>0</v>
      </c>
      <c r="G88" s="92">
        <f>SUM('5. melléklet'!G88+'6. melléklet '!G88)</f>
        <v>0</v>
      </c>
      <c r="H88" s="92">
        <f>SUM('5. melléklet'!H88+'6. melléklet '!H88)</f>
        <v>0</v>
      </c>
      <c r="I88" s="92">
        <f>SUM('5. melléklet'!I88+'6. melléklet '!I88)</f>
        <v>0</v>
      </c>
      <c r="J88" s="92">
        <f>SUM('5. melléklet'!J88+'6. melléklet '!J88)</f>
        <v>0</v>
      </c>
      <c r="K88" s="92">
        <f>SUM('5. melléklet'!K88+'6. melléklet '!K88)</f>
        <v>0</v>
      </c>
      <c r="L88" s="92">
        <f>SUM('5. melléklet'!L88+'6. melléklet '!L88)</f>
        <v>0</v>
      </c>
      <c r="M88" s="92">
        <f>SUM('5. melléklet'!M88+'6. melléklet '!M88)</f>
        <v>0</v>
      </c>
      <c r="N88" s="92">
        <f>SUM('5. melléklet'!N88+'6. melléklet '!N88)</f>
        <v>0</v>
      </c>
      <c r="O88" s="202"/>
      <c r="P88" s="202"/>
      <c r="Q88" s="202"/>
      <c r="R88" s="202"/>
    </row>
    <row r="89" spans="1:18" s="91" customFormat="1" x14ac:dyDescent="0.25">
      <c r="A89" s="15" t="s">
        <v>511</v>
      </c>
      <c r="B89" s="7" t="s">
        <v>370</v>
      </c>
      <c r="C89" s="92">
        <f>SUM('5. melléklet'!C89+'6. melléklet '!C89)</f>
        <v>0</v>
      </c>
      <c r="D89" s="92">
        <f>SUM('5. melléklet'!D89+'6. melléklet '!D89)</f>
        <v>0</v>
      </c>
      <c r="E89" s="92">
        <f>SUM('5. melléklet'!E89+'6. melléklet '!E89)</f>
        <v>0</v>
      </c>
      <c r="F89" s="92">
        <f>SUM('5. melléklet'!F89+'6. melléklet '!F89)</f>
        <v>0</v>
      </c>
      <c r="G89" s="92">
        <f>SUM('5. melléklet'!G89+'6. melléklet '!G89)</f>
        <v>0</v>
      </c>
      <c r="H89" s="92">
        <f>SUM('5. melléklet'!H89+'6. melléklet '!H89)</f>
        <v>0</v>
      </c>
      <c r="I89" s="92">
        <f>SUM('5. melléklet'!I89+'6. melléklet '!I89)</f>
        <v>0</v>
      </c>
      <c r="J89" s="92">
        <f>SUM('5. melléklet'!J89+'6. melléklet '!J89)</f>
        <v>0</v>
      </c>
      <c r="K89" s="92">
        <f>SUM('5. melléklet'!K89+'6. melléklet '!K89)</f>
        <v>0</v>
      </c>
      <c r="L89" s="92">
        <f>SUM('5. melléklet'!L89+'6. melléklet '!L89)</f>
        <v>0</v>
      </c>
      <c r="M89" s="92">
        <f>SUM('5. melléklet'!M89+'6. melléklet '!M89)</f>
        <v>0</v>
      </c>
      <c r="N89" s="92">
        <f>SUM('5. melléklet'!N89+'6. melléklet '!N89)</f>
        <v>0</v>
      </c>
      <c r="O89" s="202"/>
      <c r="P89" s="202"/>
      <c r="Q89" s="202"/>
      <c r="R89" s="202"/>
    </row>
    <row r="90" spans="1:18" s="91" customFormat="1" ht="15.75" x14ac:dyDescent="0.25">
      <c r="A90" s="45" t="s">
        <v>530</v>
      </c>
      <c r="B90" s="36" t="s">
        <v>372</v>
      </c>
      <c r="C90" s="119">
        <f>SUM(C74+C79+C84+C85+C86+C87+C88+C89)</f>
        <v>31967962</v>
      </c>
      <c r="D90" s="119">
        <f t="shared" ref="D90:E90" si="53">SUM(D74+D79+D84+D85+D86+D87+D88+D89)</f>
        <v>0</v>
      </c>
      <c r="E90" s="119">
        <f t="shared" si="53"/>
        <v>0</v>
      </c>
      <c r="F90" s="162">
        <f t="shared" si="50"/>
        <v>31967962</v>
      </c>
      <c r="G90" s="119">
        <f>SUM(G74+G79+G84+G85+G86+G87+G88+G89)</f>
        <v>31967962</v>
      </c>
      <c r="H90" s="119">
        <f t="shared" ref="H90:J90" si="54">SUM(H74+H79+H84+H85+H86+H87+H88+H89)</f>
        <v>0</v>
      </c>
      <c r="I90" s="119">
        <f t="shared" si="54"/>
        <v>0</v>
      </c>
      <c r="J90" s="119">
        <f t="shared" si="54"/>
        <v>31967962</v>
      </c>
      <c r="K90" s="119">
        <f>SUM(K74+K79+K84+K85+K86+K87+K88+K89)</f>
        <v>29045136</v>
      </c>
      <c r="L90" s="119">
        <f t="shared" ref="L90:N90" si="55">SUM(L74+L79+L84+L85+L86+L87+L88+L89)</f>
        <v>0</v>
      </c>
      <c r="M90" s="119">
        <f t="shared" si="55"/>
        <v>0</v>
      </c>
      <c r="N90" s="119">
        <f t="shared" si="55"/>
        <v>29045136</v>
      </c>
      <c r="O90" s="212"/>
      <c r="P90" s="212"/>
      <c r="Q90" s="212"/>
      <c r="R90" s="212"/>
    </row>
    <row r="91" spans="1:18" x14ac:dyDescent="0.25">
      <c r="A91" s="13" t="s">
        <v>373</v>
      </c>
      <c r="B91" s="5" t="s">
        <v>374</v>
      </c>
      <c r="C91" s="89">
        <f>SUM('5. melléklet'!C91+'6. melléklet '!C91)</f>
        <v>0</v>
      </c>
      <c r="D91" s="89">
        <f>SUM('5. melléklet'!D91+'6. melléklet '!D91)</f>
        <v>0</v>
      </c>
      <c r="E91" s="89">
        <f>SUM('5. melléklet'!E91+'6. melléklet '!E91)</f>
        <v>0</v>
      </c>
      <c r="F91" s="89">
        <f>SUM('5. melléklet'!F91+'6. melléklet '!F91)</f>
        <v>0</v>
      </c>
      <c r="G91" s="89">
        <f>SUM('5. melléklet'!G91+'6. melléklet '!G91)</f>
        <v>0</v>
      </c>
      <c r="H91" s="89">
        <f>SUM('5. melléklet'!H91+'6. melléklet '!H91)</f>
        <v>0</v>
      </c>
      <c r="I91" s="89">
        <f>SUM('5. melléklet'!I91+'6. melléklet '!I91)</f>
        <v>0</v>
      </c>
      <c r="J91" s="89">
        <f>SUM('5. melléklet'!J91+'6. melléklet '!J91)</f>
        <v>0</v>
      </c>
      <c r="K91" s="89">
        <f>SUM('5. melléklet'!K91+'6. melléklet '!K91)</f>
        <v>0</v>
      </c>
      <c r="L91" s="89">
        <f>SUM('5. melléklet'!L91+'6. melléklet '!L91)</f>
        <v>0</v>
      </c>
      <c r="M91" s="89">
        <f>SUM('5. melléklet'!M91+'6. melléklet '!M91)</f>
        <v>0</v>
      </c>
      <c r="N91" s="89">
        <f>SUM('5. melléklet'!N91+'6. melléklet '!N91)</f>
        <v>0</v>
      </c>
      <c r="O91" s="202"/>
      <c r="P91" s="202"/>
      <c r="Q91" s="202"/>
      <c r="R91" s="202"/>
    </row>
    <row r="92" spans="1:18" x14ac:dyDescent="0.25">
      <c r="A92" s="13" t="s">
        <v>375</v>
      </c>
      <c r="B92" s="5" t="s">
        <v>376</v>
      </c>
      <c r="C92" s="89">
        <f>SUM('5. melléklet'!C92+'6. melléklet '!C92)</f>
        <v>0</v>
      </c>
      <c r="D92" s="89">
        <f>SUM('5. melléklet'!D92+'6. melléklet '!D92)</f>
        <v>0</v>
      </c>
      <c r="E92" s="89">
        <f>SUM('5. melléklet'!E92+'6. melléklet '!E92)</f>
        <v>0</v>
      </c>
      <c r="F92" s="89">
        <f>SUM('5. melléklet'!F92+'6. melléklet '!F92)</f>
        <v>0</v>
      </c>
      <c r="G92" s="89">
        <f>SUM('5. melléklet'!G92+'6. melléklet '!G92)</f>
        <v>0</v>
      </c>
      <c r="H92" s="89">
        <f>SUM('5. melléklet'!H92+'6. melléklet '!H92)</f>
        <v>0</v>
      </c>
      <c r="I92" s="89">
        <f>SUM('5. melléklet'!I92+'6. melléklet '!I92)</f>
        <v>0</v>
      </c>
      <c r="J92" s="89">
        <f>SUM('5. melléklet'!J92+'6. melléklet '!J92)</f>
        <v>0</v>
      </c>
      <c r="K92" s="89">
        <f>SUM('5. melléklet'!K92+'6. melléklet '!K92)</f>
        <v>0</v>
      </c>
      <c r="L92" s="89">
        <f>SUM('5. melléklet'!L92+'6. melléklet '!L92)</f>
        <v>0</v>
      </c>
      <c r="M92" s="89">
        <f>SUM('5. melléklet'!M92+'6. melléklet '!M92)</f>
        <v>0</v>
      </c>
      <c r="N92" s="89">
        <f>SUM('5. melléklet'!N92+'6. melléklet '!N92)</f>
        <v>0</v>
      </c>
      <c r="O92" s="202"/>
      <c r="P92" s="202"/>
      <c r="Q92" s="202"/>
      <c r="R92" s="202"/>
    </row>
    <row r="93" spans="1:18" x14ac:dyDescent="0.25">
      <c r="A93" s="34" t="s">
        <v>377</v>
      </c>
      <c r="B93" s="5" t="s">
        <v>378</v>
      </c>
      <c r="C93" s="89">
        <f>SUM('5. melléklet'!C93+'6. melléklet '!C93)</f>
        <v>0</v>
      </c>
      <c r="D93" s="89">
        <f>SUM('5. melléklet'!D93+'6. melléklet '!D93)</f>
        <v>0</v>
      </c>
      <c r="E93" s="89">
        <f>SUM('5. melléklet'!E93+'6. melléklet '!E93)</f>
        <v>0</v>
      </c>
      <c r="F93" s="89">
        <f>SUM('5. melléklet'!F93+'6. melléklet '!F93)</f>
        <v>0</v>
      </c>
      <c r="G93" s="89">
        <f>SUM('5. melléklet'!G93+'6. melléklet '!G93)</f>
        <v>0</v>
      </c>
      <c r="H93" s="89">
        <f>SUM('5. melléklet'!H93+'6. melléklet '!H93)</f>
        <v>0</v>
      </c>
      <c r="I93" s="89">
        <f>SUM('5. melléklet'!I93+'6. melléklet '!I93)</f>
        <v>0</v>
      </c>
      <c r="J93" s="89">
        <f>SUM('5. melléklet'!J93+'6. melléklet '!J93)</f>
        <v>0</v>
      </c>
      <c r="K93" s="89">
        <f>SUM('5. melléklet'!K93+'6. melléklet '!K93)</f>
        <v>0</v>
      </c>
      <c r="L93" s="89">
        <f>SUM('5. melléklet'!L93+'6. melléklet '!L93)</f>
        <v>0</v>
      </c>
      <c r="M93" s="89">
        <f>SUM('5. melléklet'!M93+'6. melléklet '!M93)</f>
        <v>0</v>
      </c>
      <c r="N93" s="89">
        <f>SUM('5. melléklet'!N93+'6. melléklet '!N93)</f>
        <v>0</v>
      </c>
      <c r="O93" s="202"/>
      <c r="P93" s="202"/>
      <c r="Q93" s="202"/>
      <c r="R93" s="202"/>
    </row>
    <row r="94" spans="1:18" x14ac:dyDescent="0.25">
      <c r="A94" s="34" t="s">
        <v>512</v>
      </c>
      <c r="B94" s="5" t="s">
        <v>379</v>
      </c>
      <c r="C94" s="89">
        <f>SUM('5. melléklet'!C94+'6. melléklet '!C94)</f>
        <v>0</v>
      </c>
      <c r="D94" s="89">
        <f>SUM('5. melléklet'!D94+'6. melléklet '!D94)</f>
        <v>0</v>
      </c>
      <c r="E94" s="89">
        <f>SUM('5. melléklet'!E94+'6. melléklet '!E94)</f>
        <v>0</v>
      </c>
      <c r="F94" s="89">
        <f>SUM('5. melléklet'!F94+'6. melléklet '!F94)</f>
        <v>0</v>
      </c>
      <c r="G94" s="89">
        <f>SUM('5. melléklet'!G94+'6. melléklet '!G94)</f>
        <v>0</v>
      </c>
      <c r="H94" s="89">
        <f>SUM('5. melléklet'!H94+'6. melléklet '!H94)</f>
        <v>0</v>
      </c>
      <c r="I94" s="89">
        <f>SUM('5. melléklet'!I94+'6. melléklet '!I94)</f>
        <v>0</v>
      </c>
      <c r="J94" s="89">
        <f>SUM('5. melléklet'!J94+'6. melléklet '!J94)</f>
        <v>0</v>
      </c>
      <c r="K94" s="89">
        <f>SUM('5. melléklet'!K94+'6. melléklet '!K94)</f>
        <v>0</v>
      </c>
      <c r="L94" s="89">
        <f>SUM('5. melléklet'!L94+'6. melléklet '!L94)</f>
        <v>0</v>
      </c>
      <c r="M94" s="89">
        <f>SUM('5. melléklet'!M94+'6. melléklet '!M94)</f>
        <v>0</v>
      </c>
      <c r="N94" s="89">
        <f>SUM('5. melléklet'!N94+'6. melléklet '!N94)</f>
        <v>0</v>
      </c>
      <c r="O94" s="202"/>
      <c r="P94" s="202"/>
      <c r="Q94" s="202"/>
      <c r="R94" s="202"/>
    </row>
    <row r="95" spans="1:18" s="91" customFormat="1" x14ac:dyDescent="0.25">
      <c r="A95" s="14" t="s">
        <v>531</v>
      </c>
      <c r="B95" s="7" t="s">
        <v>380</v>
      </c>
      <c r="C95" s="92">
        <f>SUM(C91:C94)</f>
        <v>0</v>
      </c>
      <c r="D95" s="92">
        <f t="shared" ref="D95:F95" si="56">SUM(D91:D94)</f>
        <v>0</v>
      </c>
      <c r="E95" s="92">
        <f t="shared" si="56"/>
        <v>0</v>
      </c>
      <c r="F95" s="92">
        <f t="shared" si="56"/>
        <v>0</v>
      </c>
      <c r="G95" s="92">
        <f>SUM(G91:G94)</f>
        <v>0</v>
      </c>
      <c r="H95" s="92">
        <f t="shared" ref="H95:J95" si="57">SUM(H91:H94)</f>
        <v>0</v>
      </c>
      <c r="I95" s="92">
        <f t="shared" si="57"/>
        <v>0</v>
      </c>
      <c r="J95" s="92">
        <f t="shared" si="57"/>
        <v>0</v>
      </c>
      <c r="K95" s="92">
        <f>SUM(K91:K94)</f>
        <v>0</v>
      </c>
      <c r="L95" s="92">
        <f t="shared" ref="L95:N95" si="58">SUM(L91:L94)</f>
        <v>0</v>
      </c>
      <c r="M95" s="92">
        <f t="shared" si="58"/>
        <v>0</v>
      </c>
      <c r="N95" s="92">
        <f t="shared" si="58"/>
        <v>0</v>
      </c>
      <c r="O95" s="202"/>
      <c r="P95" s="202"/>
      <c r="Q95" s="202"/>
      <c r="R95" s="202"/>
    </row>
    <row r="96" spans="1:18" s="91" customFormat="1" x14ac:dyDescent="0.25">
      <c r="A96" s="15" t="s">
        <v>381</v>
      </c>
      <c r="B96" s="7" t="s">
        <v>382</v>
      </c>
      <c r="C96" s="92">
        <f>SUM('5. melléklet'!C96+'6. melléklet '!C96)</f>
        <v>0</v>
      </c>
      <c r="D96" s="92">
        <f>SUM('5. melléklet'!D96+'6. melléklet '!D96)</f>
        <v>0</v>
      </c>
      <c r="E96" s="92">
        <f>SUM('5. melléklet'!E96+'6. melléklet '!E96)</f>
        <v>0</v>
      </c>
      <c r="F96" s="92">
        <f>SUM('5. melléklet'!F96+'6. melléklet '!F96)</f>
        <v>0</v>
      </c>
      <c r="G96" s="92">
        <f>SUM('5. melléklet'!G96+'6. melléklet '!G96)</f>
        <v>0</v>
      </c>
      <c r="H96" s="92">
        <f>SUM('5. melléklet'!H96+'6. melléklet '!H96)</f>
        <v>0</v>
      </c>
      <c r="I96" s="92">
        <f>SUM('5. melléklet'!I96+'6. melléklet '!I96)</f>
        <v>0</v>
      </c>
      <c r="J96" s="92">
        <f>SUM('5. melléklet'!J96+'6. melléklet '!J96)</f>
        <v>0</v>
      </c>
      <c r="K96" s="92">
        <f>SUM('5. melléklet'!K96+'6. melléklet '!K96)</f>
        <v>0</v>
      </c>
      <c r="L96" s="92">
        <f>SUM('5. melléklet'!L96+'6. melléklet '!L96)</f>
        <v>0</v>
      </c>
      <c r="M96" s="92">
        <f>SUM('5. melléklet'!M96+'6. melléklet '!M96)</f>
        <v>0</v>
      </c>
      <c r="N96" s="92">
        <f>SUM('5. melléklet'!N96+'6. melléklet '!N96)</f>
        <v>0</v>
      </c>
      <c r="O96" s="202"/>
      <c r="P96" s="202"/>
      <c r="Q96" s="202"/>
      <c r="R96" s="202"/>
    </row>
    <row r="97" spans="1:18" s="91" customFormat="1" ht="15.75" x14ac:dyDescent="0.25">
      <c r="A97" s="144" t="s">
        <v>532</v>
      </c>
      <c r="B97" s="145" t="s">
        <v>383</v>
      </c>
      <c r="C97" s="143">
        <f>SUM(C90+C95+C96)</f>
        <v>31967962</v>
      </c>
      <c r="D97" s="143">
        <f t="shared" ref="D97:E97" si="59">SUM(D90+D95+D96)</f>
        <v>0</v>
      </c>
      <c r="E97" s="143">
        <f t="shared" si="59"/>
        <v>0</v>
      </c>
      <c r="F97" s="164">
        <f t="shared" si="50"/>
        <v>31967962</v>
      </c>
      <c r="G97" s="143">
        <f>SUM(G90+G95+G96)</f>
        <v>31967962</v>
      </c>
      <c r="H97" s="143">
        <f t="shared" ref="H97:J97" si="60">SUM(H90+H95+H96)</f>
        <v>0</v>
      </c>
      <c r="I97" s="143">
        <f t="shared" si="60"/>
        <v>0</v>
      </c>
      <c r="J97" s="143">
        <f t="shared" si="60"/>
        <v>31967962</v>
      </c>
      <c r="K97" s="143">
        <f>SUM(K90+K95+K96)</f>
        <v>29045136</v>
      </c>
      <c r="L97" s="143">
        <f t="shared" ref="L97:N97" si="61">SUM(L90+L95+L96)</f>
        <v>0</v>
      </c>
      <c r="M97" s="143">
        <f t="shared" si="61"/>
        <v>0</v>
      </c>
      <c r="N97" s="143">
        <f t="shared" si="61"/>
        <v>29045136</v>
      </c>
      <c r="O97" s="214"/>
      <c r="P97" s="214"/>
      <c r="Q97" s="214"/>
      <c r="R97" s="214"/>
    </row>
    <row r="98" spans="1:18" s="91" customFormat="1" ht="17.25" x14ac:dyDescent="0.3">
      <c r="A98" s="93" t="s">
        <v>514</v>
      </c>
      <c r="B98" s="148"/>
      <c r="C98" s="147">
        <f>SUM(C68+C97)</f>
        <v>85021121</v>
      </c>
      <c r="D98" s="147">
        <f t="shared" ref="D98:F98" si="62">SUM(D68+D97)</f>
        <v>0</v>
      </c>
      <c r="E98" s="147">
        <f t="shared" si="62"/>
        <v>20000</v>
      </c>
      <c r="F98" s="147">
        <f t="shared" si="62"/>
        <v>85041121</v>
      </c>
      <c r="G98" s="147">
        <f>SUM(G68+G97)</f>
        <v>85021121</v>
      </c>
      <c r="H98" s="147">
        <f t="shared" ref="H98:J98" si="63">SUM(H68+H97)</f>
        <v>0</v>
      </c>
      <c r="I98" s="147">
        <f t="shared" si="63"/>
        <v>20000</v>
      </c>
      <c r="J98" s="147">
        <f t="shared" si="63"/>
        <v>85041121</v>
      </c>
      <c r="K98" s="147">
        <f>SUM(K68+K97)</f>
        <v>82290032</v>
      </c>
      <c r="L98" s="147">
        <f t="shared" ref="L98:N98" si="64">SUM(L68+L97)</f>
        <v>0</v>
      </c>
      <c r="M98" s="147">
        <f t="shared" si="64"/>
        <v>20000</v>
      </c>
      <c r="N98" s="147">
        <f t="shared" si="64"/>
        <v>82310032</v>
      </c>
      <c r="O98" s="215"/>
      <c r="P98" s="215"/>
      <c r="Q98" s="215"/>
      <c r="R98" s="215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8" scale="50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G76"/>
  <sheetViews>
    <sheetView view="pageBreakPreview" zoomScale="85" zoomScaleNormal="100" workbookViewId="0">
      <selection sqref="A1:F1"/>
    </sheetView>
  </sheetViews>
  <sheetFormatPr defaultColWidth="9.42578125" defaultRowHeight="15" x14ac:dyDescent="0.2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123" customWidth="1"/>
    <col min="7" max="254" width="9.140625" customWidth="1"/>
    <col min="255" max="255" width="64.7109375" customWidth="1"/>
  </cols>
  <sheetData>
    <row r="1" spans="1:6" x14ac:dyDescent="0.25">
      <c r="A1" s="266" t="s">
        <v>720</v>
      </c>
      <c r="B1" s="266"/>
      <c r="C1" s="266"/>
      <c r="D1" s="266"/>
      <c r="E1" s="266"/>
      <c r="F1" s="266"/>
    </row>
    <row r="3" spans="1:6" ht="21.75" customHeight="1" x14ac:dyDescent="0.25">
      <c r="A3" s="261" t="s">
        <v>686</v>
      </c>
      <c r="B3" s="265"/>
      <c r="C3" s="265"/>
      <c r="D3" s="265"/>
      <c r="E3" s="265"/>
      <c r="F3" s="265"/>
    </row>
    <row r="4" spans="1:6" ht="26.25" customHeight="1" x14ac:dyDescent="0.25">
      <c r="A4" s="264" t="s">
        <v>676</v>
      </c>
      <c r="B4" s="262"/>
      <c r="C4" s="262"/>
      <c r="D4" s="262"/>
      <c r="E4" s="262"/>
      <c r="F4" s="262"/>
    </row>
    <row r="6" spans="1:6" ht="30" x14ac:dyDescent="0.3">
      <c r="A6" s="2" t="s">
        <v>83</v>
      </c>
      <c r="B6" s="3" t="s">
        <v>84</v>
      </c>
      <c r="C6" s="102" t="s">
        <v>1</v>
      </c>
      <c r="D6" s="102" t="s">
        <v>670</v>
      </c>
      <c r="E6" s="103" t="s">
        <v>3</v>
      </c>
    </row>
    <row r="7" spans="1:6" ht="15.75" x14ac:dyDescent="0.3">
      <c r="A7" s="2"/>
      <c r="B7" s="3"/>
      <c r="C7" s="102"/>
      <c r="D7" s="102"/>
      <c r="E7" s="103"/>
    </row>
    <row r="8" spans="1:6" ht="15.75" x14ac:dyDescent="0.3">
      <c r="A8" s="2"/>
      <c r="B8" s="3"/>
      <c r="C8" s="102"/>
      <c r="D8" s="102"/>
      <c r="E8" s="103"/>
    </row>
    <row r="9" spans="1:6" x14ac:dyDescent="0.25">
      <c r="A9" s="15" t="s">
        <v>186</v>
      </c>
      <c r="B9" s="8" t="s">
        <v>187</v>
      </c>
      <c r="C9" s="235"/>
      <c r="D9" s="235"/>
      <c r="E9" s="128">
        <f t="shared" ref="E9:E11" si="0">SUM(C9:D9)</f>
        <v>0</v>
      </c>
    </row>
    <row r="10" spans="1:6" x14ac:dyDescent="0.25">
      <c r="A10" s="13"/>
      <c r="B10" s="6"/>
      <c r="C10" s="132"/>
      <c r="D10" s="132"/>
      <c r="E10" s="128">
        <f t="shared" si="0"/>
        <v>0</v>
      </c>
    </row>
    <row r="11" spans="1:6" x14ac:dyDescent="0.25">
      <c r="A11" s="13"/>
      <c r="B11" s="6"/>
      <c r="C11" s="132"/>
      <c r="D11" s="132"/>
      <c r="E11" s="128">
        <f t="shared" si="0"/>
        <v>0</v>
      </c>
    </row>
    <row r="12" spans="1:6" x14ac:dyDescent="0.25">
      <c r="A12" s="15" t="s">
        <v>426</v>
      </c>
      <c r="B12" s="8" t="s">
        <v>188</v>
      </c>
      <c r="C12" s="235">
        <v>0</v>
      </c>
      <c r="D12" s="235"/>
      <c r="E12" s="128">
        <f t="shared" ref="E12:E27" si="1">SUM(C12:D12)</f>
        <v>0</v>
      </c>
    </row>
    <row r="13" spans="1:6" x14ac:dyDescent="0.25">
      <c r="A13" s="15"/>
      <c r="B13" s="8"/>
      <c r="C13" s="235"/>
      <c r="D13" s="235"/>
      <c r="E13" s="128"/>
    </row>
    <row r="14" spans="1:6" x14ac:dyDescent="0.25">
      <c r="A14" s="5" t="s">
        <v>705</v>
      </c>
      <c r="B14" s="6"/>
      <c r="C14" s="132">
        <v>196800</v>
      </c>
      <c r="D14" s="132"/>
      <c r="E14" s="110">
        <f>SUM(C14:D14)</f>
        <v>196800</v>
      </c>
    </row>
    <row r="15" spans="1:6" x14ac:dyDescent="0.25">
      <c r="A15" s="5" t="s">
        <v>706</v>
      </c>
      <c r="B15" s="6"/>
      <c r="C15" s="132">
        <v>2393710</v>
      </c>
      <c r="D15" s="132"/>
      <c r="E15" s="110">
        <f>SUM(C15:D15)</f>
        <v>2393710</v>
      </c>
    </row>
    <row r="16" spans="1:6" s="236" customFormat="1" x14ac:dyDescent="0.25">
      <c r="A16" s="7" t="s">
        <v>189</v>
      </c>
      <c r="B16" s="8" t="s">
        <v>190</v>
      </c>
      <c r="C16" s="237">
        <v>2590510</v>
      </c>
      <c r="D16" s="235"/>
      <c r="E16" s="128">
        <f t="shared" si="1"/>
        <v>2590510</v>
      </c>
    </row>
    <row r="17" spans="1:7" s="236" customFormat="1" x14ac:dyDescent="0.25">
      <c r="A17" s="7"/>
      <c r="B17" s="8"/>
      <c r="C17" s="237"/>
      <c r="D17" s="235"/>
      <c r="E17" s="128"/>
    </row>
    <row r="18" spans="1:7" x14ac:dyDescent="0.25">
      <c r="A18" s="13" t="s">
        <v>707</v>
      </c>
      <c r="B18" s="6"/>
      <c r="C18" s="132">
        <v>112582</v>
      </c>
      <c r="D18" s="132"/>
      <c r="E18" s="110">
        <f>SUM(C18:D18)</f>
        <v>112582</v>
      </c>
      <c r="G18" s="130"/>
    </row>
    <row r="19" spans="1:7" x14ac:dyDescent="0.25">
      <c r="A19" s="13" t="s">
        <v>708</v>
      </c>
      <c r="B19" s="6"/>
      <c r="C19" s="132">
        <v>60149</v>
      </c>
      <c r="D19" s="132"/>
      <c r="E19" s="110">
        <f>SUM(C19:D19)</f>
        <v>60149</v>
      </c>
    </row>
    <row r="20" spans="1:7" x14ac:dyDescent="0.25">
      <c r="A20" s="13" t="s">
        <v>709</v>
      </c>
      <c r="B20" s="6"/>
      <c r="C20" s="132"/>
      <c r="D20" s="132">
        <v>50000</v>
      </c>
      <c r="E20" s="110">
        <f>SUM(C20:D20)</f>
        <v>50000</v>
      </c>
    </row>
    <row r="21" spans="1:7" s="236" customFormat="1" x14ac:dyDescent="0.25">
      <c r="A21" s="15" t="s">
        <v>191</v>
      </c>
      <c r="B21" s="8" t="s">
        <v>192</v>
      </c>
      <c r="C21" s="237">
        <v>187386</v>
      </c>
      <c r="D21" s="235">
        <v>50000</v>
      </c>
      <c r="E21" s="128">
        <f t="shared" si="1"/>
        <v>237386</v>
      </c>
    </row>
    <row r="22" spans="1:7" x14ac:dyDescent="0.25">
      <c r="A22" s="26"/>
      <c r="B22" s="26"/>
      <c r="C22" s="26"/>
      <c r="D22" s="26"/>
      <c r="E22" s="26"/>
    </row>
    <row r="23" spans="1:7" x14ac:dyDescent="0.25">
      <c r="A23" s="13"/>
      <c r="B23" s="6"/>
      <c r="C23" s="132"/>
      <c r="D23" s="132"/>
      <c r="E23" s="110"/>
    </row>
    <row r="24" spans="1:7" x14ac:dyDescent="0.25">
      <c r="A24" s="13" t="s">
        <v>193</v>
      </c>
      <c r="B24" s="6" t="s">
        <v>194</v>
      </c>
      <c r="C24" s="132"/>
      <c r="D24" s="132"/>
      <c r="E24" s="128">
        <f t="shared" si="1"/>
        <v>0</v>
      </c>
    </row>
    <row r="25" spans="1:7" x14ac:dyDescent="0.25">
      <c r="A25" s="13"/>
      <c r="B25" s="6"/>
      <c r="C25" s="132"/>
      <c r="D25" s="132"/>
      <c r="E25" s="128"/>
    </row>
    <row r="26" spans="1:7" x14ac:dyDescent="0.25">
      <c r="A26" s="5" t="s">
        <v>195</v>
      </c>
      <c r="B26" s="6" t="s">
        <v>196</v>
      </c>
      <c r="C26" s="132"/>
      <c r="D26" s="132"/>
      <c r="E26" s="128">
        <f t="shared" si="1"/>
        <v>0</v>
      </c>
    </row>
    <row r="27" spans="1:7" ht="25.5" x14ac:dyDescent="0.25">
      <c r="A27" s="7" t="s">
        <v>197</v>
      </c>
      <c r="B27" s="8" t="s">
        <v>198</v>
      </c>
      <c r="C27" s="131">
        <v>750032</v>
      </c>
      <c r="D27" s="128">
        <v>15000</v>
      </c>
      <c r="E27" s="128">
        <f t="shared" si="1"/>
        <v>765032</v>
      </c>
    </row>
    <row r="28" spans="1:7" s="91" customFormat="1" ht="15.75" x14ac:dyDescent="0.25">
      <c r="A28" s="20" t="s">
        <v>427</v>
      </c>
      <c r="B28" s="20" t="s">
        <v>199</v>
      </c>
      <c r="C28" s="238">
        <f>SUM(C9+C12+C16+C21+C24+C26+C27)</f>
        <v>3527928</v>
      </c>
      <c r="D28" s="238">
        <f t="shared" ref="D28" si="2">SUM(D9+D12+D16+D21+D24+D26+D27)</f>
        <v>65000</v>
      </c>
      <c r="E28" s="238">
        <f>SUM(C28:D28)</f>
        <v>3592928</v>
      </c>
    </row>
    <row r="29" spans="1:7" s="91" customFormat="1" ht="15.75" x14ac:dyDescent="0.25">
      <c r="A29" s="24"/>
      <c r="B29" s="24"/>
      <c r="C29" s="239"/>
      <c r="D29" s="239"/>
      <c r="E29" s="239"/>
    </row>
    <row r="30" spans="1:7" s="91" customFormat="1" ht="15.75" x14ac:dyDescent="0.25">
      <c r="A30" s="24"/>
      <c r="B30" s="24"/>
      <c r="C30" s="239"/>
      <c r="D30" s="239"/>
      <c r="E30" s="239"/>
    </row>
    <row r="31" spans="1:7" x14ac:dyDescent="0.25">
      <c r="A31" s="13" t="s">
        <v>710</v>
      </c>
      <c r="B31" s="6"/>
      <c r="C31" s="89">
        <v>1822433</v>
      </c>
      <c r="D31" s="89"/>
      <c r="E31" s="89">
        <f>SUM(C31:D31)</f>
        <v>1822433</v>
      </c>
    </row>
    <row r="32" spans="1:7" x14ac:dyDescent="0.25">
      <c r="A32" s="13" t="s">
        <v>711</v>
      </c>
      <c r="B32" s="6"/>
      <c r="C32" s="89">
        <v>3937000</v>
      </c>
      <c r="D32" s="89"/>
      <c r="E32" s="89">
        <f>SUM(C32:D32)</f>
        <v>3937000</v>
      </c>
    </row>
    <row r="33" spans="1:6" x14ac:dyDescent="0.25">
      <c r="A33" s="15" t="s">
        <v>200</v>
      </c>
      <c r="B33" s="8" t="s">
        <v>201</v>
      </c>
      <c r="C33" s="131">
        <v>5759433</v>
      </c>
      <c r="D33" s="128"/>
      <c r="E33" s="232">
        <f>SUM(C33:D33)</f>
        <v>5759433</v>
      </c>
    </row>
    <row r="34" spans="1:6" x14ac:dyDescent="0.25">
      <c r="A34" s="13"/>
      <c r="B34" s="6"/>
      <c r="C34" s="89"/>
      <c r="D34" s="89"/>
      <c r="E34" s="89">
        <f t="shared" ref="E34:E41" si="3">SUM(C34:D34)</f>
        <v>0</v>
      </c>
    </row>
    <row r="35" spans="1:6" x14ac:dyDescent="0.25">
      <c r="A35" s="13"/>
      <c r="B35" s="6"/>
      <c r="C35" s="89"/>
      <c r="D35" s="89"/>
      <c r="E35" s="89">
        <f t="shared" si="3"/>
        <v>0</v>
      </c>
    </row>
    <row r="36" spans="1:6" x14ac:dyDescent="0.25">
      <c r="A36" s="15" t="s">
        <v>202</v>
      </c>
      <c r="B36" s="8" t="s">
        <v>203</v>
      </c>
      <c r="C36" s="232"/>
      <c r="D36" s="232"/>
      <c r="E36" s="232">
        <f t="shared" si="3"/>
        <v>0</v>
      </c>
    </row>
    <row r="37" spans="1:6" x14ac:dyDescent="0.25">
      <c r="A37" s="13"/>
      <c r="B37" s="6"/>
      <c r="C37" s="89"/>
      <c r="D37" s="89"/>
      <c r="E37" s="89">
        <f t="shared" si="3"/>
        <v>0</v>
      </c>
    </row>
    <row r="38" spans="1:6" x14ac:dyDescent="0.25">
      <c r="A38" s="13"/>
      <c r="B38" s="6"/>
      <c r="C38" s="89"/>
      <c r="D38" s="89"/>
      <c r="E38" s="89">
        <f t="shared" si="3"/>
        <v>0</v>
      </c>
    </row>
    <row r="39" spans="1:6" x14ac:dyDescent="0.25">
      <c r="A39" s="15" t="s">
        <v>204</v>
      </c>
      <c r="B39" s="8" t="s">
        <v>205</v>
      </c>
      <c r="C39" s="232">
        <v>0</v>
      </c>
      <c r="D39" s="232"/>
      <c r="E39" s="232">
        <f t="shared" si="3"/>
        <v>0</v>
      </c>
    </row>
    <row r="40" spans="1:6" x14ac:dyDescent="0.25">
      <c r="A40" s="13"/>
      <c r="B40" s="6"/>
      <c r="C40" s="89"/>
      <c r="D40" s="89"/>
      <c r="E40" s="89"/>
    </row>
    <row r="41" spans="1:6" x14ac:dyDescent="0.25">
      <c r="A41" s="15" t="s">
        <v>206</v>
      </c>
      <c r="B41" s="8" t="s">
        <v>207</v>
      </c>
      <c r="C41" s="237">
        <v>1555047</v>
      </c>
      <c r="D41" s="232"/>
      <c r="E41" s="232">
        <f t="shared" si="3"/>
        <v>1555047</v>
      </c>
    </row>
    <row r="42" spans="1:6" s="91" customFormat="1" ht="15.75" x14ac:dyDescent="0.25">
      <c r="A42" s="20" t="s">
        <v>428</v>
      </c>
      <c r="B42" s="20" t="s">
        <v>208</v>
      </c>
      <c r="C42" s="238">
        <f>SUM(C33+C36+C39+C41)</f>
        <v>7314480</v>
      </c>
      <c r="D42" s="238">
        <f t="shared" ref="D42:E42" si="4">SUM(D33+D36+D39+D41)</f>
        <v>0</v>
      </c>
      <c r="E42" s="238">
        <f t="shared" si="4"/>
        <v>7314480</v>
      </c>
    </row>
    <row r="45" spans="1:6" x14ac:dyDescent="0.25">
      <c r="A45" s="94" t="s">
        <v>638</v>
      </c>
      <c r="B45" s="94" t="s">
        <v>654</v>
      </c>
      <c r="C45" s="94" t="s">
        <v>639</v>
      </c>
      <c r="D45" s="94"/>
      <c r="E45" s="94" t="s">
        <v>640</v>
      </c>
      <c r="F45" s="126" t="s">
        <v>641</v>
      </c>
    </row>
    <row r="46" spans="1:6" x14ac:dyDescent="0.25">
      <c r="A46" s="104"/>
      <c r="B46" s="104"/>
      <c r="C46" s="127"/>
      <c r="D46" s="127"/>
      <c r="E46" s="127"/>
      <c r="F46" s="124"/>
    </row>
    <row r="47" spans="1:6" x14ac:dyDescent="0.25">
      <c r="A47" s="104"/>
      <c r="B47" s="104"/>
      <c r="C47" s="127"/>
      <c r="D47" s="127"/>
      <c r="E47" s="127"/>
      <c r="F47" s="124"/>
    </row>
    <row r="48" spans="1:6" x14ac:dyDescent="0.25">
      <c r="A48" s="15" t="s">
        <v>186</v>
      </c>
      <c r="B48" s="8" t="s">
        <v>187</v>
      </c>
      <c r="C48" s="92">
        <f>SUM(C9)</f>
        <v>0</v>
      </c>
      <c r="D48" s="92">
        <f>SUM(D9)</f>
        <v>0</v>
      </c>
      <c r="E48" s="96"/>
      <c r="F48" s="240"/>
    </row>
    <row r="49" spans="1:6" x14ac:dyDescent="0.25">
      <c r="A49" s="13"/>
      <c r="B49" s="6"/>
      <c r="C49" s="127"/>
      <c r="D49" s="127"/>
      <c r="E49" s="127"/>
      <c r="F49" s="124"/>
    </row>
    <row r="50" spans="1:6" x14ac:dyDescent="0.25">
      <c r="A50" s="13"/>
      <c r="B50" s="6"/>
      <c r="C50" s="127"/>
      <c r="D50" s="127"/>
      <c r="E50" s="127"/>
      <c r="F50" s="124"/>
    </row>
    <row r="51" spans="1:6" x14ac:dyDescent="0.25">
      <c r="A51" s="15" t="s">
        <v>426</v>
      </c>
      <c r="B51" s="8" t="s">
        <v>188</v>
      </c>
      <c r="C51" s="232">
        <f>SUM(C12)</f>
        <v>0</v>
      </c>
      <c r="D51" s="92">
        <f>SUM(D12)</f>
        <v>0</v>
      </c>
      <c r="E51" s="96"/>
      <c r="F51" s="232">
        <v>0</v>
      </c>
    </row>
    <row r="52" spans="1:6" x14ac:dyDescent="0.25">
      <c r="A52" s="5" t="s">
        <v>705</v>
      </c>
      <c r="B52" s="6"/>
      <c r="C52" s="132">
        <v>196800</v>
      </c>
      <c r="D52" s="127"/>
      <c r="E52" s="127">
        <v>53136</v>
      </c>
      <c r="F52" s="242">
        <f>SUM(C52:E52)</f>
        <v>249936</v>
      </c>
    </row>
    <row r="53" spans="1:6" x14ac:dyDescent="0.25">
      <c r="A53" s="5" t="s">
        <v>706</v>
      </c>
      <c r="B53" s="6"/>
      <c r="C53" s="132">
        <v>2393710</v>
      </c>
      <c r="D53" s="127"/>
      <c r="E53" s="127">
        <v>646302</v>
      </c>
      <c r="F53" s="242">
        <f>SUM(C53:E53)</f>
        <v>3040012</v>
      </c>
    </row>
    <row r="54" spans="1:6" x14ac:dyDescent="0.25">
      <c r="A54" s="7" t="s">
        <v>189</v>
      </c>
      <c r="B54" s="8" t="s">
        <v>190</v>
      </c>
      <c r="C54" s="131">
        <f>SUM(C16)</f>
        <v>2590510</v>
      </c>
      <c r="D54" s="92">
        <f>SUM(D16)</f>
        <v>0</v>
      </c>
      <c r="E54" s="241">
        <v>699438</v>
      </c>
      <c r="F54" s="232">
        <f>SUM(C54:E54)</f>
        <v>3289948</v>
      </c>
    </row>
    <row r="55" spans="1:6" x14ac:dyDescent="0.25">
      <c r="A55" s="13" t="s">
        <v>707</v>
      </c>
      <c r="B55" s="6"/>
      <c r="C55" s="132">
        <v>112582</v>
      </c>
      <c r="D55" s="127"/>
      <c r="E55" s="127">
        <v>30339</v>
      </c>
      <c r="F55" s="242">
        <f>SUM(C55:E55)</f>
        <v>142921</v>
      </c>
    </row>
    <row r="56" spans="1:6" x14ac:dyDescent="0.25">
      <c r="A56" s="13" t="s">
        <v>708</v>
      </c>
      <c r="B56" s="6"/>
      <c r="C56" s="132">
        <v>60149</v>
      </c>
      <c r="D56" s="127"/>
      <c r="E56" s="127">
        <v>16240</v>
      </c>
      <c r="F56" s="242">
        <f t="shared" ref="F56:F57" si="5">SUM(C56:E56)</f>
        <v>76389</v>
      </c>
    </row>
    <row r="57" spans="1:6" x14ac:dyDescent="0.25">
      <c r="A57" s="13" t="s">
        <v>709</v>
      </c>
      <c r="B57" s="6"/>
      <c r="C57" s="109"/>
      <c r="D57" s="132">
        <v>50000</v>
      </c>
      <c r="E57" s="116">
        <v>15000</v>
      </c>
      <c r="F57" s="242">
        <f t="shared" si="5"/>
        <v>65000</v>
      </c>
    </row>
    <row r="58" spans="1:6" x14ac:dyDescent="0.25">
      <c r="A58" s="15" t="s">
        <v>191</v>
      </c>
      <c r="B58" s="8" t="s">
        <v>192</v>
      </c>
      <c r="C58" s="237">
        <f>SUM(C21)</f>
        <v>187386</v>
      </c>
      <c r="D58" s="235">
        <f>SUM(D21)</f>
        <v>50000</v>
      </c>
      <c r="E58" s="237">
        <v>65594</v>
      </c>
      <c r="F58" s="128">
        <f>SUM(C58:E58)</f>
        <v>302980</v>
      </c>
    </row>
    <row r="59" spans="1:6" s="91" customFormat="1" ht="15.75" x14ac:dyDescent="0.25">
      <c r="A59" s="20" t="s">
        <v>427</v>
      </c>
      <c r="B59" s="20" t="s">
        <v>199</v>
      </c>
      <c r="C59" s="238">
        <f>SUM(C48+C51+C54+C58)</f>
        <v>2777896</v>
      </c>
      <c r="D59" s="238">
        <f t="shared" ref="D59:E59" si="6">SUM(D48+D51+D54+D58)</f>
        <v>50000</v>
      </c>
      <c r="E59" s="238">
        <f t="shared" si="6"/>
        <v>765032</v>
      </c>
      <c r="F59" s="238">
        <f>SUM(F48+F51+F54+F58)</f>
        <v>3592928</v>
      </c>
    </row>
    <row r="60" spans="1:6" s="91" customFormat="1" ht="15.75" x14ac:dyDescent="0.25">
      <c r="A60" s="24"/>
      <c r="B60" s="24"/>
      <c r="C60" s="239"/>
      <c r="D60" s="239"/>
      <c r="E60" s="239"/>
      <c r="F60" s="239"/>
    </row>
    <row r="61" spans="1:6" s="125" customFormat="1" x14ac:dyDescent="0.25">
      <c r="A61" s="13" t="s">
        <v>710</v>
      </c>
      <c r="B61" s="6"/>
      <c r="C61" s="89">
        <v>1822433</v>
      </c>
      <c r="D61" s="127"/>
      <c r="E61" s="127">
        <v>492057</v>
      </c>
      <c r="F61" s="242">
        <f>SUM(C61:E61)</f>
        <v>2314490</v>
      </c>
    </row>
    <row r="62" spans="1:6" x14ac:dyDescent="0.25">
      <c r="A62" s="13" t="s">
        <v>711</v>
      </c>
      <c r="B62" s="8"/>
      <c r="C62" s="89">
        <v>3937000</v>
      </c>
      <c r="D62" s="127"/>
      <c r="E62" s="127">
        <v>1062990</v>
      </c>
      <c r="F62" s="242">
        <f>SUM(C62:E62)</f>
        <v>4999990</v>
      </c>
    </row>
    <row r="63" spans="1:6" x14ac:dyDescent="0.25">
      <c r="A63" s="15" t="s">
        <v>200</v>
      </c>
      <c r="B63" s="8" t="s">
        <v>201</v>
      </c>
      <c r="C63" s="131">
        <f>SUM(C33)</f>
        <v>5759433</v>
      </c>
      <c r="D63" s="96"/>
      <c r="E63" s="131">
        <f>SUM(C41)</f>
        <v>1555047</v>
      </c>
      <c r="F63" s="128">
        <f>SUM(C63:E63)</f>
        <v>7314480</v>
      </c>
    </row>
    <row r="64" spans="1:6" x14ac:dyDescent="0.25">
      <c r="A64" s="13"/>
      <c r="B64" s="6"/>
      <c r="C64" s="127"/>
      <c r="D64" s="127"/>
      <c r="E64" s="127"/>
      <c r="F64" s="124"/>
    </row>
    <row r="65" spans="1:6" x14ac:dyDescent="0.25">
      <c r="A65" s="13"/>
      <c r="B65" s="6"/>
      <c r="C65" s="127"/>
      <c r="D65" s="127"/>
      <c r="E65" s="127"/>
      <c r="F65" s="124"/>
    </row>
    <row r="66" spans="1:6" x14ac:dyDescent="0.25">
      <c r="A66" s="15" t="s">
        <v>202</v>
      </c>
      <c r="B66" s="8" t="s">
        <v>203</v>
      </c>
      <c r="C66" s="96"/>
      <c r="D66" s="96"/>
      <c r="E66" s="96"/>
      <c r="F66" s="240"/>
    </row>
    <row r="67" spans="1:6" x14ac:dyDescent="0.25">
      <c r="A67" s="13"/>
      <c r="B67" s="6"/>
      <c r="C67" s="127"/>
      <c r="D67" s="127"/>
      <c r="E67" s="127"/>
      <c r="F67" s="124"/>
    </row>
    <row r="68" spans="1:6" x14ac:dyDescent="0.25">
      <c r="A68" s="13"/>
      <c r="B68" s="6"/>
      <c r="C68" s="127"/>
      <c r="D68" s="127"/>
      <c r="E68" s="127"/>
      <c r="F68" s="124"/>
    </row>
    <row r="69" spans="1:6" x14ac:dyDescent="0.25">
      <c r="A69" s="15" t="s">
        <v>204</v>
      </c>
      <c r="B69" s="8" t="s">
        <v>205</v>
      </c>
      <c r="C69" s="232"/>
      <c r="D69" s="96"/>
      <c r="E69" s="96"/>
      <c r="F69" s="232"/>
    </row>
    <row r="70" spans="1:6" s="91" customFormat="1" ht="15.75" x14ac:dyDescent="0.25">
      <c r="A70" s="20" t="s">
        <v>428</v>
      </c>
      <c r="B70" s="20" t="s">
        <v>208</v>
      </c>
      <c r="C70" s="238">
        <f>SUM(C63+C66+C69)</f>
        <v>5759433</v>
      </c>
      <c r="D70" s="238">
        <f>SUM(D63+D66+D69)</f>
        <v>0</v>
      </c>
      <c r="E70" s="238">
        <f>SUM(E63+E66+E69)</f>
        <v>1555047</v>
      </c>
      <c r="F70" s="238">
        <f>SUM(F63+F66+F69)</f>
        <v>7314480</v>
      </c>
    </row>
    <row r="71" spans="1:6" x14ac:dyDescent="0.25">
      <c r="A71" s="90"/>
      <c r="B71" s="90"/>
      <c r="C71" s="90"/>
      <c r="D71" s="90"/>
      <c r="E71" s="90"/>
    </row>
    <row r="72" spans="1:6" x14ac:dyDescent="0.25">
      <c r="A72" s="90"/>
      <c r="B72" s="90"/>
      <c r="C72" s="90"/>
      <c r="D72" s="90"/>
      <c r="E72" s="90"/>
    </row>
    <row r="73" spans="1:6" x14ac:dyDescent="0.25">
      <c r="A73" s="90"/>
      <c r="B73" s="90"/>
      <c r="C73" s="90"/>
      <c r="D73" s="90"/>
      <c r="E73" s="90"/>
    </row>
    <row r="74" spans="1:6" x14ac:dyDescent="0.25">
      <c r="A74" s="90"/>
      <c r="B74" s="90"/>
      <c r="C74" s="90"/>
      <c r="D74" s="90"/>
      <c r="E74" s="90"/>
    </row>
    <row r="75" spans="1:6" x14ac:dyDescent="0.25">
      <c r="A75" s="90"/>
      <c r="B75" s="90"/>
      <c r="C75" s="90"/>
      <c r="D75" s="90"/>
      <c r="E75" s="90"/>
    </row>
    <row r="76" spans="1:6" x14ac:dyDescent="0.25">
      <c r="A76" s="90"/>
      <c r="B76" s="90"/>
      <c r="C76" s="90"/>
      <c r="D76" s="90"/>
      <c r="E76" s="90"/>
    </row>
  </sheetData>
  <mergeCells count="3">
    <mergeCell ref="A1:F1"/>
    <mergeCell ref="A3:F3"/>
    <mergeCell ref="A4:F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6"/>
  <sheetViews>
    <sheetView view="pageBreakPreview" topLeftCell="A16" zoomScale="85" zoomScaleNormal="100" workbookViewId="0">
      <selection activeCell="B1" sqref="B1:D1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 x14ac:dyDescent="0.25">
      <c r="B1" s="266" t="s">
        <v>721</v>
      </c>
      <c r="C1" s="266"/>
      <c r="D1" s="266"/>
    </row>
    <row r="3" spans="1:4" ht="25.5" customHeight="1" x14ac:dyDescent="0.25">
      <c r="A3" s="261" t="s">
        <v>686</v>
      </c>
      <c r="B3" s="265"/>
      <c r="C3" s="265"/>
      <c r="D3" s="265"/>
    </row>
    <row r="4" spans="1:4" ht="23.25" customHeight="1" x14ac:dyDescent="0.25">
      <c r="A4" s="270" t="s">
        <v>586</v>
      </c>
      <c r="B4" s="271"/>
      <c r="C4" s="271"/>
      <c r="D4" s="271"/>
    </row>
    <row r="5" spans="1:4" x14ac:dyDescent="0.25">
      <c r="A5" s="1"/>
    </row>
    <row r="6" spans="1:4" x14ac:dyDescent="0.25">
      <c r="A6" s="1"/>
    </row>
    <row r="7" spans="1:4" ht="51" customHeight="1" x14ac:dyDescent="0.25">
      <c r="A7" s="52" t="s">
        <v>585</v>
      </c>
      <c r="B7" s="53" t="s">
        <v>632</v>
      </c>
      <c r="C7" s="53" t="s">
        <v>671</v>
      </c>
      <c r="D7" s="60" t="s">
        <v>3</v>
      </c>
    </row>
    <row r="8" spans="1:4" ht="15" customHeight="1" x14ac:dyDescent="0.25">
      <c r="A8" s="53" t="s">
        <v>559</v>
      </c>
      <c r="B8" s="54"/>
      <c r="C8" s="54"/>
      <c r="D8" s="26">
        <f t="shared" ref="D8:D34" si="0">SUM(B8:C8)</f>
        <v>0</v>
      </c>
    </row>
    <row r="9" spans="1:4" ht="15" customHeight="1" x14ac:dyDescent="0.25">
      <c r="A9" s="53" t="s">
        <v>560</v>
      </c>
      <c r="B9" s="54"/>
      <c r="C9" s="54"/>
      <c r="D9" s="26">
        <f t="shared" si="0"/>
        <v>0</v>
      </c>
    </row>
    <row r="10" spans="1:4" ht="15" customHeight="1" x14ac:dyDescent="0.25">
      <c r="A10" s="53" t="s">
        <v>561</v>
      </c>
      <c r="B10" s="54"/>
      <c r="C10" s="54"/>
      <c r="D10" s="26">
        <f t="shared" si="0"/>
        <v>0</v>
      </c>
    </row>
    <row r="11" spans="1:4" ht="15" customHeight="1" x14ac:dyDescent="0.25">
      <c r="A11" s="53" t="s">
        <v>562</v>
      </c>
      <c r="B11" s="54"/>
      <c r="C11" s="54"/>
      <c r="D11" s="26">
        <f t="shared" si="0"/>
        <v>0</v>
      </c>
    </row>
    <row r="12" spans="1:4" s="91" customFormat="1" ht="15" customHeight="1" x14ac:dyDescent="0.25">
      <c r="A12" s="52" t="s">
        <v>580</v>
      </c>
      <c r="B12" s="95">
        <f>SUM(B8:B11)</f>
        <v>0</v>
      </c>
      <c r="C12" s="95">
        <f>SUM(C8:C11)</f>
        <v>0</v>
      </c>
      <c r="D12" s="96">
        <f t="shared" si="0"/>
        <v>0</v>
      </c>
    </row>
    <row r="13" spans="1:4" ht="15" customHeight="1" x14ac:dyDescent="0.25">
      <c r="A13" s="53" t="s">
        <v>563</v>
      </c>
      <c r="B13" s="54"/>
      <c r="C13" s="54"/>
      <c r="D13" s="26">
        <f t="shared" si="0"/>
        <v>0</v>
      </c>
    </row>
    <row r="14" spans="1:4" ht="33" customHeight="1" x14ac:dyDescent="0.25">
      <c r="A14" s="53" t="s">
        <v>564</v>
      </c>
      <c r="B14" s="54"/>
      <c r="C14" s="54"/>
      <c r="D14" s="26">
        <f t="shared" si="0"/>
        <v>0</v>
      </c>
    </row>
    <row r="15" spans="1:4" ht="15" customHeight="1" x14ac:dyDescent="0.25">
      <c r="A15" s="53" t="s">
        <v>565</v>
      </c>
      <c r="B15" s="54"/>
      <c r="C15" s="54"/>
      <c r="D15" s="26">
        <f t="shared" si="0"/>
        <v>0</v>
      </c>
    </row>
    <row r="16" spans="1:4" ht="15" customHeight="1" x14ac:dyDescent="0.25">
      <c r="A16" s="53" t="s">
        <v>566</v>
      </c>
      <c r="B16" s="54">
        <v>0</v>
      </c>
      <c r="C16" s="54">
        <v>2</v>
      </c>
      <c r="D16" s="26">
        <f t="shared" si="0"/>
        <v>2</v>
      </c>
    </row>
    <row r="17" spans="1:4" ht="15" customHeight="1" x14ac:dyDescent="0.25">
      <c r="A17" s="53" t="s">
        <v>567</v>
      </c>
      <c r="B17" s="54"/>
      <c r="C17" s="54"/>
      <c r="D17" s="26">
        <f t="shared" si="0"/>
        <v>0</v>
      </c>
    </row>
    <row r="18" spans="1:4" ht="15" customHeight="1" x14ac:dyDescent="0.25">
      <c r="A18" s="53" t="s">
        <v>568</v>
      </c>
      <c r="B18" s="54"/>
      <c r="C18" s="54">
        <v>2</v>
      </c>
      <c r="D18" s="26">
        <f t="shared" si="0"/>
        <v>2</v>
      </c>
    </row>
    <row r="19" spans="1:4" ht="15" customHeight="1" x14ac:dyDescent="0.25">
      <c r="A19" s="53" t="s">
        <v>569</v>
      </c>
      <c r="B19" s="54"/>
      <c r="C19" s="54"/>
      <c r="D19" s="26">
        <f t="shared" si="0"/>
        <v>0</v>
      </c>
    </row>
    <row r="20" spans="1:4" s="91" customFormat="1" ht="15" customHeight="1" x14ac:dyDescent="0.25">
      <c r="A20" s="52" t="s">
        <v>581</v>
      </c>
      <c r="B20" s="95">
        <f>SUM(B13:B19)</f>
        <v>0</v>
      </c>
      <c r="C20" s="95">
        <f>SUM(C13:C19)</f>
        <v>4</v>
      </c>
      <c r="D20" s="96">
        <f t="shared" si="0"/>
        <v>4</v>
      </c>
    </row>
    <row r="21" spans="1:4" ht="15" customHeight="1" x14ac:dyDescent="0.25">
      <c r="A21" s="53" t="s">
        <v>570</v>
      </c>
      <c r="B21" s="54">
        <v>1</v>
      </c>
      <c r="C21" s="54">
        <v>0</v>
      </c>
      <c r="D21" s="26">
        <f t="shared" si="0"/>
        <v>1</v>
      </c>
    </row>
    <row r="22" spans="1:4" ht="15" customHeight="1" x14ac:dyDescent="0.25">
      <c r="A22" s="53" t="s">
        <v>571</v>
      </c>
      <c r="B22" s="54"/>
      <c r="C22" s="54"/>
      <c r="D22" s="26">
        <f t="shared" si="0"/>
        <v>0</v>
      </c>
    </row>
    <row r="23" spans="1:4" ht="15" customHeight="1" x14ac:dyDescent="0.25">
      <c r="A23" s="53" t="s">
        <v>572</v>
      </c>
      <c r="B23" s="54"/>
      <c r="C23" s="54"/>
      <c r="D23" s="26">
        <f t="shared" si="0"/>
        <v>0</v>
      </c>
    </row>
    <row r="24" spans="1:4" s="91" customFormat="1" ht="15" customHeight="1" x14ac:dyDescent="0.25">
      <c r="A24" s="52" t="s">
        <v>582</v>
      </c>
      <c r="B24" s="95">
        <f>SUM(B21:B23)</f>
        <v>1</v>
      </c>
      <c r="C24" s="95">
        <f>SUM(C21:C23)</f>
        <v>0</v>
      </c>
      <c r="D24" s="96">
        <f t="shared" si="0"/>
        <v>1</v>
      </c>
    </row>
    <row r="25" spans="1:4" ht="15" customHeight="1" x14ac:dyDescent="0.25">
      <c r="A25" s="53" t="s">
        <v>573</v>
      </c>
      <c r="B25" s="54">
        <v>1</v>
      </c>
      <c r="C25" s="54"/>
      <c r="D25" s="26">
        <f t="shared" si="0"/>
        <v>1</v>
      </c>
    </row>
    <row r="26" spans="1:4" ht="15" customHeight="1" x14ac:dyDescent="0.25">
      <c r="A26" s="53" t="s">
        <v>574</v>
      </c>
      <c r="B26" s="54">
        <v>3</v>
      </c>
      <c r="C26" s="54"/>
      <c r="D26" s="26">
        <f t="shared" si="0"/>
        <v>3</v>
      </c>
    </row>
    <row r="27" spans="1:4" ht="15" customHeight="1" x14ac:dyDescent="0.25">
      <c r="A27" s="53" t="s">
        <v>575</v>
      </c>
      <c r="B27" s="54">
        <v>1</v>
      </c>
      <c r="C27" s="54"/>
      <c r="D27" s="26">
        <f t="shared" si="0"/>
        <v>1</v>
      </c>
    </row>
    <row r="28" spans="1:4" s="91" customFormat="1" ht="15" customHeight="1" x14ac:dyDescent="0.25">
      <c r="A28" s="52" t="s">
        <v>583</v>
      </c>
      <c r="B28" s="95">
        <f>SUM(B25:B27)</f>
        <v>5</v>
      </c>
      <c r="C28" s="95">
        <f>SUM(C25:C27)</f>
        <v>0</v>
      </c>
      <c r="D28" s="96">
        <f t="shared" si="0"/>
        <v>5</v>
      </c>
    </row>
    <row r="29" spans="1:4" s="91" customFormat="1" ht="37.5" customHeight="1" x14ac:dyDescent="0.25">
      <c r="A29" s="52" t="s">
        <v>584</v>
      </c>
      <c r="B29" s="69">
        <f>SUM(B28,B24,B20,B12)</f>
        <v>6</v>
      </c>
      <c r="C29" s="69">
        <f>SUM(C28,C24,C20,C12)</f>
        <v>4</v>
      </c>
      <c r="D29" s="96">
        <f t="shared" si="0"/>
        <v>10</v>
      </c>
    </row>
    <row r="30" spans="1:4" ht="30" customHeight="1" x14ac:dyDescent="0.25">
      <c r="A30" s="53" t="s">
        <v>576</v>
      </c>
      <c r="B30" s="54"/>
      <c r="C30" s="54"/>
      <c r="D30" s="26">
        <f t="shared" si="0"/>
        <v>0</v>
      </c>
    </row>
    <row r="31" spans="1:4" ht="32.25" customHeight="1" x14ac:dyDescent="0.25">
      <c r="A31" s="53" t="s">
        <v>577</v>
      </c>
      <c r="B31" s="54"/>
      <c r="C31" s="54"/>
      <c r="D31" s="26">
        <f t="shared" si="0"/>
        <v>0</v>
      </c>
    </row>
    <row r="32" spans="1:4" ht="33.75" customHeight="1" x14ac:dyDescent="0.25">
      <c r="A32" s="53" t="s">
        <v>578</v>
      </c>
      <c r="B32" s="54"/>
      <c r="C32" s="54"/>
      <c r="D32" s="26">
        <f t="shared" si="0"/>
        <v>0</v>
      </c>
    </row>
    <row r="33" spans="1:4" ht="18.75" customHeight="1" x14ac:dyDescent="0.25">
      <c r="A33" s="53" t="s">
        <v>579</v>
      </c>
      <c r="B33" s="54"/>
      <c r="C33" s="54"/>
      <c r="D33" s="26">
        <f t="shared" si="0"/>
        <v>0</v>
      </c>
    </row>
    <row r="34" spans="1:4" s="91" customFormat="1" ht="33" customHeight="1" x14ac:dyDescent="0.25">
      <c r="A34" s="52" t="s">
        <v>46</v>
      </c>
      <c r="B34" s="95">
        <f>SUM(B30:B33)</f>
        <v>0</v>
      </c>
      <c r="C34" s="95">
        <f>SUM(C30:C33)</f>
        <v>0</v>
      </c>
      <c r="D34" s="96">
        <f t="shared" si="0"/>
        <v>0</v>
      </c>
    </row>
    <row r="35" spans="1:4" x14ac:dyDescent="0.25">
      <c r="A35" s="267"/>
      <c r="B35" s="268"/>
      <c r="C35" s="268"/>
    </row>
    <row r="36" spans="1:4" x14ac:dyDescent="0.25">
      <c r="A36" s="269"/>
      <c r="B36" s="268"/>
      <c r="C36" s="268"/>
    </row>
  </sheetData>
  <mergeCells count="5">
    <mergeCell ref="B1:D1"/>
    <mergeCell ref="A35:C35"/>
    <mergeCell ref="A36:C36"/>
    <mergeCell ref="A3:D3"/>
    <mergeCell ref="A4:D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23</vt:i4>
      </vt:variant>
    </vt:vector>
  </HeadingPairs>
  <TitlesOfParts>
    <vt:vector size="43" baseType="lpstr">
      <vt:lpstr>1. melléklet</vt:lpstr>
      <vt:lpstr>2. melléklet</vt:lpstr>
      <vt:lpstr>3. melléklet</vt:lpstr>
      <vt:lpstr>4. melléklet</vt:lpstr>
      <vt:lpstr>5. melléklet</vt:lpstr>
      <vt:lpstr>6. melléklet </vt:lpstr>
      <vt:lpstr>7. melléklet 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</vt:lpstr>
      <vt:lpstr>20. melléklet</vt:lpstr>
      <vt:lpstr>'11. melléklet'!_pr21</vt:lpstr>
      <vt:lpstr>'14. melléklet'!_pr232</vt:lpstr>
      <vt:lpstr>'14. melléklet'!_pr233</vt:lpstr>
      <vt:lpstr>'14. melléklet'!_pr234</vt:lpstr>
      <vt:lpstr>'14. melléklet'!_pr235</vt:lpstr>
      <vt:lpstr>'14. melléklet'!_pr236</vt:lpstr>
      <vt:lpstr>'11. melléklet'!_pr24</vt:lpstr>
      <vt:lpstr>'11. melléklet'!_pr25</vt:lpstr>
      <vt:lpstr>'11. melléklet'!_pr26</vt:lpstr>
      <vt:lpstr>'11. melléklet'!_pr27</vt:lpstr>
      <vt:lpstr>'11. melléklet'!_pr28</vt:lpstr>
      <vt:lpstr>'14. melléklet'!_pr314</vt:lpstr>
      <vt:lpstr>'12. melléklet'!foot_4_place</vt:lpstr>
      <vt:lpstr>'14. melléklet'!Nyomtatási_terület</vt:lpstr>
      <vt:lpstr>'15. melléklet'!Nyomtatási_terület</vt:lpstr>
      <vt:lpstr>'16. melléklet'!Nyomtatási_terület</vt:lpstr>
      <vt:lpstr>'17. melléklet'!Nyomtatási_terület</vt:lpstr>
      <vt:lpstr>'2. melléklet'!Nyomtatási_terület</vt:lpstr>
      <vt:lpstr>'3. melléklet'!Nyomtatási_terület</vt:lpstr>
      <vt:lpstr>'4. melléklet'!Nyomtatási_terület</vt:lpstr>
      <vt:lpstr>'5. melléklet'!Nyomtatási_terület</vt:lpstr>
      <vt:lpstr>'6. melléklet '!Nyomtatási_terület</vt:lpstr>
      <vt:lpstr>'7. melléklet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2019-11-05T12:12:51Z</cp:lastPrinted>
  <dcterms:created xsi:type="dcterms:W3CDTF">2014-01-03T21:48:14Z</dcterms:created>
  <dcterms:modified xsi:type="dcterms:W3CDTF">2019-11-28T07:49:30Z</dcterms:modified>
</cp:coreProperties>
</file>