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440" windowHeight="9945"/>
  </bookViews>
  <sheets>
    <sheet name="1.sz tájékoztató" sheetId="7" r:id="rId1"/>
  </sheets>
  <calcPr calcId="125725"/>
</workbook>
</file>

<file path=xl/calcChain.xml><?xml version="1.0" encoding="utf-8"?>
<calcChain xmlns="http://schemas.openxmlformats.org/spreadsheetml/2006/main">
  <c r="D45" i="7"/>
  <c r="F45"/>
  <c r="C45"/>
  <c r="D40"/>
  <c r="E40"/>
  <c r="F40"/>
  <c r="G40"/>
  <c r="C40"/>
  <c r="D51"/>
  <c r="E51"/>
  <c r="F51"/>
  <c r="G51"/>
  <c r="C51"/>
  <c r="D54"/>
  <c r="D55" s="1"/>
  <c r="F54"/>
  <c r="F55" s="1"/>
  <c r="G54"/>
  <c r="G55" s="1"/>
  <c r="C54"/>
  <c r="C55" s="1"/>
  <c r="G45"/>
  <c r="D25"/>
  <c r="F25"/>
  <c r="G25"/>
  <c r="H25"/>
  <c r="C25"/>
  <c r="D62"/>
  <c r="F62"/>
  <c r="G62"/>
  <c r="I62"/>
  <c r="C62"/>
  <c r="E61"/>
  <c r="E60"/>
  <c r="E59"/>
  <c r="E62" s="1"/>
  <c r="I55"/>
  <c r="E53"/>
  <c r="E54" s="1"/>
  <c r="E42"/>
  <c r="E45" s="1"/>
  <c r="D36"/>
  <c r="F36"/>
  <c r="G36"/>
  <c r="H36"/>
  <c r="I36"/>
  <c r="C36"/>
  <c r="E35"/>
  <c r="E34"/>
  <c r="E36" s="1"/>
  <c r="E31"/>
  <c r="H27"/>
  <c r="I26"/>
  <c r="G26"/>
  <c r="F26"/>
  <c r="D26"/>
  <c r="C26"/>
  <c r="E24"/>
  <c r="E25" s="1"/>
  <c r="E18"/>
  <c r="E17"/>
  <c r="E16"/>
  <c r="E15"/>
  <c r="I14"/>
  <c r="G14"/>
  <c r="F14"/>
  <c r="F27" s="1"/>
  <c r="D14"/>
  <c r="C14"/>
  <c r="C27" s="1"/>
  <c r="E13"/>
  <c r="E12"/>
  <c r="E11"/>
  <c r="E55" l="1"/>
  <c r="E14"/>
  <c r="D27"/>
  <c r="G27"/>
  <c r="E26"/>
  <c r="E27" l="1"/>
</calcChain>
</file>

<file path=xl/sharedStrings.xml><?xml version="1.0" encoding="utf-8"?>
<sst xmlns="http://schemas.openxmlformats.org/spreadsheetml/2006/main" count="82" uniqueCount="66">
  <si>
    <t>Megnevezés</t>
  </si>
  <si>
    <t>Községi Önkormányzat</t>
  </si>
  <si>
    <t>Demjén</t>
  </si>
  <si>
    <t>Felújitási - beruházási forrás</t>
  </si>
  <si>
    <t>Megjegyzés</t>
  </si>
  <si>
    <t>Nettó érték</t>
  </si>
  <si>
    <t>áfa</t>
  </si>
  <si>
    <t>Bruttó érték</t>
  </si>
  <si>
    <t>Önkormányzati önerő</t>
  </si>
  <si>
    <t>1.</t>
  </si>
  <si>
    <t xml:space="preserve">Dózsa Gy. út felújítása  </t>
  </si>
  <si>
    <t>2.</t>
  </si>
  <si>
    <t>40-45. LED lámparest felszerelése</t>
  </si>
  <si>
    <t>3.</t>
  </si>
  <si>
    <t>Közösségi Ház  szigetelése, nyílászáró csere,</t>
  </si>
  <si>
    <t>4.</t>
  </si>
  <si>
    <t>Felújítás öszesen</t>
  </si>
  <si>
    <t>5.</t>
  </si>
  <si>
    <t>Csapadékvíz beruházás II. szakasz</t>
  </si>
  <si>
    <t>Új beruházás   teljes várható önerő: 10.461.602.-Ft</t>
  </si>
  <si>
    <t>6.</t>
  </si>
  <si>
    <t>Demjéni Kerékpárút építés</t>
  </si>
  <si>
    <t>Új bruházás (önerő 5%</t>
  </si>
  <si>
    <t>7.</t>
  </si>
  <si>
    <t>Közösségi ház  szociális helyiségek kialakítása</t>
  </si>
  <si>
    <t>8.</t>
  </si>
  <si>
    <t>Park, játszótér kialakitás a Kossuth téren</t>
  </si>
  <si>
    <t>9.</t>
  </si>
  <si>
    <t>Temető út zúzalékkal történő kiegyenlítése</t>
  </si>
  <si>
    <t>10.</t>
  </si>
  <si>
    <t>Karácsonyi díszkivilágítási elemek beszerzése</t>
  </si>
  <si>
    <t>11.</t>
  </si>
  <si>
    <t>Hangoshíradó felújítása</t>
  </si>
  <si>
    <t>12.</t>
  </si>
  <si>
    <t>Projektor vásárlás</t>
  </si>
  <si>
    <t>13.</t>
  </si>
  <si>
    <t>14.</t>
  </si>
  <si>
    <t>Beruházás összesen</t>
  </si>
  <si>
    <t>Fejlesztési kiadások összesen</t>
  </si>
  <si>
    <t>Támogatási összeg</t>
  </si>
  <si>
    <t>sor-szám</t>
  </si>
  <si>
    <t>Támo-gatási %</t>
  </si>
  <si>
    <t>Helyi körzeti megbízott részére számítógép vásárlás</t>
  </si>
  <si>
    <t>Összesen</t>
  </si>
  <si>
    <t>összesen</t>
  </si>
  <si>
    <t>Közvilágítás korszerűsétés  lámpatesetek cseréje a Petőfi és Széchenyi úton   Felsőrét és az önkormányzat mellék utcáiban</t>
  </si>
  <si>
    <t>Önkormányzati önerőből megvalósuló beruházás</t>
  </si>
  <si>
    <t>Beruházási tartalékból megvalósuló beruházás</t>
  </si>
  <si>
    <t>Önkormányzati önerőből megvalósuló felújítás</t>
  </si>
  <si>
    <t>Felújítási tartalékból    megvalósuló fejlesztés</t>
  </si>
  <si>
    <t>A tartalékokból  megvalósítandó beruházások  pályázati önerő alapját képezik</t>
  </si>
  <si>
    <t xml:space="preserve">Felújitások és beruházásáok </t>
  </si>
  <si>
    <t>2015. I félév</t>
  </si>
  <si>
    <t>Önkormányzatnak telefon vásárlás</t>
  </si>
  <si>
    <t>Informatikai eszköz beszerzés</t>
  </si>
  <si>
    <t>Park, játszótér kialakitás a Kossuth téren I.részlet</t>
  </si>
  <si>
    <t>Urnafal építés</t>
  </si>
  <si>
    <t>Ingatlan beszerzés</t>
  </si>
  <si>
    <t>Informatikaieszköz beszerzés</t>
  </si>
  <si>
    <t>Tűzoltókészülékvásárlás</t>
  </si>
  <si>
    <t>Információs tábla közterületre</t>
  </si>
  <si>
    <t>Egyéb tárgyi eszköz beszerzés</t>
  </si>
  <si>
    <t>Rendezési terv készítés</t>
  </si>
  <si>
    <t>Immateriális javak beszerzése</t>
  </si>
  <si>
    <t>Közterületen LED lámpa testek beépítése</t>
  </si>
  <si>
    <t>1.sz . Tájékoztató  Demjén Község Önkormányzata Képviselő-testületének 14/2015.(XII.3.)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</si>
</sst>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2" fillId="0" borderId="0" xfId="0" applyFont="1" applyAlignment="1"/>
    <xf numFmtId="0" fontId="0" fillId="2" borderId="1" xfId="0" applyFill="1" applyBorder="1"/>
    <xf numFmtId="0" fontId="0" fillId="4" borderId="1" xfId="0" applyFill="1" applyBorder="1"/>
    <xf numFmtId="164" fontId="0" fillId="4" borderId="1" xfId="1" applyNumberFormat="1" applyFont="1" applyFill="1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6" fillId="2" borderId="1" xfId="1" applyNumberFormat="1" applyFont="1" applyFill="1" applyBorder="1"/>
    <xf numFmtId="9" fontId="0" fillId="2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164" fontId="3" fillId="0" borderId="1" xfId="1" applyNumberFormat="1" applyFont="1" applyBorder="1"/>
    <xf numFmtId="0" fontId="6" fillId="3" borderId="1" xfId="0" applyFont="1" applyFill="1" applyBorder="1"/>
    <xf numFmtId="164" fontId="6" fillId="3" borderId="1" xfId="1" applyNumberFormat="1" applyFont="1" applyFill="1" applyBorder="1"/>
    <xf numFmtId="164" fontId="6" fillId="3" borderId="1" xfId="1" applyNumberFormat="1" applyFon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4" fillId="3" borderId="1" xfId="0" applyFont="1" applyFill="1" applyBorder="1"/>
    <xf numFmtId="0" fontId="6" fillId="4" borderId="1" xfId="0" applyFont="1" applyFill="1" applyBorder="1" applyAlignment="1">
      <alignment wrapText="1"/>
    </xf>
    <xf numFmtId="164" fontId="6" fillId="4" borderId="1" xfId="1" applyNumberFormat="1" applyFont="1" applyFill="1" applyBorder="1"/>
    <xf numFmtId="9" fontId="0" fillId="4" borderId="1" xfId="0" applyNumberFormat="1" applyFill="1" applyBorder="1" applyAlignment="1">
      <alignment horizontal="center"/>
    </xf>
    <xf numFmtId="0" fontId="6" fillId="0" borderId="1" xfId="0" applyFont="1" applyBorder="1"/>
    <xf numFmtId="0" fontId="3" fillId="4" borderId="1" xfId="0" applyFont="1" applyFill="1" applyBorder="1"/>
    <xf numFmtId="164" fontId="3" fillId="4" borderId="1" xfId="0" applyNumberFormat="1" applyFont="1" applyFill="1" applyBorder="1"/>
    <xf numFmtId="0" fontId="3" fillId="0" borderId="0" xfId="0" applyFont="1" applyAlignment="1">
      <alignment horizontal="center"/>
    </xf>
    <xf numFmtId="164" fontId="5" fillId="0" borderId="1" xfId="1" applyNumberFormat="1" applyFont="1" applyBorder="1"/>
    <xf numFmtId="164" fontId="3" fillId="4" borderId="1" xfId="1" applyNumberFormat="1" applyFont="1" applyFill="1" applyBorder="1"/>
    <xf numFmtId="0" fontId="6" fillId="5" borderId="1" xfId="0" applyFont="1" applyFill="1" applyBorder="1" applyAlignment="1">
      <alignment wrapText="1"/>
    </xf>
    <xf numFmtId="164" fontId="0" fillId="5" borderId="1" xfId="1" applyNumberFormat="1" applyFont="1" applyFill="1" applyBorder="1"/>
    <xf numFmtId="0" fontId="0" fillId="5" borderId="1" xfId="0" applyFill="1" applyBorder="1"/>
    <xf numFmtId="0" fontId="0" fillId="4" borderId="1" xfId="0" applyFill="1" applyBorder="1" applyAlignment="1">
      <alignment horizontal="center"/>
    </xf>
    <xf numFmtId="164" fontId="6" fillId="5" borderId="1" xfId="1" applyNumberFormat="1" applyFont="1" applyFill="1" applyBorder="1"/>
    <xf numFmtId="164" fontId="0" fillId="4" borderId="1" xfId="0" applyNumberFormat="1" applyFill="1" applyBorder="1"/>
    <xf numFmtId="0" fontId="6" fillId="4" borderId="1" xfId="0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0" fontId="6" fillId="5" borderId="1" xfId="0" applyFont="1" applyFill="1" applyBorder="1"/>
    <xf numFmtId="0" fontId="3" fillId="5" borderId="1" xfId="0" applyFont="1" applyFill="1" applyBorder="1" applyAlignment="1">
      <alignment wrapText="1"/>
    </xf>
    <xf numFmtId="164" fontId="2" fillId="5" borderId="1" xfId="0" applyNumberFormat="1" applyFont="1" applyFill="1" applyBorder="1"/>
    <xf numFmtId="164" fontId="6" fillId="4" borderId="1" xfId="1" applyNumberFormat="1" applyFont="1" applyFill="1" applyBorder="1" applyAlignment="1">
      <alignment horizontal="center"/>
    </xf>
    <xf numFmtId="0" fontId="4" fillId="4" borderId="1" xfId="0" applyFont="1" applyFill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wrapText="1"/>
    </xf>
    <xf numFmtId="164" fontId="5" fillId="2" borderId="1" xfId="1" applyNumberFormat="1" applyFont="1" applyFill="1" applyBorder="1"/>
    <xf numFmtId="164" fontId="0" fillId="5" borderId="1" xfId="1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wrapText="1"/>
    </xf>
    <xf numFmtId="164" fontId="5" fillId="5" borderId="1" xfId="1" applyNumberFormat="1" applyFont="1" applyFill="1" applyBorder="1"/>
    <xf numFmtId="0" fontId="7" fillId="5" borderId="1" xfId="0" applyFont="1" applyFill="1" applyBorder="1"/>
    <xf numFmtId="0" fontId="0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 applyAlignment="1">
      <alignment horizontal="left"/>
    </xf>
    <xf numFmtId="164" fontId="0" fillId="4" borderId="1" xfId="0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4"/>
  <sheetViews>
    <sheetView tabSelected="1" workbookViewId="0">
      <selection activeCell="A3" sqref="A3"/>
    </sheetView>
  </sheetViews>
  <sheetFormatPr defaultRowHeight="15"/>
  <cols>
    <col min="1" max="1" width="6.140625" customWidth="1"/>
    <col min="2" max="2" width="38" customWidth="1"/>
    <col min="3" max="3" width="15.7109375" customWidth="1"/>
    <col min="4" max="4" width="14.28515625" customWidth="1"/>
    <col min="5" max="5" width="14.7109375" customWidth="1"/>
    <col min="6" max="6" width="14.42578125" customWidth="1"/>
    <col min="7" max="8" width="15.28515625" customWidth="1"/>
    <col min="9" max="9" width="16.85546875" customWidth="1"/>
  </cols>
  <sheetData>
    <row r="1" spans="1:22"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2" ht="15" customHeight="1">
      <c r="A2" s="62" t="s">
        <v>65</v>
      </c>
      <c r="B2" s="62"/>
      <c r="C2" s="62"/>
      <c r="D2" s="62"/>
      <c r="E2" s="62"/>
      <c r="F2" s="62"/>
      <c r="G2" s="62"/>
      <c r="H2" s="62"/>
      <c r="I2" s="62"/>
    </row>
    <row r="4" spans="1:22">
      <c r="A4" s="64" t="s">
        <v>1</v>
      </c>
      <c r="B4" s="64"/>
      <c r="I4" s="31"/>
    </row>
    <row r="5" spans="1:22">
      <c r="A5" s="8" t="s">
        <v>2</v>
      </c>
      <c r="B5" s="8"/>
    </row>
    <row r="7" spans="1:22">
      <c r="A7" s="65" t="s">
        <v>51</v>
      </c>
      <c r="B7" s="65"/>
      <c r="C7" s="65"/>
      <c r="D7" s="65"/>
      <c r="E7" s="65"/>
      <c r="F7" s="65"/>
      <c r="G7" s="65"/>
      <c r="H7" s="65"/>
      <c r="I7" s="50"/>
    </row>
    <row r="8" spans="1:22">
      <c r="A8" s="65" t="s">
        <v>52</v>
      </c>
      <c r="B8" s="65"/>
      <c r="C8" s="65"/>
      <c r="D8" s="65"/>
      <c r="E8" s="65"/>
      <c r="F8" s="65"/>
      <c r="G8" s="65"/>
      <c r="H8" s="65"/>
    </row>
    <row r="9" spans="1:22">
      <c r="A9" s="66" t="s">
        <v>40</v>
      </c>
      <c r="B9" s="63" t="s">
        <v>0</v>
      </c>
      <c r="C9" s="10"/>
      <c r="D9" s="10"/>
      <c r="E9" s="63" t="s">
        <v>3</v>
      </c>
      <c r="F9" s="63"/>
      <c r="G9" s="63"/>
      <c r="H9" s="63"/>
      <c r="I9" s="63" t="s">
        <v>4</v>
      </c>
    </row>
    <row r="10" spans="1:22" ht="37.5" customHeight="1">
      <c r="A10" s="67"/>
      <c r="B10" s="63"/>
      <c r="C10" s="10" t="s">
        <v>5</v>
      </c>
      <c r="D10" s="10" t="s">
        <v>6</v>
      </c>
      <c r="E10" s="10" t="s">
        <v>7</v>
      </c>
      <c r="F10" s="11" t="s">
        <v>8</v>
      </c>
      <c r="G10" s="11" t="s">
        <v>39</v>
      </c>
      <c r="H10" s="11" t="s">
        <v>41</v>
      </c>
      <c r="I10" s="63"/>
    </row>
    <row r="11" spans="1:22" ht="29.25" customHeight="1">
      <c r="A11" s="9" t="s">
        <v>9</v>
      </c>
      <c r="B11" s="29" t="s">
        <v>10</v>
      </c>
      <c r="C11" s="33">
        <v>10000000</v>
      </c>
      <c r="D11" s="33">
        <v>2700000</v>
      </c>
      <c r="E11" s="33">
        <f>SUM(C11:D11)</f>
        <v>12700000</v>
      </c>
      <c r="F11" s="26">
        <v>12700000</v>
      </c>
      <c r="G11" s="26"/>
      <c r="H11" s="27"/>
      <c r="I11" s="5"/>
    </row>
    <row r="12" spans="1:22" ht="65.25" customHeight="1">
      <c r="A12" s="9" t="s">
        <v>11</v>
      </c>
      <c r="B12" s="14" t="s">
        <v>45</v>
      </c>
      <c r="C12" s="12">
        <v>2913000</v>
      </c>
      <c r="D12" s="12">
        <v>787000</v>
      </c>
      <c r="E12" s="12">
        <f>SUM(C12:D12)</f>
        <v>3700000</v>
      </c>
      <c r="F12" s="12">
        <v>3700000</v>
      </c>
      <c r="G12" s="12"/>
      <c r="H12" s="15"/>
      <c r="I12" s="16" t="s">
        <v>12</v>
      </c>
    </row>
    <row r="13" spans="1:22" ht="27" customHeight="1">
      <c r="A13" s="9" t="s">
        <v>13</v>
      </c>
      <c r="B13" s="25" t="s">
        <v>14</v>
      </c>
      <c r="C13" s="6">
        <v>7766000</v>
      </c>
      <c r="D13" s="6">
        <v>2097000</v>
      </c>
      <c r="E13" s="6">
        <f>SUM(C13:D13)</f>
        <v>9863000</v>
      </c>
      <c r="F13" s="6"/>
      <c r="G13" s="6"/>
      <c r="H13" s="37"/>
      <c r="I13" s="5"/>
    </row>
    <row r="14" spans="1:22">
      <c r="A14" s="9" t="s">
        <v>15</v>
      </c>
      <c r="B14" s="9" t="s">
        <v>16</v>
      </c>
      <c r="C14" s="18">
        <f>SUM(C11:C13)</f>
        <v>20679000</v>
      </c>
      <c r="D14" s="18">
        <f>SUM(D11:D13)</f>
        <v>5584000</v>
      </c>
      <c r="E14" s="18">
        <f>SUM(E11:E13)</f>
        <v>26263000</v>
      </c>
      <c r="F14" s="18">
        <f>SUM(F11:F13)</f>
        <v>16400000</v>
      </c>
      <c r="G14" s="18">
        <f>SUM(G11:G13)</f>
        <v>0</v>
      </c>
      <c r="H14" s="18"/>
      <c r="I14" s="18">
        <f>SUM(I11:I13)</f>
        <v>0</v>
      </c>
    </row>
    <row r="15" spans="1:22" ht="54.75" customHeight="1">
      <c r="A15" s="9" t="s">
        <v>17</v>
      </c>
      <c r="B15" s="19" t="s">
        <v>18</v>
      </c>
      <c r="C15" s="20">
        <v>164974043</v>
      </c>
      <c r="D15" s="20">
        <v>44257992</v>
      </c>
      <c r="E15" s="20">
        <f>SUM(C15:D15)</f>
        <v>209232035</v>
      </c>
      <c r="F15" s="21">
        <v>4000000</v>
      </c>
      <c r="G15" s="20">
        <v>198770433</v>
      </c>
      <c r="H15" s="22">
        <v>0.95</v>
      </c>
      <c r="I15" s="23" t="s">
        <v>19</v>
      </c>
    </row>
    <row r="16" spans="1:22">
      <c r="A16" s="9" t="s">
        <v>20</v>
      </c>
      <c r="B16" s="19" t="s">
        <v>21</v>
      </c>
      <c r="C16" s="20">
        <v>56692291</v>
      </c>
      <c r="D16" s="20">
        <v>15307709</v>
      </c>
      <c r="E16" s="20">
        <f>SUM(C16:D16)</f>
        <v>72000000</v>
      </c>
      <c r="F16" s="20"/>
      <c r="G16" s="20">
        <v>68400000</v>
      </c>
      <c r="H16" s="22">
        <v>0.95</v>
      </c>
      <c r="I16" s="24" t="s">
        <v>22</v>
      </c>
    </row>
    <row r="17" spans="1:9" ht="26.25" customHeight="1">
      <c r="A17" s="9" t="s">
        <v>23</v>
      </c>
      <c r="B17" s="25" t="s">
        <v>24</v>
      </c>
      <c r="C17" s="6">
        <v>10000000</v>
      </c>
      <c r="D17" s="6">
        <v>2700000</v>
      </c>
      <c r="E17" s="6">
        <f>SUM(C17:D17)</f>
        <v>12700000</v>
      </c>
      <c r="F17" s="6">
        <v>12700000</v>
      </c>
      <c r="G17" s="6"/>
      <c r="H17" s="37"/>
      <c r="I17" s="5"/>
    </row>
    <row r="18" spans="1:9" ht="27" customHeight="1">
      <c r="A18" s="9" t="s">
        <v>25</v>
      </c>
      <c r="B18" s="16" t="s">
        <v>55</v>
      </c>
      <c r="C18" s="12">
        <v>1968503</v>
      </c>
      <c r="D18" s="12">
        <v>531497</v>
      </c>
      <c r="E18" s="12">
        <f>SUM(C18:D18)</f>
        <v>2500000</v>
      </c>
      <c r="F18" s="2">
        <v>2500000</v>
      </c>
      <c r="G18" s="12"/>
      <c r="H18" s="13"/>
      <c r="I18" s="4"/>
    </row>
    <row r="19" spans="1:9" ht="25.5" customHeight="1">
      <c r="A19" s="9" t="s">
        <v>27</v>
      </c>
      <c r="B19" s="17" t="s">
        <v>28</v>
      </c>
      <c r="C19" s="2">
        <v>944882</v>
      </c>
      <c r="D19" s="2">
        <v>255118</v>
      </c>
      <c r="E19" s="2">
        <v>1200000</v>
      </c>
      <c r="F19" s="2">
        <v>1200000</v>
      </c>
      <c r="G19" s="2"/>
      <c r="H19" s="7"/>
      <c r="I19" s="1"/>
    </row>
    <row r="20" spans="1:9" ht="29.25" customHeight="1">
      <c r="A20" s="9" t="s">
        <v>29</v>
      </c>
      <c r="B20" s="17" t="s">
        <v>30</v>
      </c>
      <c r="C20" s="2">
        <v>300000</v>
      </c>
      <c r="D20" s="2">
        <v>81000</v>
      </c>
      <c r="E20" s="2">
        <v>381000</v>
      </c>
      <c r="F20" s="2">
        <v>381000</v>
      </c>
      <c r="G20" s="2"/>
      <c r="H20" s="7"/>
      <c r="I20" s="1"/>
    </row>
    <row r="21" spans="1:9" ht="21.75" customHeight="1">
      <c r="A21" s="9" t="s">
        <v>31</v>
      </c>
      <c r="B21" s="17" t="s">
        <v>32</v>
      </c>
      <c r="C21" s="2">
        <v>957480</v>
      </c>
      <c r="D21" s="2">
        <v>258520</v>
      </c>
      <c r="E21" s="2">
        <v>1216000</v>
      </c>
      <c r="F21" s="2">
        <v>1216000</v>
      </c>
      <c r="G21" s="2"/>
      <c r="H21" s="7"/>
      <c r="I21" s="1"/>
    </row>
    <row r="22" spans="1:9">
      <c r="A22" s="9" t="s">
        <v>33</v>
      </c>
      <c r="B22" s="28" t="s">
        <v>34</v>
      </c>
      <c r="C22" s="2">
        <v>78000</v>
      </c>
      <c r="D22" s="2">
        <v>22000</v>
      </c>
      <c r="E22" s="2">
        <v>100000</v>
      </c>
      <c r="F22" s="2">
        <v>100000</v>
      </c>
      <c r="G22" s="2"/>
      <c r="H22" s="7"/>
      <c r="I22" s="1"/>
    </row>
    <row r="23" spans="1:9">
      <c r="A23" s="9"/>
      <c r="B23" s="28" t="s">
        <v>53</v>
      </c>
      <c r="C23" s="2"/>
      <c r="D23" s="2"/>
      <c r="E23" s="2"/>
      <c r="F23" s="2"/>
      <c r="G23" s="2"/>
      <c r="H23" s="49"/>
      <c r="I23" s="1"/>
    </row>
    <row r="24" spans="1:9" ht="30" customHeight="1">
      <c r="A24" s="9" t="s">
        <v>35</v>
      </c>
      <c r="B24" s="17" t="s">
        <v>42</v>
      </c>
      <c r="C24" s="2">
        <v>100000</v>
      </c>
      <c r="D24" s="2">
        <v>27000</v>
      </c>
      <c r="E24" s="2">
        <f>SUM(C24:D24)</f>
        <v>127000</v>
      </c>
      <c r="F24" s="2">
        <v>127000</v>
      </c>
      <c r="G24" s="2"/>
      <c r="H24" s="7"/>
      <c r="I24" s="1"/>
    </row>
    <row r="25" spans="1:9" ht="30" customHeight="1">
      <c r="A25" s="9"/>
      <c r="B25" s="51" t="s">
        <v>54</v>
      </c>
      <c r="C25" s="52">
        <f>SUM(C23:C24)</f>
        <v>100000</v>
      </c>
      <c r="D25" s="52">
        <f t="shared" ref="D25:H25" si="0">SUM(D23:D24)</f>
        <v>27000</v>
      </c>
      <c r="E25" s="52">
        <f t="shared" si="0"/>
        <v>127000</v>
      </c>
      <c r="F25" s="52">
        <f t="shared" si="0"/>
        <v>127000</v>
      </c>
      <c r="G25" s="52">
        <f t="shared" si="0"/>
        <v>0</v>
      </c>
      <c r="H25" s="52">
        <f t="shared" si="0"/>
        <v>0</v>
      </c>
      <c r="I25" s="1"/>
    </row>
    <row r="26" spans="1:9">
      <c r="A26" s="9" t="s">
        <v>36</v>
      </c>
      <c r="B26" s="9" t="s">
        <v>37</v>
      </c>
      <c r="C26" s="18">
        <f>SUM(C15:C24)</f>
        <v>236015199</v>
      </c>
      <c r="D26" s="18">
        <f t="shared" ref="D26:G26" si="1">SUM(D15:D24)</f>
        <v>63440836</v>
      </c>
      <c r="E26" s="18">
        <f t="shared" si="1"/>
        <v>299456035</v>
      </c>
      <c r="F26" s="18">
        <f t="shared" si="1"/>
        <v>22224000</v>
      </c>
      <c r="G26" s="18">
        <f t="shared" si="1"/>
        <v>267170433</v>
      </c>
      <c r="H26" s="18"/>
      <c r="I26" s="18">
        <f>SUM(I15:I19)</f>
        <v>0</v>
      </c>
    </row>
    <row r="27" spans="1:9">
      <c r="A27" s="29"/>
      <c r="B27" s="29" t="s">
        <v>38</v>
      </c>
      <c r="C27" s="30">
        <f>SUM(C14+C26)</f>
        <v>256694199</v>
      </c>
      <c r="D27" s="30">
        <f t="shared" ref="D27:H27" si="2">SUM(D14+D26)</f>
        <v>69024836</v>
      </c>
      <c r="E27" s="30">
        <f t="shared" si="2"/>
        <v>325719035</v>
      </c>
      <c r="F27" s="30">
        <f t="shared" si="2"/>
        <v>38624000</v>
      </c>
      <c r="G27" s="30">
        <f t="shared" si="2"/>
        <v>267170433</v>
      </c>
      <c r="H27" s="30">
        <f t="shared" si="2"/>
        <v>0</v>
      </c>
      <c r="I27" s="29"/>
    </row>
    <row r="29" spans="1:9">
      <c r="B29" s="3" t="s">
        <v>48</v>
      </c>
      <c r="C29" s="3"/>
    </row>
    <row r="30" spans="1:9">
      <c r="B30" s="3"/>
      <c r="C30" s="3"/>
    </row>
    <row r="31" spans="1:9" ht="51.75">
      <c r="B31" s="14" t="s">
        <v>45</v>
      </c>
      <c r="C31" s="12">
        <v>2913000</v>
      </c>
      <c r="D31" s="12">
        <v>787000</v>
      </c>
      <c r="E31" s="12">
        <f>SUM(C31:D31)</f>
        <v>3700000</v>
      </c>
      <c r="F31" s="12">
        <v>3700000</v>
      </c>
      <c r="G31" s="12"/>
      <c r="H31" s="15"/>
      <c r="I31" s="16" t="s">
        <v>12</v>
      </c>
    </row>
    <row r="33" spans="2:9">
      <c r="B33" s="3" t="s">
        <v>49</v>
      </c>
      <c r="C33" s="3"/>
    </row>
    <row r="34" spans="2:9">
      <c r="B34" s="40" t="s">
        <v>10</v>
      </c>
      <c r="C34" s="26">
        <v>10000000</v>
      </c>
      <c r="D34" s="26">
        <v>2700000</v>
      </c>
      <c r="E34" s="26">
        <f>SUM(C34:D34)</f>
        <v>12700000</v>
      </c>
      <c r="F34" s="26">
        <v>12700000</v>
      </c>
      <c r="G34" s="26"/>
      <c r="H34" s="27"/>
      <c r="I34" s="5"/>
    </row>
    <row r="35" spans="2:9" ht="26.25">
      <c r="B35" s="25" t="s">
        <v>14</v>
      </c>
      <c r="C35" s="6">
        <v>7766000</v>
      </c>
      <c r="D35" s="6">
        <v>2097000</v>
      </c>
      <c r="E35" s="6">
        <f>SUM(C35:D35)</f>
        <v>9863000</v>
      </c>
      <c r="F35" s="6"/>
      <c r="G35" s="6"/>
      <c r="H35" s="37"/>
      <c r="I35" s="5"/>
    </row>
    <row r="36" spans="2:9">
      <c r="B36" s="41" t="s">
        <v>44</v>
      </c>
      <c r="C36" s="42">
        <f>SUM(C34:C35)</f>
        <v>17766000</v>
      </c>
      <c r="D36" s="42">
        <f t="shared" ref="D36:I36" si="3">SUM(D34:D35)</f>
        <v>4797000</v>
      </c>
      <c r="E36" s="60">
        <f t="shared" si="3"/>
        <v>22563000</v>
      </c>
      <c r="F36" s="42">
        <f t="shared" si="3"/>
        <v>12700000</v>
      </c>
      <c r="G36" s="39">
        <f t="shared" si="3"/>
        <v>0</v>
      </c>
      <c r="H36" s="39">
        <f t="shared" si="3"/>
        <v>0</v>
      </c>
      <c r="I36" s="39">
        <f t="shared" si="3"/>
        <v>0</v>
      </c>
    </row>
    <row r="38" spans="2:9">
      <c r="B38" s="61" t="s">
        <v>46</v>
      </c>
      <c r="C38" s="61"/>
    </row>
    <row r="39" spans="2:9">
      <c r="B39" s="57" t="s">
        <v>62</v>
      </c>
      <c r="C39" s="48"/>
      <c r="D39" s="1"/>
      <c r="E39" s="2">
        <v>350000</v>
      </c>
      <c r="F39" s="1"/>
      <c r="G39" s="1"/>
      <c r="H39" s="2"/>
      <c r="I39" s="1"/>
    </row>
    <row r="40" spans="2:9">
      <c r="B40" s="58" t="s">
        <v>63</v>
      </c>
      <c r="C40" s="48">
        <f>SUM(C39)</f>
        <v>0</v>
      </c>
      <c r="D40" s="48">
        <f t="shared" ref="D40:G40" si="4">SUM(D39)</f>
        <v>0</v>
      </c>
      <c r="E40" s="59">
        <f t="shared" si="4"/>
        <v>350000</v>
      </c>
      <c r="F40" s="48">
        <f t="shared" si="4"/>
        <v>0</v>
      </c>
      <c r="G40" s="48">
        <f t="shared" si="4"/>
        <v>0</v>
      </c>
      <c r="H40" s="32"/>
      <c r="I40" s="1"/>
    </row>
    <row r="41" spans="2:9">
      <c r="B41" s="57" t="s">
        <v>64</v>
      </c>
      <c r="C41" s="48"/>
      <c r="D41" s="48"/>
      <c r="E41" s="59">
        <v>1218102</v>
      </c>
      <c r="F41" s="48"/>
      <c r="G41" s="48"/>
      <c r="H41" s="32"/>
      <c r="I41" s="1"/>
    </row>
    <row r="42" spans="2:9">
      <c r="B42" s="34" t="s">
        <v>26</v>
      </c>
      <c r="C42" s="38">
        <v>1968503</v>
      </c>
      <c r="D42" s="38">
        <v>531497</v>
      </c>
      <c r="E42" s="38">
        <f>SUM(C42:D42)</f>
        <v>2500000</v>
      </c>
      <c r="F42" s="35">
        <v>2500000</v>
      </c>
      <c r="G42" s="38"/>
      <c r="H42" s="53"/>
      <c r="I42" s="36"/>
    </row>
    <row r="43" spans="2:9">
      <c r="B43" s="34" t="s">
        <v>56</v>
      </c>
      <c r="C43" s="38"/>
      <c r="D43" s="38"/>
      <c r="E43" s="38">
        <v>629920</v>
      </c>
      <c r="F43" s="35"/>
      <c r="G43" s="38"/>
      <c r="H43" s="53"/>
      <c r="I43" s="36"/>
    </row>
    <row r="44" spans="2:9">
      <c r="B44" s="34" t="s">
        <v>28</v>
      </c>
      <c r="C44" s="35">
        <v>944882</v>
      </c>
      <c r="D44" s="35">
        <v>255118</v>
      </c>
      <c r="E44" s="35">
        <v>1200000</v>
      </c>
      <c r="F44" s="35">
        <v>1200000</v>
      </c>
      <c r="G44" s="35"/>
      <c r="H44" s="53"/>
      <c r="I44" s="36"/>
    </row>
    <row r="45" spans="2:9">
      <c r="B45" s="51" t="s">
        <v>57</v>
      </c>
      <c r="C45" s="52">
        <f>SUM(C41:C44)</f>
        <v>2913385</v>
      </c>
      <c r="D45" s="52">
        <f t="shared" ref="D45:F45" si="5">SUM(D41:D44)</f>
        <v>786615</v>
      </c>
      <c r="E45" s="52">
        <f t="shared" si="5"/>
        <v>5548022</v>
      </c>
      <c r="F45" s="52">
        <f t="shared" si="5"/>
        <v>3700000</v>
      </c>
      <c r="G45" s="52">
        <f t="shared" ref="G45" si="6">SUM(G42:G44)</f>
        <v>0</v>
      </c>
      <c r="H45" s="52"/>
      <c r="I45" s="36"/>
    </row>
    <row r="46" spans="2:9" ht="26.25">
      <c r="B46" s="34" t="s">
        <v>30</v>
      </c>
      <c r="C46" s="35">
        <v>300000</v>
      </c>
      <c r="D46" s="35">
        <v>81000</v>
      </c>
      <c r="E46" s="35">
        <v>381000</v>
      </c>
      <c r="F46" s="35">
        <v>381000</v>
      </c>
      <c r="G46" s="35"/>
      <c r="H46" s="53"/>
      <c r="I46" s="36"/>
    </row>
    <row r="47" spans="2:9">
      <c r="B47" s="34" t="s">
        <v>32</v>
      </c>
      <c r="C47" s="35">
        <v>957480</v>
      </c>
      <c r="D47" s="35">
        <v>258520</v>
      </c>
      <c r="E47" s="35">
        <v>1216000</v>
      </c>
      <c r="F47" s="35">
        <v>1216000</v>
      </c>
      <c r="G47" s="35"/>
      <c r="H47" s="53"/>
      <c r="I47" s="36"/>
    </row>
    <row r="48" spans="2:9">
      <c r="B48" s="43" t="s">
        <v>34</v>
      </c>
      <c r="C48" s="35">
        <v>78000</v>
      </c>
      <c r="D48" s="35">
        <v>22000</v>
      </c>
      <c r="E48" s="35">
        <v>100000</v>
      </c>
      <c r="F48" s="35">
        <v>100000</v>
      </c>
      <c r="G48" s="35"/>
      <c r="H48" s="53"/>
      <c r="I48" s="36"/>
    </row>
    <row r="49" spans="2:9">
      <c r="B49" s="43" t="s">
        <v>59</v>
      </c>
      <c r="C49" s="35"/>
      <c r="D49" s="35"/>
      <c r="E49" s="35"/>
      <c r="F49" s="35"/>
      <c r="G49" s="35"/>
      <c r="H49" s="53"/>
      <c r="I49" s="36"/>
    </row>
    <row r="50" spans="2:9">
      <c r="B50" s="43" t="s">
        <v>60</v>
      </c>
      <c r="C50" s="35"/>
      <c r="D50" s="35"/>
      <c r="E50" s="35"/>
      <c r="F50" s="35"/>
      <c r="G50" s="35"/>
      <c r="H50" s="53"/>
      <c r="I50" s="36"/>
    </row>
    <row r="51" spans="2:9">
      <c r="B51" s="56" t="s">
        <v>61</v>
      </c>
      <c r="C51" s="55">
        <f>SUM(C46:C50)</f>
        <v>1335480</v>
      </c>
      <c r="D51" s="55">
        <f t="shared" ref="D51:G51" si="7">SUM(D46:D50)</f>
        <v>361520</v>
      </c>
      <c r="E51" s="55">
        <f t="shared" si="7"/>
        <v>1697000</v>
      </c>
      <c r="F51" s="55">
        <f t="shared" si="7"/>
        <v>1697000</v>
      </c>
      <c r="G51" s="55">
        <f t="shared" si="7"/>
        <v>0</v>
      </c>
      <c r="H51" s="55"/>
      <c r="I51" s="36"/>
    </row>
    <row r="52" spans="2:9">
      <c r="B52" s="43" t="s">
        <v>53</v>
      </c>
      <c r="C52" s="35"/>
      <c r="D52" s="35"/>
      <c r="E52" s="35">
        <v>5978</v>
      </c>
      <c r="F52" s="35"/>
      <c r="G52" s="35"/>
      <c r="H52" s="53"/>
      <c r="I52" s="36"/>
    </row>
    <row r="53" spans="2:9" ht="26.25">
      <c r="B53" s="34" t="s">
        <v>42</v>
      </c>
      <c r="C53" s="35">
        <v>100000</v>
      </c>
      <c r="D53" s="35">
        <v>27000</v>
      </c>
      <c r="E53" s="35">
        <f>SUM(C53:D53)</f>
        <v>127000</v>
      </c>
      <c r="F53" s="35">
        <v>127000</v>
      </c>
      <c r="G53" s="35"/>
      <c r="H53" s="53"/>
      <c r="I53" s="36"/>
    </row>
    <row r="54" spans="2:9">
      <c r="B54" s="54" t="s">
        <v>58</v>
      </c>
      <c r="C54" s="55">
        <f>SUM(C52:C53)</f>
        <v>100000</v>
      </c>
      <c r="D54" s="55">
        <f t="shared" ref="D54:G54" si="8">SUM(D52:D53)</f>
        <v>27000</v>
      </c>
      <c r="E54" s="55">
        <f t="shared" si="8"/>
        <v>132978</v>
      </c>
      <c r="F54" s="55">
        <f t="shared" si="8"/>
        <v>127000</v>
      </c>
      <c r="G54" s="55">
        <f t="shared" si="8"/>
        <v>0</v>
      </c>
      <c r="H54" s="55"/>
      <c r="I54" s="36"/>
    </row>
    <row r="55" spans="2:9">
      <c r="B55" s="44" t="s">
        <v>43</v>
      </c>
      <c r="C55" s="45">
        <f>SUM(C54,C51,C45,C40)</f>
        <v>4348865</v>
      </c>
      <c r="D55" s="45">
        <f t="shared" ref="D55:G55" si="9">SUM(D54,D51,D45,D40)</f>
        <v>1175135</v>
      </c>
      <c r="E55" s="45">
        <f t="shared" si="9"/>
        <v>7728000</v>
      </c>
      <c r="F55" s="45">
        <f t="shared" si="9"/>
        <v>5524000</v>
      </c>
      <c r="G55" s="45">
        <f t="shared" si="9"/>
        <v>0</v>
      </c>
      <c r="H55" s="45"/>
      <c r="I55" s="45">
        <f>SUM(I42:I53)</f>
        <v>0</v>
      </c>
    </row>
    <row r="56" spans="2:9">
      <c r="B56" s="1"/>
      <c r="C56" s="1"/>
      <c r="D56" s="1"/>
      <c r="E56" s="1"/>
      <c r="F56" s="1"/>
      <c r="G56" s="1"/>
      <c r="H56" s="1"/>
      <c r="I56" s="1"/>
    </row>
    <row r="58" spans="2:9">
      <c r="B58" s="61" t="s">
        <v>47</v>
      </c>
      <c r="C58" s="61"/>
    </row>
    <row r="59" spans="2:9" ht="51.75">
      <c r="B59" s="40" t="s">
        <v>18</v>
      </c>
      <c r="C59" s="26">
        <v>164974043</v>
      </c>
      <c r="D59" s="26">
        <v>44257992</v>
      </c>
      <c r="E59" s="26">
        <f>SUM(C59:D59)</f>
        <v>209232035</v>
      </c>
      <c r="F59" s="46">
        <v>4000000</v>
      </c>
      <c r="G59" s="26">
        <v>198770433</v>
      </c>
      <c r="H59" s="27">
        <v>0.95</v>
      </c>
      <c r="I59" s="25" t="s">
        <v>19</v>
      </c>
    </row>
    <row r="60" spans="2:9">
      <c r="B60" s="40" t="s">
        <v>21</v>
      </c>
      <c r="C60" s="26">
        <v>56692291</v>
      </c>
      <c r="D60" s="26">
        <v>15307709</v>
      </c>
      <c r="E60" s="26">
        <f>SUM(C60:D60)</f>
        <v>72000000</v>
      </c>
      <c r="F60" s="26"/>
      <c r="G60" s="26">
        <v>68400000</v>
      </c>
      <c r="H60" s="27">
        <v>0.95</v>
      </c>
      <c r="I60" s="47" t="s">
        <v>22</v>
      </c>
    </row>
    <row r="61" spans="2:9" ht="26.25">
      <c r="B61" s="25" t="s">
        <v>24</v>
      </c>
      <c r="C61" s="6">
        <v>10000000</v>
      </c>
      <c r="D61" s="6">
        <v>2700000</v>
      </c>
      <c r="E61" s="6">
        <f>SUM(C61:D61)</f>
        <v>12700000</v>
      </c>
      <c r="F61" s="6">
        <v>12700000</v>
      </c>
      <c r="G61" s="6"/>
      <c r="H61" s="37"/>
      <c r="I61" s="5"/>
    </row>
    <row r="62" spans="2:9">
      <c r="B62" s="41" t="s">
        <v>43</v>
      </c>
      <c r="C62" s="42">
        <f>SUM(C59:C61)</f>
        <v>231666334</v>
      </c>
      <c r="D62" s="42">
        <f t="shared" ref="D62:I62" si="10">SUM(D59:D61)</f>
        <v>62265701</v>
      </c>
      <c r="E62" s="42">
        <f t="shared" si="10"/>
        <v>293932035</v>
      </c>
      <c r="F62" s="42">
        <f t="shared" si="10"/>
        <v>16700000</v>
      </c>
      <c r="G62" s="42">
        <f t="shared" si="10"/>
        <v>267170433</v>
      </c>
      <c r="H62" s="42"/>
      <c r="I62" s="42">
        <f t="shared" si="10"/>
        <v>0</v>
      </c>
    </row>
    <row r="64" spans="2:9">
      <c r="B64" t="s">
        <v>50</v>
      </c>
    </row>
  </sheetData>
  <mergeCells count="11">
    <mergeCell ref="B38:C38"/>
    <mergeCell ref="B58:C58"/>
    <mergeCell ref="C1:V1"/>
    <mergeCell ref="A2:I2"/>
    <mergeCell ref="I9:I10"/>
    <mergeCell ref="A4:B4"/>
    <mergeCell ref="A7:H7"/>
    <mergeCell ref="A8:H8"/>
    <mergeCell ref="A9:A10"/>
    <mergeCell ref="B9:B10"/>
    <mergeCell ref="E9:H9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2015-11-18T12:29:06Z</cp:lastPrinted>
  <dcterms:created xsi:type="dcterms:W3CDTF">2012-02-02T10:48:30Z</dcterms:created>
  <dcterms:modified xsi:type="dcterms:W3CDTF">2015-12-07T14:01:18Z</dcterms:modified>
</cp:coreProperties>
</file>