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F9E8CEA6-721F-4028-BEE3-3BD4C33870DD}" xr6:coauthVersionLast="44" xr6:coauthVersionMax="44" xr10:uidLastSave="{00000000-0000-0000-0000-000000000000}"/>
  <bookViews>
    <workbookView xWindow="-120" yWindow="-120" windowWidth="29040" windowHeight="15840" xr2:uid="{423E6B2E-B1D8-4CC3-9F68-D9DB8732E09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0" i="1" l="1"/>
  <c r="G70" i="1"/>
  <c r="F70" i="1"/>
  <c r="I69" i="1"/>
  <c r="H65" i="1"/>
  <c r="I65" i="1" s="1"/>
  <c r="G65" i="1"/>
  <c r="F65" i="1"/>
  <c r="F73" i="1" s="1"/>
  <c r="I62" i="1"/>
  <c r="H61" i="1"/>
  <c r="I61" i="1" s="1"/>
  <c r="G61" i="1"/>
  <c r="F61" i="1"/>
  <c r="I60" i="1"/>
  <c r="I59" i="1"/>
  <c r="I57" i="1"/>
  <c r="I56" i="1"/>
  <c r="H55" i="1"/>
  <c r="H73" i="1" s="1"/>
  <c r="I73" i="1" s="1"/>
  <c r="G55" i="1"/>
  <c r="G73" i="1" s="1"/>
  <c r="F55" i="1"/>
  <c r="I45" i="1"/>
  <c r="H44" i="1"/>
  <c r="I44" i="1" s="1"/>
  <c r="G44" i="1"/>
  <c r="F44" i="1"/>
  <c r="H39" i="1"/>
  <c r="G39" i="1"/>
  <c r="F39" i="1"/>
  <c r="I36" i="1"/>
  <c r="H35" i="1"/>
  <c r="I35" i="1" s="1"/>
  <c r="G35" i="1"/>
  <c r="F35" i="1"/>
  <c r="I33" i="1"/>
  <c r="I32" i="1"/>
  <c r="I31" i="1"/>
  <c r="I29" i="1"/>
  <c r="H28" i="1"/>
  <c r="I28" i="1" s="1"/>
  <c r="G28" i="1"/>
  <c r="F28" i="1"/>
  <c r="H27" i="1"/>
  <c r="I27" i="1" s="1"/>
  <c r="G27" i="1"/>
  <c r="F27" i="1"/>
  <c r="I26" i="1"/>
  <c r="I24" i="1"/>
  <c r="H23" i="1"/>
  <c r="G23" i="1"/>
  <c r="I23" i="1" s="1"/>
  <c r="F23" i="1"/>
  <c r="F17" i="1" s="1"/>
  <c r="F9" i="1" s="1"/>
  <c r="F38" i="1" s="1"/>
  <c r="F47" i="1" s="1"/>
  <c r="I22" i="1"/>
  <c r="I21" i="1"/>
  <c r="H20" i="1"/>
  <c r="H17" i="1" s="1"/>
  <c r="G20" i="1"/>
  <c r="F20" i="1"/>
  <c r="I19" i="1"/>
  <c r="I18" i="1"/>
  <c r="H18" i="1"/>
  <c r="G18" i="1"/>
  <c r="F18" i="1"/>
  <c r="I16" i="1"/>
  <c r="I15" i="1"/>
  <c r="I13" i="1"/>
  <c r="I12" i="1"/>
  <c r="I10" i="1"/>
  <c r="H10" i="1"/>
  <c r="G10" i="1"/>
  <c r="F10" i="1"/>
  <c r="H9" i="1" l="1"/>
  <c r="I20" i="1"/>
  <c r="G17" i="1"/>
  <c r="G9" i="1" s="1"/>
  <c r="G38" i="1" s="1"/>
  <c r="G47" i="1" s="1"/>
  <c r="I55" i="1"/>
  <c r="I17" i="1" l="1"/>
  <c r="H38" i="1"/>
  <c r="I9" i="1"/>
  <c r="I38" i="1" l="1"/>
  <c r="H47" i="1"/>
  <c r="I47" i="1" s="1"/>
</calcChain>
</file>

<file path=xl/sharedStrings.xml><?xml version="1.0" encoding="utf-8"?>
<sst xmlns="http://schemas.openxmlformats.org/spreadsheetml/2006/main" count="127" uniqueCount="108">
  <si>
    <t>3/2020. (VII.16.)  önkormányzati rendelet 2. számú melléklete</t>
  </si>
  <si>
    <t>Nagyrákos Község Önkormányzatának működési bevételi és kiadási</t>
  </si>
  <si>
    <t>előirányzatai és évi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</si>
  <si>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</si>
  <si>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</si>
  <si>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</si>
  <si>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</si>
  <si>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</si>
  <si>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</si>
  <si>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</si>
  <si>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</si>
  <si>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</si>
  <si>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</si>
  <si>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</si>
  <si>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</si>
  <si>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</si>
  <si>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-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</si>
  <si>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</si>
  <si>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</si>
  <si>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</si>
  <si>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</si>
  <si>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</si>
  <si>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</si>
  <si>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</si>
  <si>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</si>
  <si>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</si>
  <si>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Egyéb működési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</si>
  <si>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</si>
  <si>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</si>
  <si>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</si>
  <si>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</si>
  <si>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</si>
  <si>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</si>
  <si>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</si>
  <si>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</si>
  <si>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</si>
  <si>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</si>
  <si>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</si>
  <si>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</si>
  <si>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</si>
  <si>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Talajterhelési díj</t>
  </si>
  <si>
    <t>2.5.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</si>
  <si>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</si>
  <si>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</si>
  <si>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</si>
  <si>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</si>
  <si>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</si>
  <si>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</si>
  <si>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</si>
  <si>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</si>
  <si>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</si>
  <si>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</si>
  <si>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</si>
  <si>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</si>
  <si>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</si>
  <si>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Helyi önkormányzatok kiegészítő támogatásai</t>
  </si>
  <si>
    <t>3.6.</t>
  </si>
  <si>
    <t>Elszámolásból származó bevételek</t>
  </si>
  <si>
    <t>Véglegesen átvett pénzeszközök</t>
  </si>
  <si>
    <t>4.</t>
  </si>
  <si>
    <t>Működési célú pénzeszköz átvétel ÁHT-n belülről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</si>
  <si>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</si>
  <si>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</si>
  <si>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</si>
  <si>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</si>
  <si>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</si>
  <si>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</si>
  <si>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</si>
  <si>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</si>
  <si>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</si>
  <si>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</si>
  <si>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</si>
  <si>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bevételei, megelőlegezések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</si>
  <si>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</si>
  <si>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</si>
  <si>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</si>
  <si>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</si>
  <si>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</si>
  <si>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</si>
  <si>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KIADÁSOK</t>
  </si>
  <si>
    <t xml:space="preserve">Működési kiadások </t>
  </si>
  <si>
    <t>13.</t>
  </si>
  <si>
    <t>Személyi jellegű kiadások</t>
  </si>
  <si>
    <t>14.</t>
  </si>
  <si>
    <t>Munkaadót terhelő járulékok és                                        szociális hozzájárulási adó</t>
  </si>
  <si>
    <t>15.</t>
  </si>
  <si>
    <t>Dologi kiadások és egyéb folyó kiadások</t>
  </si>
  <si>
    <t>16.</t>
  </si>
  <si>
    <t>Ellátottak pénzbeli juttatásai</t>
  </si>
  <si>
    <t>17.</t>
  </si>
  <si>
    <t>Egyéb működési célú kiadások, ebből</t>
  </si>
  <si>
    <t>Támogatásértékű működési kiadások</t>
  </si>
  <si>
    <t>Működési célú pénzeszköz átadás ÁHT-n kívülre</t>
  </si>
  <si>
    <t>Előző- és tárgyévi befizetési kötelezettség</t>
  </si>
  <si>
    <t>Finanszírozási kiadások</t>
  </si>
  <si>
    <t>18.</t>
  </si>
  <si>
    <t>Likvid hitel törlesztés</t>
  </si>
  <si>
    <t>19.</t>
  </si>
  <si>
    <t>Rövid lejáratú hitel törlesztés</t>
  </si>
  <si>
    <t>20.</t>
  </si>
  <si>
    <t>Értékpapír vásárlás</t>
  </si>
  <si>
    <t>Egyéb finanszírozás kiadásai, megelőlegezés visszatérítése</t>
  </si>
  <si>
    <t>Egyéb pénzforgalom nélküli kiadások</t>
  </si>
  <si>
    <t>22.</t>
  </si>
  <si>
    <t>Általános tartalék</t>
  </si>
  <si>
    <t>23.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</si>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</sst>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3" fontId="7" fillId="0" borderId="8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6" fontId="3" fillId="0" borderId="11" xfId="0" quotePrefix="1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3" fontId="3" fillId="0" borderId="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4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7" fillId="0" borderId="15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3" fontId="10" fillId="0" borderId="12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3" fontId="7" fillId="0" borderId="17" xfId="0" applyNumberFormat="1" applyFont="1" applyBorder="1"/>
    <xf numFmtId="3" fontId="7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left"/>
    </xf>
    <xf numFmtId="3" fontId="10" fillId="0" borderId="23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7" fillId="0" borderId="23" xfId="0" applyNumberFormat="1" applyFont="1" applyBorder="1" applyAlignment="1">
      <alignment horizontal="right"/>
    </xf>
    <xf numFmtId="49" fontId="3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3" fontId="10" fillId="0" borderId="6" xfId="0" applyNumberFormat="1" applyFont="1" applyBorder="1" applyAlignment="1">
      <alignment horizontal="right"/>
    </xf>
    <xf numFmtId="49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7" fillId="0" borderId="28" xfId="0" applyNumberFormat="1" applyFont="1" applyBorder="1" applyAlignment="1">
      <alignment horizontal="right"/>
    </xf>
    <xf numFmtId="3" fontId="7" fillId="0" borderId="29" xfId="0" applyNumberFormat="1" applyFont="1" applyBorder="1" applyAlignment="1">
      <alignment horizontal="right"/>
    </xf>
    <xf numFmtId="49" fontId="7" fillId="0" borderId="26" xfId="0" applyNumberFormat="1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" fontId="3" fillId="0" borderId="2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0" fontId="7" fillId="0" borderId="29" xfId="0" applyFont="1" applyBorder="1" applyAlignment="1">
      <alignment horizontal="left"/>
    </xf>
    <xf numFmtId="0" fontId="7" fillId="0" borderId="5" xfId="0" applyFont="1" applyBorder="1"/>
    <xf numFmtId="3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49" fontId="3" fillId="0" borderId="30" xfId="0" applyNumberFormat="1" applyFont="1" applyBorder="1" applyAlignment="1">
      <alignment horizontal="center"/>
    </xf>
    <xf numFmtId="0" fontId="11" fillId="0" borderId="31" xfId="0" applyFont="1" applyBorder="1" applyAlignment="1">
      <alignment horizontal="left"/>
    </xf>
    <xf numFmtId="3" fontId="2" fillId="0" borderId="31" xfId="0" applyNumberFormat="1" applyFont="1" applyBorder="1" applyAlignment="1">
      <alignment horizontal="right"/>
    </xf>
    <xf numFmtId="3" fontId="2" fillId="0" borderId="3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6" fillId="0" borderId="33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horizontal="right" wrapText="1"/>
    </xf>
    <xf numFmtId="3" fontId="3" fillId="0" borderId="14" xfId="0" applyNumberFormat="1" applyFont="1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21" xfId="0" applyBorder="1" applyAlignment="1">
      <alignment horizontal="right"/>
    </xf>
    <xf numFmtId="0" fontId="3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7" fillId="0" borderId="31" xfId="0" applyFont="1" applyBorder="1"/>
    <xf numFmtId="3" fontId="7" fillId="0" borderId="31" xfId="0" applyNumberFormat="1" applyFont="1" applyBorder="1" applyAlignment="1">
      <alignment horizontal="right"/>
    </xf>
    <xf numFmtId="3" fontId="7" fillId="0" borderId="32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347-3809-4947-9C38-2DEB468513B5}">
  <dimension ref="A1:I75"/>
  <sheetViews>
    <sheetView tabSelected="1" workbookViewId="0">
      <selection sqref="A1:I1048576"/>
    </sheetView>
  </sheetViews>
  <sheetFormatPr defaultRowHeight="15.75" x14ac:dyDescent="0.25"/>
  <cols>
    <col min="1" max="1" width="4.28515625" style="4" customWidth="1"/>
    <col min="2" max="3" width="4.140625" style="4" customWidth="1"/>
    <col min="4" max="5" width="18.7109375" style="4" customWidth="1"/>
    <col min="6" max="6" width="14" style="4" customWidth="1"/>
    <col min="7" max="7" width="14.42578125" style="4" customWidth="1"/>
    <col min="8" max="8" width="14" style="4" customWidth="1"/>
    <col min="9" max="9" width="8.28515625" style="4" customWidth="1"/>
  </cols>
  <sheetData>
    <row r="1" spans="1:9" ht="15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.75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ht="16.5" thickBot="1" x14ac:dyDescent="0.3">
      <c r="I5" s="5" t="s">
        <v>3</v>
      </c>
    </row>
    <row r="6" spans="1:9" thickTop="1" x14ac:dyDescent="0.25">
      <c r="A6" s="6" t="s">
        <v>4</v>
      </c>
      <c r="B6" s="7" t="s">
        <v>5</v>
      </c>
      <c r="C6" s="7"/>
      <c r="D6" s="7"/>
      <c r="E6" s="7"/>
      <c r="F6" s="8" t="s">
        <v>6</v>
      </c>
      <c r="G6" s="8" t="s">
        <v>7</v>
      </c>
      <c r="H6" s="8" t="s">
        <v>8</v>
      </c>
      <c r="I6" s="9" t="s">
        <v>9</v>
      </c>
    </row>
    <row r="7" spans="1:9" ht="15" x14ac:dyDescent="0.25">
      <c r="A7" s="10"/>
      <c r="B7" s="11"/>
      <c r="C7" s="11"/>
      <c r="D7" s="11"/>
      <c r="E7" s="11"/>
      <c r="F7" s="12"/>
      <c r="G7" s="12"/>
      <c r="H7" s="12"/>
      <c r="I7" s="13"/>
    </row>
    <row r="8" spans="1:9" ht="20.25" x14ac:dyDescent="0.3">
      <c r="A8" s="14"/>
      <c r="B8" s="15" t="s">
        <v>10</v>
      </c>
      <c r="C8" s="15"/>
      <c r="D8" s="15"/>
      <c r="E8" s="16"/>
      <c r="F8" s="17"/>
      <c r="G8" s="17"/>
      <c r="H8" s="17"/>
      <c r="I8" s="18"/>
    </row>
    <row r="9" spans="1:9" ht="18.75" x14ac:dyDescent="0.3">
      <c r="A9" s="14"/>
      <c r="B9" s="19" t="s">
        <v>11</v>
      </c>
      <c r="C9" s="20"/>
      <c r="D9" s="20"/>
      <c r="E9" s="20"/>
      <c r="F9" s="21">
        <f>SUM(F17+F10)</f>
        <v>6662200</v>
      </c>
      <c r="G9" s="21">
        <f>SUM(G17+G10)</f>
        <v>14207467</v>
      </c>
      <c r="H9" s="21">
        <f>SUM(H17+H10)</f>
        <v>14213194</v>
      </c>
      <c r="I9" s="22">
        <f>SUM(H9/G9*100)</f>
        <v>100.04030978921155</v>
      </c>
    </row>
    <row r="10" spans="1:9" x14ac:dyDescent="0.25">
      <c r="A10" s="23" t="s">
        <v>12</v>
      </c>
      <c r="B10" s="24" t="s">
        <v>13</v>
      </c>
      <c r="C10" s="24"/>
      <c r="D10" s="24"/>
      <c r="E10" s="24"/>
      <c r="F10" s="25">
        <f>SUM(F11:F16)</f>
        <v>1426150</v>
      </c>
      <c r="G10" s="25">
        <f>SUM(G11:G16)</f>
        <v>2063417</v>
      </c>
      <c r="H10" s="25">
        <f>SUM(H11:H16)</f>
        <v>2055274</v>
      </c>
      <c r="I10" s="26">
        <f t="shared" ref="I10:I47" si="0">SUM(H10/G10*100)</f>
        <v>99.605363336640153</v>
      </c>
    </row>
    <row r="11" spans="1:9" x14ac:dyDescent="0.25">
      <c r="A11" s="27" t="s">
        <v>14</v>
      </c>
      <c r="B11" s="28" t="s">
        <v>15</v>
      </c>
      <c r="C11" s="28"/>
      <c r="D11" s="28"/>
      <c r="E11" s="28"/>
      <c r="F11" s="29">
        <v>0</v>
      </c>
      <c r="G11" s="30">
        <v>0</v>
      </c>
      <c r="H11" s="30">
        <v>0</v>
      </c>
      <c r="I11" s="31" t="s">
        <v>16</v>
      </c>
    </row>
    <row r="12" spans="1:9" x14ac:dyDescent="0.25">
      <c r="A12" s="32" t="s">
        <v>17</v>
      </c>
      <c r="B12" s="28" t="s">
        <v>18</v>
      </c>
      <c r="C12" s="28"/>
      <c r="D12" s="28"/>
      <c r="E12" s="28"/>
      <c r="F12" s="29">
        <v>576000</v>
      </c>
      <c r="G12" s="30">
        <v>723872</v>
      </c>
      <c r="H12" s="30">
        <v>715872</v>
      </c>
      <c r="I12" s="31">
        <f t="shared" si="0"/>
        <v>98.894832235533357</v>
      </c>
    </row>
    <row r="13" spans="1:9" x14ac:dyDescent="0.25">
      <c r="A13" s="27" t="s">
        <v>19</v>
      </c>
      <c r="B13" s="28" t="s">
        <v>20</v>
      </c>
      <c r="C13" s="28"/>
      <c r="D13" s="28"/>
      <c r="E13" s="28"/>
      <c r="F13" s="29">
        <v>850000</v>
      </c>
      <c r="G13" s="30">
        <v>1181000</v>
      </c>
      <c r="H13" s="30">
        <v>1180950</v>
      </c>
      <c r="I13" s="31">
        <f t="shared" si="0"/>
        <v>99.995766299745981</v>
      </c>
    </row>
    <row r="14" spans="1:9" x14ac:dyDescent="0.25">
      <c r="A14" s="27" t="s">
        <v>21</v>
      </c>
      <c r="B14" s="28" t="s">
        <v>22</v>
      </c>
      <c r="C14" s="28"/>
      <c r="D14" s="28"/>
      <c r="E14" s="28"/>
      <c r="F14" s="29">
        <v>0</v>
      </c>
      <c r="G14" s="30">
        <v>0</v>
      </c>
      <c r="H14" s="30">
        <v>0</v>
      </c>
      <c r="I14" s="31" t="s">
        <v>16</v>
      </c>
    </row>
    <row r="15" spans="1:9" x14ac:dyDescent="0.25">
      <c r="A15" s="27" t="s">
        <v>23</v>
      </c>
      <c r="B15" s="28" t="s">
        <v>24</v>
      </c>
      <c r="C15" s="28"/>
      <c r="D15" s="28"/>
      <c r="E15" s="28"/>
      <c r="F15" s="29">
        <v>100</v>
      </c>
      <c r="G15" s="30">
        <v>103</v>
      </c>
      <c r="H15" s="30">
        <v>16</v>
      </c>
      <c r="I15" s="31">
        <f t="shared" si="0"/>
        <v>15.53398058252427</v>
      </c>
    </row>
    <row r="16" spans="1:9" x14ac:dyDescent="0.25">
      <c r="A16" s="27" t="s">
        <v>25</v>
      </c>
      <c r="B16" s="33" t="s">
        <v>26</v>
      </c>
      <c r="C16" s="33"/>
      <c r="D16" s="33"/>
      <c r="E16" s="33"/>
      <c r="F16" s="29">
        <v>50</v>
      </c>
      <c r="G16" s="30">
        <v>158442</v>
      </c>
      <c r="H16" s="30">
        <v>158436</v>
      </c>
      <c r="I16" s="31">
        <f t="shared" si="0"/>
        <v>99.99621312530769</v>
      </c>
    </row>
    <row r="17" spans="1:9" x14ac:dyDescent="0.25">
      <c r="A17" s="34" t="s">
        <v>27</v>
      </c>
      <c r="B17" s="24" t="s">
        <v>28</v>
      </c>
      <c r="C17" s="24"/>
      <c r="D17" s="24"/>
      <c r="E17" s="24"/>
      <c r="F17" s="35">
        <f>SUM(F26+F23+F22+F20+F18)</f>
        <v>5236050</v>
      </c>
      <c r="G17" s="35">
        <f>SUM(G26+G23+G22+G20+G18)</f>
        <v>12144050</v>
      </c>
      <c r="H17" s="35">
        <f>SUM(H26+H23+H22+H20+H18)</f>
        <v>12157920</v>
      </c>
      <c r="I17" s="36">
        <f t="shared" si="0"/>
        <v>100.11421230973193</v>
      </c>
    </row>
    <row r="18" spans="1:9" x14ac:dyDescent="0.25">
      <c r="A18" s="37" t="s">
        <v>29</v>
      </c>
      <c r="B18" s="28" t="s">
        <v>30</v>
      </c>
      <c r="C18" s="28"/>
      <c r="D18" s="28"/>
      <c r="E18" s="28"/>
      <c r="F18" s="38">
        <f>SUM(F19:F19)</f>
        <v>420000</v>
      </c>
      <c r="G18" s="38">
        <f>SUM(G19:G19)</f>
        <v>458000</v>
      </c>
      <c r="H18" s="38">
        <f>SUM(H19:H19)</f>
        <v>458000</v>
      </c>
      <c r="I18" s="39">
        <f>SUM(H18/G18*100)</f>
        <v>100</v>
      </c>
    </row>
    <row r="19" spans="1:9" x14ac:dyDescent="0.25">
      <c r="A19" s="40"/>
      <c r="B19" s="41"/>
      <c r="C19" s="42" t="s">
        <v>31</v>
      </c>
      <c r="D19" s="43"/>
      <c r="E19" s="44"/>
      <c r="F19" s="45">
        <v>420000</v>
      </c>
      <c r="G19" s="45">
        <v>458000</v>
      </c>
      <c r="H19" s="45">
        <v>458000</v>
      </c>
      <c r="I19" s="46">
        <f t="shared" si="0"/>
        <v>100</v>
      </c>
    </row>
    <row r="20" spans="1:9" x14ac:dyDescent="0.25">
      <c r="A20" s="47" t="s">
        <v>32</v>
      </c>
      <c r="B20" s="28" t="s">
        <v>33</v>
      </c>
      <c r="C20" s="28"/>
      <c r="D20" s="28"/>
      <c r="E20" s="28"/>
      <c r="F20" s="48">
        <f>SUM(F21:F21)</f>
        <v>3414050</v>
      </c>
      <c r="G20" s="48">
        <f>SUM(G21:G21)</f>
        <v>9514050</v>
      </c>
      <c r="H20" s="48">
        <f>SUM(H21:H21)</f>
        <v>9525945</v>
      </c>
      <c r="I20" s="49">
        <f t="shared" si="0"/>
        <v>100.1250256200041</v>
      </c>
    </row>
    <row r="21" spans="1:9" x14ac:dyDescent="0.25">
      <c r="A21" s="40"/>
      <c r="B21" s="50"/>
      <c r="C21" s="28" t="s">
        <v>34</v>
      </c>
      <c r="D21" s="28"/>
      <c r="E21" s="28"/>
      <c r="F21" s="45">
        <v>3414050</v>
      </c>
      <c r="G21" s="45">
        <v>9514050</v>
      </c>
      <c r="H21" s="45">
        <v>9525945</v>
      </c>
      <c r="I21" s="51">
        <f t="shared" si="0"/>
        <v>100.1250256200041</v>
      </c>
    </row>
    <row r="22" spans="1:9" x14ac:dyDescent="0.25">
      <c r="A22" s="32" t="s">
        <v>35</v>
      </c>
      <c r="B22" s="28" t="s">
        <v>36</v>
      </c>
      <c r="C22" s="28"/>
      <c r="D22" s="28"/>
      <c r="E22" s="28"/>
      <c r="F22" s="52">
        <v>1100000</v>
      </c>
      <c r="G22" s="52">
        <v>1621000</v>
      </c>
      <c r="H22" s="52">
        <v>1621741</v>
      </c>
      <c r="I22" s="53">
        <f>SUM(H22/G22*100)</f>
        <v>100.04571252313387</v>
      </c>
    </row>
    <row r="23" spans="1:9" x14ac:dyDescent="0.25">
      <c r="A23" s="47" t="s">
        <v>37</v>
      </c>
      <c r="B23" s="28" t="s">
        <v>38</v>
      </c>
      <c r="C23" s="28"/>
      <c r="D23" s="28"/>
      <c r="E23" s="28"/>
      <c r="F23" s="48">
        <f>SUM(F24:F25)</f>
        <v>300000</v>
      </c>
      <c r="G23" s="48">
        <f>SUM(G24:G25)</f>
        <v>533000</v>
      </c>
      <c r="H23" s="48">
        <f>SUM(H24:H25)</f>
        <v>533750</v>
      </c>
      <c r="I23" s="49">
        <f>SUM(H23/G23*100)</f>
        <v>100.14071294559099</v>
      </c>
    </row>
    <row r="24" spans="1:9" x14ac:dyDescent="0.25">
      <c r="A24" s="54"/>
      <c r="B24" s="55"/>
      <c r="C24" s="28" t="s">
        <v>39</v>
      </c>
      <c r="D24" s="28"/>
      <c r="E24" s="28"/>
      <c r="F24" s="45">
        <v>300000</v>
      </c>
      <c r="G24" s="45">
        <v>533000</v>
      </c>
      <c r="H24" s="45">
        <v>533750</v>
      </c>
      <c r="I24" s="56">
        <f>SUM(H24/G24*100)</f>
        <v>100.14071294559099</v>
      </c>
    </row>
    <row r="25" spans="1:9" x14ac:dyDescent="0.25">
      <c r="A25" s="57"/>
      <c r="B25" s="58"/>
      <c r="C25" s="28" t="s">
        <v>40</v>
      </c>
      <c r="D25" s="28"/>
      <c r="E25" s="28"/>
      <c r="F25" s="45">
        <v>0</v>
      </c>
      <c r="G25" s="45">
        <v>0</v>
      </c>
      <c r="H25" s="45">
        <v>0</v>
      </c>
      <c r="I25" s="56" t="s">
        <v>16</v>
      </c>
    </row>
    <row r="26" spans="1:9" x14ac:dyDescent="0.25">
      <c r="A26" s="32" t="s">
        <v>41</v>
      </c>
      <c r="B26" s="59" t="s">
        <v>42</v>
      </c>
      <c r="C26" s="59"/>
      <c r="D26" s="59"/>
      <c r="E26" s="59"/>
      <c r="F26" s="60">
        <v>2000</v>
      </c>
      <c r="G26" s="61">
        <v>18000</v>
      </c>
      <c r="H26" s="61">
        <v>18484</v>
      </c>
      <c r="I26" s="26">
        <f t="shared" si="0"/>
        <v>102.6888888888889</v>
      </c>
    </row>
    <row r="27" spans="1:9" ht="18.75" x14ac:dyDescent="0.3">
      <c r="A27" s="32"/>
      <c r="B27" s="24" t="s">
        <v>43</v>
      </c>
      <c r="C27" s="24"/>
      <c r="D27" s="24"/>
      <c r="E27" s="24"/>
      <c r="F27" s="21">
        <f>SUM(F28)</f>
        <v>19263675</v>
      </c>
      <c r="G27" s="21">
        <f>SUM(G28)</f>
        <v>21598719</v>
      </c>
      <c r="H27" s="21">
        <f>SUM(H28)</f>
        <v>21598719</v>
      </c>
      <c r="I27" s="22">
        <f t="shared" si="0"/>
        <v>100</v>
      </c>
    </row>
    <row r="28" spans="1:9" x14ac:dyDescent="0.25">
      <c r="A28" s="62" t="s">
        <v>44</v>
      </c>
      <c r="B28" s="28" t="s">
        <v>45</v>
      </c>
      <c r="C28" s="28"/>
      <c r="D28" s="28"/>
      <c r="E28" s="28"/>
      <c r="F28" s="29">
        <f>SUM(F29:F34)</f>
        <v>19263675</v>
      </c>
      <c r="G28" s="30">
        <f>SUM(G29:G34)</f>
        <v>21598719</v>
      </c>
      <c r="H28" s="30">
        <f>SUM(H29:H34)</f>
        <v>21598719</v>
      </c>
      <c r="I28" s="31">
        <f t="shared" si="0"/>
        <v>100</v>
      </c>
    </row>
    <row r="29" spans="1:9" x14ac:dyDescent="0.25">
      <c r="A29" s="32" t="s">
        <v>46</v>
      </c>
      <c r="B29" s="59" t="s">
        <v>47</v>
      </c>
      <c r="C29" s="59"/>
      <c r="D29" s="59"/>
      <c r="E29" s="59"/>
      <c r="F29" s="29">
        <v>11425435</v>
      </c>
      <c r="G29" s="30">
        <v>11616251</v>
      </c>
      <c r="H29" s="30">
        <v>11616251</v>
      </c>
      <c r="I29" s="31">
        <f t="shared" si="0"/>
        <v>100</v>
      </c>
    </row>
    <row r="30" spans="1:9" x14ac:dyDescent="0.25">
      <c r="A30" s="32" t="s">
        <v>48</v>
      </c>
      <c r="B30" s="59" t="s">
        <v>49</v>
      </c>
      <c r="C30" s="59"/>
      <c r="D30" s="59"/>
      <c r="E30" s="59"/>
      <c r="F30" s="29">
        <v>0</v>
      </c>
      <c r="G30" s="30">
        <v>0</v>
      </c>
      <c r="H30" s="30">
        <v>0</v>
      </c>
      <c r="I30" s="31" t="s">
        <v>16</v>
      </c>
    </row>
    <row r="31" spans="1:9" x14ac:dyDescent="0.25">
      <c r="A31" s="32" t="s">
        <v>50</v>
      </c>
      <c r="B31" s="59" t="s">
        <v>51</v>
      </c>
      <c r="C31" s="59"/>
      <c r="D31" s="59"/>
      <c r="E31" s="59"/>
      <c r="F31" s="29">
        <v>6038240</v>
      </c>
      <c r="G31" s="30">
        <v>7577948</v>
      </c>
      <c r="H31" s="30">
        <v>7577948</v>
      </c>
      <c r="I31" s="31">
        <f t="shared" si="0"/>
        <v>100</v>
      </c>
    </row>
    <row r="32" spans="1:9" x14ac:dyDescent="0.25">
      <c r="A32" s="32" t="s">
        <v>52</v>
      </c>
      <c r="B32" s="28" t="s">
        <v>53</v>
      </c>
      <c r="C32" s="28"/>
      <c r="D32" s="28"/>
      <c r="E32" s="28"/>
      <c r="F32" s="29">
        <v>1800000</v>
      </c>
      <c r="G32" s="30">
        <v>1800000</v>
      </c>
      <c r="H32" s="30">
        <v>1800000</v>
      </c>
      <c r="I32" s="31">
        <f t="shared" si="0"/>
        <v>100</v>
      </c>
    </row>
    <row r="33" spans="1:9" x14ac:dyDescent="0.25">
      <c r="A33" s="32" t="s">
        <v>54</v>
      </c>
      <c r="B33" s="28" t="s">
        <v>55</v>
      </c>
      <c r="C33" s="28"/>
      <c r="D33" s="28"/>
      <c r="E33" s="28"/>
      <c r="F33" s="29">
        <v>0</v>
      </c>
      <c r="G33" s="30">
        <v>604520</v>
      </c>
      <c r="H33" s="30">
        <v>604520</v>
      </c>
      <c r="I33" s="31">
        <f>SUM(H33/G33*100)</f>
        <v>100</v>
      </c>
    </row>
    <row r="34" spans="1:9" x14ac:dyDescent="0.25">
      <c r="A34" s="32" t="s">
        <v>56</v>
      </c>
      <c r="B34" s="28" t="s">
        <v>57</v>
      </c>
      <c r="C34" s="28"/>
      <c r="D34" s="28"/>
      <c r="E34" s="28"/>
      <c r="F34" s="29">
        <v>0</v>
      </c>
      <c r="G34" s="30">
        <v>0</v>
      </c>
      <c r="H34" s="30">
        <v>0</v>
      </c>
      <c r="I34" s="31" t="s">
        <v>16</v>
      </c>
    </row>
    <row r="35" spans="1:9" ht="18.75" x14ac:dyDescent="0.3">
      <c r="A35" s="47"/>
      <c r="B35" s="63" t="s">
        <v>58</v>
      </c>
      <c r="C35" s="63"/>
      <c r="D35" s="63"/>
      <c r="E35" s="63"/>
      <c r="F35" s="21">
        <f>SUM(F36:F37)</f>
        <v>4742703</v>
      </c>
      <c r="G35" s="21">
        <f>SUM(G36:G37)</f>
        <v>7806118</v>
      </c>
      <c r="H35" s="21">
        <f>SUM(H36:H37)</f>
        <v>7806118</v>
      </c>
      <c r="I35" s="22">
        <f t="shared" si="0"/>
        <v>100</v>
      </c>
    </row>
    <row r="36" spans="1:9" x14ac:dyDescent="0.25">
      <c r="A36" s="37" t="s">
        <v>59</v>
      </c>
      <c r="B36" s="64" t="s">
        <v>60</v>
      </c>
      <c r="C36" s="64"/>
      <c r="D36" s="64"/>
      <c r="E36" s="64"/>
      <c r="F36" s="29">
        <v>4742703</v>
      </c>
      <c r="G36" s="30">
        <v>7806118</v>
      </c>
      <c r="H36" s="30">
        <v>7806118</v>
      </c>
      <c r="I36" s="31">
        <f t="shared" si="0"/>
        <v>100</v>
      </c>
    </row>
    <row r="37" spans="1:9" x14ac:dyDescent="0.25">
      <c r="A37" s="37" t="s">
        <v>61</v>
      </c>
      <c r="B37" s="28" t="s">
        <v>62</v>
      </c>
      <c r="C37" s="28"/>
      <c r="D37" s="28"/>
      <c r="E37" s="28"/>
      <c r="F37" s="65">
        <v>0</v>
      </c>
      <c r="G37" s="66">
        <v>0</v>
      </c>
      <c r="H37" s="66">
        <v>0</v>
      </c>
      <c r="I37" s="31" t="s">
        <v>16</v>
      </c>
    </row>
    <row r="38" spans="1:9" ht="18.75" x14ac:dyDescent="0.3">
      <c r="A38" s="47"/>
      <c r="B38" s="67" t="s">
        <v>63</v>
      </c>
      <c r="C38" s="67"/>
      <c r="D38" s="67"/>
      <c r="E38" s="67"/>
      <c r="F38" s="21">
        <f>SUM(F9 +F27+F35)</f>
        <v>30668578</v>
      </c>
      <c r="G38" s="21">
        <f>SUM(G9 +G27+G35)</f>
        <v>43612304</v>
      </c>
      <c r="H38" s="21">
        <f>SUM(H9 +H27+H35)</f>
        <v>43618031</v>
      </c>
      <c r="I38" s="22">
        <f t="shared" si="0"/>
        <v>100.01313161533498</v>
      </c>
    </row>
    <row r="39" spans="1:9" x14ac:dyDescent="0.25">
      <c r="A39" s="47"/>
      <c r="B39" s="68" t="s">
        <v>64</v>
      </c>
      <c r="C39" s="68"/>
      <c r="D39" s="68"/>
      <c r="E39" s="68"/>
      <c r="F39" s="69">
        <f>SUM(F40:F43)</f>
        <v>0</v>
      </c>
      <c r="G39" s="69">
        <f>SUM(G40:G43)</f>
        <v>690796</v>
      </c>
      <c r="H39" s="69">
        <f>SUM(H40:H43)</f>
        <v>690796</v>
      </c>
      <c r="I39" s="31" t="s">
        <v>16</v>
      </c>
    </row>
    <row r="40" spans="1:9" x14ac:dyDescent="0.25">
      <c r="A40" s="47" t="s">
        <v>65</v>
      </c>
      <c r="B40" s="64" t="s">
        <v>66</v>
      </c>
      <c r="C40" s="70"/>
      <c r="D40" s="70"/>
      <c r="E40" s="70"/>
      <c r="F40" s="30"/>
      <c r="G40" s="30"/>
      <c r="H40" s="30"/>
      <c r="I40" s="31"/>
    </row>
    <row r="41" spans="1:9" x14ac:dyDescent="0.25">
      <c r="A41" s="47" t="s">
        <v>67</v>
      </c>
      <c r="B41" s="64" t="s">
        <v>68</v>
      </c>
      <c r="C41" s="64"/>
      <c r="D41" s="64"/>
      <c r="E41" s="64"/>
      <c r="F41" s="30"/>
      <c r="G41" s="30"/>
      <c r="H41" s="30"/>
      <c r="I41" s="31"/>
    </row>
    <row r="42" spans="1:9" x14ac:dyDescent="0.25">
      <c r="A42" s="47" t="s">
        <v>69</v>
      </c>
      <c r="B42" s="64" t="s">
        <v>70</v>
      </c>
      <c r="C42" s="64"/>
      <c r="D42" s="64"/>
      <c r="E42" s="64"/>
      <c r="F42" s="30"/>
      <c r="G42" s="30"/>
      <c r="H42" s="30"/>
      <c r="I42" s="31"/>
    </row>
    <row r="43" spans="1:9" x14ac:dyDescent="0.25">
      <c r="A43" s="47" t="s">
        <v>71</v>
      </c>
      <c r="B43" s="64" t="s">
        <v>72</v>
      </c>
      <c r="C43" s="64"/>
      <c r="D43" s="64"/>
      <c r="E43" s="64"/>
      <c r="F43" s="30">
        <v>0</v>
      </c>
      <c r="G43" s="30">
        <v>690796</v>
      </c>
      <c r="H43" s="30">
        <v>690796</v>
      </c>
      <c r="I43" s="31" t="s">
        <v>16</v>
      </c>
    </row>
    <row r="44" spans="1:9" x14ac:dyDescent="0.25">
      <c r="A44" s="47"/>
      <c r="B44" s="70" t="s">
        <v>73</v>
      </c>
      <c r="C44" s="70"/>
      <c r="D44" s="70"/>
      <c r="E44" s="70"/>
      <c r="F44" s="69">
        <f>SUM(F45:F46)</f>
        <v>14431603</v>
      </c>
      <c r="G44" s="69">
        <f>SUM(G45:G46)</f>
        <v>14431603</v>
      </c>
      <c r="H44" s="69">
        <f>SUM(H45:H46)</f>
        <v>14431603</v>
      </c>
      <c r="I44" s="26">
        <f t="shared" si="0"/>
        <v>100</v>
      </c>
    </row>
    <row r="45" spans="1:9" x14ac:dyDescent="0.25">
      <c r="A45" s="47" t="s">
        <v>74</v>
      </c>
      <c r="B45" s="64" t="s">
        <v>75</v>
      </c>
      <c r="C45" s="64"/>
      <c r="D45" s="64"/>
      <c r="E45" s="64"/>
      <c r="F45" s="30">
        <v>14431603</v>
      </c>
      <c r="G45" s="30">
        <v>14431603</v>
      </c>
      <c r="H45" s="30">
        <v>14431603</v>
      </c>
      <c r="I45" s="31">
        <f t="shared" si="0"/>
        <v>100</v>
      </c>
    </row>
    <row r="46" spans="1:9" x14ac:dyDescent="0.25">
      <c r="A46" s="47" t="s">
        <v>76</v>
      </c>
      <c r="B46" s="64" t="s">
        <v>77</v>
      </c>
      <c r="C46" s="64"/>
      <c r="D46" s="64"/>
      <c r="E46" s="64"/>
      <c r="F46" s="30"/>
      <c r="G46" s="30"/>
      <c r="H46" s="30"/>
      <c r="I46" s="26"/>
    </row>
    <row r="47" spans="1:9" ht="20.25" thickBot="1" x14ac:dyDescent="0.35">
      <c r="A47" s="71"/>
      <c r="B47" s="72" t="s">
        <v>78</v>
      </c>
      <c r="C47" s="72"/>
      <c r="D47" s="72"/>
      <c r="E47" s="72"/>
      <c r="F47" s="73">
        <f>SUM(F38+F39+F44)</f>
        <v>45100181</v>
      </c>
      <c r="G47" s="73">
        <f>SUM(G38+G39+G44)</f>
        <v>58734703</v>
      </c>
      <c r="H47" s="73">
        <f>SUM(H38+H39+H44)</f>
        <v>58740430</v>
      </c>
      <c r="I47" s="74">
        <f t="shared" si="0"/>
        <v>100.0097506239199</v>
      </c>
    </row>
    <row r="48" spans="1:9" ht="16.5" thickTop="1" x14ac:dyDescent="0.25">
      <c r="A48" s="75"/>
      <c r="B48" s="76"/>
      <c r="C48" s="76"/>
      <c r="D48" s="76"/>
      <c r="E48" s="76"/>
      <c r="F48" s="77"/>
      <c r="G48" s="77"/>
      <c r="H48" s="77"/>
      <c r="I48" s="77"/>
    </row>
    <row r="49" spans="1:9" x14ac:dyDescent="0.25">
      <c r="B49" s="78" t="s">
        <v>0</v>
      </c>
      <c r="C49" s="78"/>
      <c r="D49" s="78"/>
      <c r="E49" s="78"/>
      <c r="F49" s="78"/>
      <c r="G49" s="78"/>
      <c r="H49" s="78"/>
      <c r="I49" s="78"/>
    </row>
    <row r="51" spans="1:9" ht="16.5" thickBot="1" x14ac:dyDescent="0.3">
      <c r="I51" s="5" t="s">
        <v>3</v>
      </c>
    </row>
    <row r="52" spans="1:9" thickTop="1" x14ac:dyDescent="0.25">
      <c r="A52" s="6" t="s">
        <v>4</v>
      </c>
      <c r="B52" s="7" t="s">
        <v>5</v>
      </c>
      <c r="C52" s="7"/>
      <c r="D52" s="7"/>
      <c r="E52" s="7"/>
      <c r="F52" s="8" t="s">
        <v>6</v>
      </c>
      <c r="G52" s="8" t="s">
        <v>7</v>
      </c>
      <c r="H52" s="8" t="s">
        <v>8</v>
      </c>
      <c r="I52" s="9" t="s">
        <v>9</v>
      </c>
    </row>
    <row r="53" spans="1:9" ht="15" x14ac:dyDescent="0.25">
      <c r="A53" s="10"/>
      <c r="B53" s="11"/>
      <c r="C53" s="11"/>
      <c r="D53" s="11"/>
      <c r="E53" s="11"/>
      <c r="F53" s="12"/>
      <c r="G53" s="12"/>
      <c r="H53" s="12"/>
      <c r="I53" s="13"/>
    </row>
    <row r="54" spans="1:9" ht="20.25" x14ac:dyDescent="0.3">
      <c r="A54" s="79"/>
      <c r="B54" s="80" t="s">
        <v>79</v>
      </c>
      <c r="C54" s="15"/>
      <c r="D54" s="15"/>
      <c r="E54" s="16"/>
      <c r="F54" s="17"/>
      <c r="G54" s="17"/>
      <c r="H54" s="17"/>
      <c r="I54" s="81"/>
    </row>
    <row r="55" spans="1:9" ht="18.75" x14ac:dyDescent="0.3">
      <c r="A55" s="79"/>
      <c r="B55" s="70" t="s">
        <v>80</v>
      </c>
      <c r="C55" s="70"/>
      <c r="D55" s="70"/>
      <c r="E55" s="70"/>
      <c r="F55" s="21">
        <f>SUM(F56+F57+F59+F60+F61)</f>
        <v>35533545</v>
      </c>
      <c r="G55" s="21">
        <f>SUM(G56+G57+G59+G60+G61)</f>
        <v>37247035</v>
      </c>
      <c r="H55" s="21">
        <f>SUM(H56+H57+H59+H60+H61)</f>
        <v>36995076</v>
      </c>
      <c r="I55" s="22">
        <f>SUM(H55/G55*100)</f>
        <v>99.323546156090003</v>
      </c>
    </row>
    <row r="56" spans="1:9" x14ac:dyDescent="0.25">
      <c r="A56" s="82" t="s">
        <v>81</v>
      </c>
      <c r="B56" s="64" t="s">
        <v>82</v>
      </c>
      <c r="C56" s="64"/>
      <c r="D56" s="64"/>
      <c r="E56" s="64"/>
      <c r="F56" s="30">
        <v>12957373</v>
      </c>
      <c r="G56" s="30">
        <v>14196525</v>
      </c>
      <c r="H56" s="30">
        <v>14186336</v>
      </c>
      <c r="I56" s="31">
        <f>SUM(H56/G56*100)</f>
        <v>99.928228915174671</v>
      </c>
    </row>
    <row r="57" spans="1:9" ht="15" x14ac:dyDescent="0.25">
      <c r="A57" s="83" t="s">
        <v>83</v>
      </c>
      <c r="B57" s="84" t="s">
        <v>84</v>
      </c>
      <c r="C57" s="85"/>
      <c r="D57" s="85"/>
      <c r="E57" s="85"/>
      <c r="F57" s="86">
        <v>2240345</v>
      </c>
      <c r="G57" s="86">
        <v>2332919</v>
      </c>
      <c r="H57" s="86">
        <v>2292135</v>
      </c>
      <c r="I57" s="87">
        <f>SUM(H57/G57*100)</f>
        <v>98.251803856027578</v>
      </c>
    </row>
    <row r="58" spans="1:9" ht="15" x14ac:dyDescent="0.25">
      <c r="A58" s="83"/>
      <c r="B58" s="88"/>
      <c r="C58" s="88"/>
      <c r="D58" s="88"/>
      <c r="E58" s="88"/>
      <c r="F58" s="86"/>
      <c r="G58" s="86"/>
      <c r="H58" s="86"/>
      <c r="I58" s="89"/>
    </row>
    <row r="59" spans="1:9" x14ac:dyDescent="0.25">
      <c r="A59" s="90" t="s">
        <v>85</v>
      </c>
      <c r="B59" s="64" t="s">
        <v>86</v>
      </c>
      <c r="C59" s="64"/>
      <c r="D59" s="64"/>
      <c r="E59" s="64"/>
      <c r="F59" s="30">
        <v>15825179</v>
      </c>
      <c r="G59" s="30">
        <v>17211943</v>
      </c>
      <c r="H59" s="30">
        <v>17011116</v>
      </c>
      <c r="I59" s="31">
        <f t="shared" ref="I59:I69" si="1">SUM(H59/G59*100)</f>
        <v>98.833211334711024</v>
      </c>
    </row>
    <row r="60" spans="1:9" x14ac:dyDescent="0.25">
      <c r="A60" s="90" t="s">
        <v>87</v>
      </c>
      <c r="B60" s="64" t="s">
        <v>88</v>
      </c>
      <c r="C60" s="64"/>
      <c r="D60" s="64"/>
      <c r="E60" s="64"/>
      <c r="F60" s="30">
        <v>780000</v>
      </c>
      <c r="G60" s="30">
        <v>724000</v>
      </c>
      <c r="H60" s="30">
        <v>724000</v>
      </c>
      <c r="I60" s="31">
        <f t="shared" si="1"/>
        <v>100</v>
      </c>
    </row>
    <row r="61" spans="1:9" x14ac:dyDescent="0.25">
      <c r="A61" s="90" t="s">
        <v>89</v>
      </c>
      <c r="B61" s="64" t="s">
        <v>90</v>
      </c>
      <c r="C61" s="64"/>
      <c r="D61" s="64"/>
      <c r="E61" s="64"/>
      <c r="F61" s="30">
        <f>SUM(F62:F64)</f>
        <v>3730648</v>
      </c>
      <c r="G61" s="30">
        <f>SUM(G62:G64)</f>
        <v>2781648</v>
      </c>
      <c r="H61" s="30">
        <f>SUM(H62:H64)</f>
        <v>2781489</v>
      </c>
      <c r="I61" s="31">
        <f t="shared" si="1"/>
        <v>99.994283964038587</v>
      </c>
    </row>
    <row r="62" spans="1:9" x14ac:dyDescent="0.25">
      <c r="A62" s="90"/>
      <c r="B62" s="91" t="s">
        <v>91</v>
      </c>
      <c r="C62" s="91"/>
      <c r="D62" s="91"/>
      <c r="E62" s="91"/>
      <c r="F62" s="30">
        <v>3033648</v>
      </c>
      <c r="G62" s="30">
        <v>2751648</v>
      </c>
      <c r="H62" s="30">
        <v>2751489</v>
      </c>
      <c r="I62" s="31">
        <f t="shared" si="1"/>
        <v>99.994221644628965</v>
      </c>
    </row>
    <row r="63" spans="1:9" x14ac:dyDescent="0.25">
      <c r="A63" s="90"/>
      <c r="B63" s="92" t="s">
        <v>92</v>
      </c>
      <c r="C63" s="92"/>
      <c r="D63" s="92"/>
      <c r="E63" s="92"/>
      <c r="F63" s="30">
        <v>697000</v>
      </c>
      <c r="G63" s="30">
        <v>30000</v>
      </c>
      <c r="H63" s="30">
        <v>30000</v>
      </c>
      <c r="I63" s="31" t="s">
        <v>16</v>
      </c>
    </row>
    <row r="64" spans="1:9" x14ac:dyDescent="0.25">
      <c r="A64" s="93"/>
      <c r="B64" s="94" t="s">
        <v>93</v>
      </c>
      <c r="C64" s="94"/>
      <c r="D64" s="94"/>
      <c r="E64" s="94"/>
      <c r="F64" s="29">
        <v>0</v>
      </c>
      <c r="G64" s="30">
        <v>0</v>
      </c>
      <c r="H64" s="30">
        <v>0</v>
      </c>
      <c r="I64" s="31" t="s">
        <v>16</v>
      </c>
    </row>
    <row r="65" spans="1:9" x14ac:dyDescent="0.25">
      <c r="A65" s="82"/>
      <c r="B65" s="67" t="s">
        <v>94</v>
      </c>
      <c r="C65" s="67"/>
      <c r="D65" s="67"/>
      <c r="E65" s="67"/>
      <c r="F65" s="69">
        <f>SUM(F66:F69)</f>
        <v>770547</v>
      </c>
      <c r="G65" s="69">
        <f>SUM(G66:G69)</f>
        <v>770547</v>
      </c>
      <c r="H65" s="69">
        <f>SUM(H66:H69)</f>
        <v>770547</v>
      </c>
      <c r="I65" s="26">
        <f t="shared" si="1"/>
        <v>100</v>
      </c>
    </row>
    <row r="66" spans="1:9" x14ac:dyDescent="0.25">
      <c r="A66" s="82" t="s">
        <v>95</v>
      </c>
      <c r="B66" s="64" t="s">
        <v>96</v>
      </c>
      <c r="C66" s="64"/>
      <c r="D66" s="64"/>
      <c r="E66" s="64"/>
      <c r="F66" s="30"/>
      <c r="G66" s="30"/>
      <c r="H66" s="30"/>
      <c r="I66" s="31"/>
    </row>
    <row r="67" spans="1:9" x14ac:dyDescent="0.25">
      <c r="A67" s="82" t="s">
        <v>97</v>
      </c>
      <c r="B67" s="64" t="s">
        <v>98</v>
      </c>
      <c r="C67" s="64"/>
      <c r="D67" s="64"/>
      <c r="E67" s="64"/>
      <c r="F67" s="30"/>
      <c r="G67" s="30"/>
      <c r="H67" s="30"/>
      <c r="I67" s="31"/>
    </row>
    <row r="68" spans="1:9" x14ac:dyDescent="0.25">
      <c r="A68" s="82" t="s">
        <v>99</v>
      </c>
      <c r="B68" s="64" t="s">
        <v>100</v>
      </c>
      <c r="C68" s="64"/>
      <c r="D68" s="64"/>
      <c r="E68" s="64"/>
      <c r="F68" s="30"/>
      <c r="G68" s="30"/>
      <c r="H68" s="30"/>
      <c r="I68" s="31"/>
    </row>
    <row r="69" spans="1:9" x14ac:dyDescent="0.25">
      <c r="A69" s="82">
        <v>21</v>
      </c>
      <c r="B69" s="95" t="s">
        <v>101</v>
      </c>
      <c r="C69" s="95"/>
      <c r="D69" s="95"/>
      <c r="E69" s="95"/>
      <c r="F69" s="30">
        <v>770547</v>
      </c>
      <c r="G69" s="30">
        <v>770547</v>
      </c>
      <c r="H69" s="30">
        <v>770547</v>
      </c>
      <c r="I69" s="31">
        <f t="shared" si="1"/>
        <v>100</v>
      </c>
    </row>
    <row r="70" spans="1:9" x14ac:dyDescent="0.25">
      <c r="A70" s="82"/>
      <c r="B70" s="70" t="s">
        <v>102</v>
      </c>
      <c r="C70" s="70"/>
      <c r="D70" s="70"/>
      <c r="E70" s="70"/>
      <c r="F70" s="69">
        <f>SUM(F71:F72)</f>
        <v>6714191</v>
      </c>
      <c r="G70" s="69">
        <f>SUM(G71:G72)</f>
        <v>17389776</v>
      </c>
      <c r="H70" s="69">
        <f>SUM(H71:H72)</f>
        <v>0</v>
      </c>
      <c r="I70" s="31" t="s">
        <v>16</v>
      </c>
    </row>
    <row r="71" spans="1:9" x14ac:dyDescent="0.25">
      <c r="A71" s="82" t="s">
        <v>103</v>
      </c>
      <c r="B71" s="64" t="s">
        <v>104</v>
      </c>
      <c r="C71" s="64"/>
      <c r="D71" s="64"/>
      <c r="E71" s="64"/>
      <c r="F71" s="30">
        <v>6714191</v>
      </c>
      <c r="G71" s="30">
        <v>17389776</v>
      </c>
      <c r="H71" s="30">
        <v>0</v>
      </c>
      <c r="I71" s="26" t="s">
        <v>16</v>
      </c>
    </row>
    <row r="72" spans="1:9" x14ac:dyDescent="0.25">
      <c r="A72" s="82" t="s">
        <v>105</v>
      </c>
      <c r="B72" s="64" t="s">
        <v>106</v>
      </c>
      <c r="C72" s="64"/>
      <c r="D72" s="64"/>
      <c r="E72" s="64"/>
      <c r="F72" s="30"/>
      <c r="G72" s="30"/>
      <c r="H72" s="30"/>
      <c r="I72" s="26"/>
    </row>
    <row r="73" spans="1:9" ht="19.5" x14ac:dyDescent="0.3">
      <c r="A73" s="82"/>
      <c r="B73" s="96" t="s">
        <v>107</v>
      </c>
      <c r="C73" s="96"/>
      <c r="D73" s="96"/>
      <c r="E73" s="96"/>
      <c r="F73" s="21">
        <f>SUM(F55+F65+F70)</f>
        <v>43018283</v>
      </c>
      <c r="G73" s="21">
        <f>SUM(G55+G65+G70)</f>
        <v>55407358</v>
      </c>
      <c r="H73" s="21">
        <f>SUM(H55+H65+H70)</f>
        <v>37765623</v>
      </c>
      <c r="I73" s="22">
        <f>SUM(H73/G73*100)</f>
        <v>68.159941861873293</v>
      </c>
    </row>
    <row r="74" spans="1:9" ht="16.5" thickBot="1" x14ac:dyDescent="0.3">
      <c r="A74" s="97"/>
      <c r="B74" s="98"/>
      <c r="C74" s="98"/>
      <c r="D74" s="98"/>
      <c r="E74" s="98"/>
      <c r="F74" s="99"/>
      <c r="G74" s="99"/>
      <c r="H74" s="99"/>
      <c r="I74" s="100"/>
    </row>
    <row r="75" spans="1:9" ht="16.5" thickTop="1" x14ac:dyDescent="0.25"/>
  </sheetData>
  <mergeCells count="81">
    <mergeCell ref="B71:E71"/>
    <mergeCell ref="B72:E72"/>
    <mergeCell ref="B73:E73"/>
    <mergeCell ref="B74:E74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I52:I53"/>
    <mergeCell ref="B54:E54"/>
    <mergeCell ref="B55:E55"/>
    <mergeCell ref="B56:E56"/>
    <mergeCell ref="A57:A58"/>
    <mergeCell ref="B57:E58"/>
    <mergeCell ref="F57:F58"/>
    <mergeCell ref="G57:G58"/>
    <mergeCell ref="H57:H58"/>
    <mergeCell ref="I57:I58"/>
    <mergeCell ref="B44:E44"/>
    <mergeCell ref="B45:E45"/>
    <mergeCell ref="B46:E46"/>
    <mergeCell ref="B47:E47"/>
    <mergeCell ref="B49:I49"/>
    <mergeCell ref="A52:A53"/>
    <mergeCell ref="B52:E53"/>
    <mergeCell ref="F52:F53"/>
    <mergeCell ref="G52:G53"/>
    <mergeCell ref="H52:H53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C21:E21"/>
    <mergeCell ref="B22:E22"/>
    <mergeCell ref="B23:E23"/>
    <mergeCell ref="C24:E24"/>
    <mergeCell ref="C25:E25"/>
    <mergeCell ref="B14:E14"/>
    <mergeCell ref="B15:E15"/>
    <mergeCell ref="B16:E16"/>
    <mergeCell ref="B17:E17"/>
    <mergeCell ref="B18:E18"/>
    <mergeCell ref="C19:E19"/>
    <mergeCell ref="B8:E8"/>
    <mergeCell ref="B9:E9"/>
    <mergeCell ref="B10:E10"/>
    <mergeCell ref="B11:E11"/>
    <mergeCell ref="B12:E12"/>
    <mergeCell ref="B13:E13"/>
    <mergeCell ref="E1:I1"/>
    <mergeCell ref="A3:I3"/>
    <mergeCell ref="A4:I4"/>
    <mergeCell ref="A6:A7"/>
    <mergeCell ref="B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2020-07-17T10:32:42Z</dcterms:created>
  <dcterms:modified xsi:type="dcterms:W3CDTF">2020-07-17T10:32:51Z</dcterms:modified>
</cp:coreProperties>
</file>