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nikó\Rendelet publikálás\2020.11.11.PM rendeletek\03. 2020.III.negyedév költségvetési rendelet módosítás\Önkormányzat\"/>
    </mc:Choice>
  </mc:AlternateContent>
  <bookViews>
    <workbookView xWindow="0" yWindow="0" windowWidth="16608" windowHeight="9432"/>
  </bookViews>
  <sheets>
    <sheet name="1.sz. Bevételek forrásonként" sheetId="1" r:id="rId1"/>
  </sheets>
  <definedNames>
    <definedName name="_xlnm.Print_Area" localSheetId="0">'1.sz. Bevételek forrásonként'!$A$1:$J$62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  <c r="D9" i="1"/>
  <c r="D11" i="1"/>
  <c r="D12" i="1"/>
  <c r="D13" i="1"/>
  <c r="D15" i="1"/>
  <c r="D16" i="1"/>
  <c r="D25" i="1"/>
  <c r="D26" i="1"/>
  <c r="D27" i="1"/>
  <c r="D29" i="1"/>
  <c r="D41" i="1"/>
  <c r="D42" i="1"/>
  <c r="D43" i="1"/>
  <c r="D44" i="1"/>
  <c r="D46" i="1"/>
  <c r="D47" i="1"/>
  <c r="D54" i="1"/>
  <c r="D55" i="1"/>
  <c r="D56" i="1"/>
  <c r="D57" i="1"/>
  <c r="H60" i="1"/>
  <c r="D60" i="1" s="1"/>
  <c r="C60" i="1"/>
  <c r="J58" i="1"/>
  <c r="I58" i="1"/>
  <c r="H58" i="1"/>
  <c r="G58" i="1"/>
  <c r="F58" i="1"/>
  <c r="E58" i="1"/>
  <c r="C57" i="1"/>
  <c r="C56" i="1"/>
  <c r="C55" i="1"/>
  <c r="C54" i="1"/>
  <c r="J52" i="1"/>
  <c r="I52" i="1"/>
  <c r="G52" i="1"/>
  <c r="E52" i="1"/>
  <c r="H51" i="1"/>
  <c r="D51" i="1" s="1"/>
  <c r="C51" i="1"/>
  <c r="F50" i="1"/>
  <c r="D50" i="1" s="1"/>
  <c r="C50" i="1"/>
  <c r="I49" i="1"/>
  <c r="H49" i="1"/>
  <c r="G49" i="1"/>
  <c r="F49" i="1"/>
  <c r="E49" i="1"/>
  <c r="J48" i="1"/>
  <c r="D48" i="1" s="1"/>
  <c r="C48" i="1"/>
  <c r="C47" i="1"/>
  <c r="C46" i="1"/>
  <c r="J45" i="1"/>
  <c r="I45" i="1"/>
  <c r="H45" i="1"/>
  <c r="G45" i="1"/>
  <c r="F45" i="1"/>
  <c r="E45" i="1"/>
  <c r="C44" i="1"/>
  <c r="C43" i="1"/>
  <c r="C42" i="1"/>
  <c r="C41" i="1"/>
  <c r="I40" i="1"/>
  <c r="G40" i="1"/>
  <c r="E40" i="1"/>
  <c r="J39" i="1"/>
  <c r="D39" i="1" s="1"/>
  <c r="C39" i="1"/>
  <c r="J38" i="1"/>
  <c r="D38" i="1" s="1"/>
  <c r="C38" i="1"/>
  <c r="J37" i="1"/>
  <c r="D37" i="1" s="1"/>
  <c r="C37" i="1"/>
  <c r="J36" i="1"/>
  <c r="H36" i="1"/>
  <c r="C36" i="1"/>
  <c r="J35" i="1"/>
  <c r="D35" i="1" s="1"/>
  <c r="C35" i="1"/>
  <c r="J34" i="1"/>
  <c r="F34" i="1"/>
  <c r="C34" i="1"/>
  <c r="J33" i="1"/>
  <c r="D33" i="1" s="1"/>
  <c r="C33" i="1"/>
  <c r="J32" i="1"/>
  <c r="F32" i="1"/>
  <c r="D32" i="1" s="1"/>
  <c r="C32" i="1"/>
  <c r="J31" i="1"/>
  <c r="F31" i="1"/>
  <c r="C31" i="1"/>
  <c r="F30" i="1"/>
  <c r="D30" i="1" s="1"/>
  <c r="C30" i="1"/>
  <c r="C29" i="1"/>
  <c r="J28" i="1"/>
  <c r="I28" i="1"/>
  <c r="C27" i="1"/>
  <c r="C26" i="1"/>
  <c r="C25" i="1"/>
  <c r="H24" i="1"/>
  <c r="H28" i="1" s="1"/>
  <c r="G24" i="1"/>
  <c r="G28" i="1" s="1"/>
  <c r="F23" i="1"/>
  <c r="D23" i="1" s="1"/>
  <c r="C23" i="1"/>
  <c r="E22" i="1"/>
  <c r="C22" i="1" s="1"/>
  <c r="F21" i="1"/>
  <c r="D21" i="1" s="1"/>
  <c r="C21" i="1"/>
  <c r="F20" i="1"/>
  <c r="D20" i="1" s="1"/>
  <c r="C20" i="1"/>
  <c r="E19" i="1"/>
  <c r="F18" i="1"/>
  <c r="D18" i="1" s="1"/>
  <c r="C18" i="1"/>
  <c r="E17" i="1"/>
  <c r="C16" i="1"/>
  <c r="C15" i="1"/>
  <c r="J14" i="1"/>
  <c r="I14" i="1"/>
  <c r="H14" i="1"/>
  <c r="G14" i="1"/>
  <c r="F14" i="1"/>
  <c r="E14" i="1"/>
  <c r="C13" i="1"/>
  <c r="C12" i="1"/>
  <c r="C11" i="1"/>
  <c r="J10" i="1"/>
  <c r="I10" i="1"/>
  <c r="G10" i="1"/>
  <c r="F10" i="1"/>
  <c r="E10" i="1"/>
  <c r="C9" i="1"/>
  <c r="C8" i="1"/>
  <c r="C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H6" i="1"/>
  <c r="H10" i="1" s="1"/>
  <c r="C6" i="1"/>
  <c r="D14" i="1" l="1"/>
  <c r="D31" i="1"/>
  <c r="D34" i="1"/>
  <c r="D36" i="1"/>
  <c r="D58" i="1"/>
  <c r="D45" i="1"/>
  <c r="D6" i="1"/>
  <c r="D10" i="1" s="1"/>
  <c r="D40" i="1"/>
  <c r="C52" i="1"/>
  <c r="C10" i="1"/>
  <c r="C49" i="1"/>
  <c r="I53" i="1"/>
  <c r="I59" i="1" s="1"/>
  <c r="I62" i="1" s="1"/>
  <c r="C45" i="1"/>
  <c r="C40" i="1"/>
  <c r="F52" i="1"/>
  <c r="C58" i="1"/>
  <c r="F22" i="1"/>
  <c r="D22" i="1" s="1"/>
  <c r="J49" i="1"/>
  <c r="D49" i="1" s="1"/>
  <c r="J40" i="1"/>
  <c r="G53" i="1"/>
  <c r="G59" i="1" s="1"/>
  <c r="G62" i="1" s="1"/>
  <c r="C14" i="1"/>
  <c r="C19" i="1"/>
  <c r="C24" i="1" s="1"/>
  <c r="E24" i="1"/>
  <c r="F19" i="1"/>
  <c r="D19" i="1" s="1"/>
  <c r="E28" i="1"/>
  <c r="E53" i="1" s="1"/>
  <c r="E59" i="1" s="1"/>
  <c r="C17" i="1"/>
  <c r="F17" i="1"/>
  <c r="D17" i="1" s="1"/>
  <c r="H40" i="1"/>
  <c r="H52" i="1"/>
  <c r="F40" i="1"/>
  <c r="D24" i="1" l="1"/>
  <c r="D28" i="1" s="1"/>
  <c r="D52" i="1"/>
  <c r="C28" i="1"/>
  <c r="C53" i="1" s="1"/>
  <c r="H53" i="1"/>
  <c r="H59" i="1" s="1"/>
  <c r="H62" i="1" s="1"/>
  <c r="J53" i="1"/>
  <c r="J59" i="1" s="1"/>
  <c r="J62" i="1" s="1"/>
  <c r="F28" i="1"/>
  <c r="F53" i="1" s="1"/>
  <c r="F59" i="1" s="1"/>
  <c r="E62" i="1"/>
  <c r="C62" i="1" s="1"/>
  <c r="C59" i="1"/>
  <c r="F24" i="1"/>
  <c r="D59" i="1" l="1"/>
  <c r="D53" i="1"/>
  <c r="F62" i="1"/>
  <c r="D62" i="1" s="1"/>
</calcChain>
</file>

<file path=xl/sharedStrings.xml><?xml version="1.0" encoding="utf-8"?>
<sst xmlns="http://schemas.openxmlformats.org/spreadsheetml/2006/main" count="73" uniqueCount="67">
  <si>
    <t xml:space="preserve">  Nagyigmánd Nagyközség Önkormányzat és irányítása alatt álló költségvetési szervek   2020. évi bevételei forrásonkénti bontásban</t>
  </si>
  <si>
    <t xml:space="preserve">                                                                                                                                                                              </t>
  </si>
  <si>
    <t>Bevételek forrásonként</t>
  </si>
  <si>
    <t>Bevételek összesen</t>
  </si>
  <si>
    <t>Önkormányzat</t>
  </si>
  <si>
    <t>Közös Önkormányzati Hivatal</t>
  </si>
  <si>
    <t>Magos Művelődési Ház</t>
  </si>
  <si>
    <t>Eredeti ei.</t>
  </si>
  <si>
    <t>Módosított ei.</t>
  </si>
  <si>
    <t>B.11. Önkormányzatok működési támogatásai</t>
  </si>
  <si>
    <t>B.12. Elvonások és befizetések bevételei</t>
  </si>
  <si>
    <t>B.14. Működési célú visszatérítendő támogatások</t>
  </si>
  <si>
    <t>B.16. Egyéb működési célú támogatások bevételei</t>
  </si>
  <si>
    <t>B.1. Működési célú támogatások áh-on belülről</t>
  </si>
  <si>
    <t>B.21. Felhalmozási célú önkormányzati  támogatás</t>
  </si>
  <si>
    <t>B.23. Felhalm.célú visszatér.támogatások</t>
  </si>
  <si>
    <t>B.25. Egyéb felhalmozási célú támogatások</t>
  </si>
  <si>
    <t>B.2. Felhalmozási célú támogatás áh-on bel.</t>
  </si>
  <si>
    <t>B.31. Jövedelemadók</t>
  </si>
  <si>
    <t xml:space="preserve">  - termőföld bérbeadásából származó SZJA</t>
  </si>
  <si>
    <t>B.34. Vagyoni típusú adók</t>
  </si>
  <si>
    <t xml:space="preserve">  - építményadó</t>
  </si>
  <si>
    <t>B.351. Értékesítési és forgalmi adók</t>
  </si>
  <si>
    <t xml:space="preserve"> - általános forgalmi adó</t>
  </si>
  <si>
    <t xml:space="preserve"> - helyi iparűzési adó</t>
  </si>
  <si>
    <t>B.354. Gépjárműadó</t>
  </si>
  <si>
    <t xml:space="preserve"> - helyi önkormányzatot megillető gépjárműadó</t>
  </si>
  <si>
    <t>B.35. Egyéb áruhasználati és szolgáltatási adók</t>
  </si>
  <si>
    <t>B.36. Egyéb közhatalmi bevételek</t>
  </si>
  <si>
    <t xml:space="preserve"> - ebből egyéb települési adók</t>
  </si>
  <si>
    <t xml:space="preserve"> - ebből talajterhelési díjak</t>
  </si>
  <si>
    <t>B.3. Közhatalmi bevételek</t>
  </si>
  <si>
    <t>B.401. Áru és készletértékesítés</t>
  </si>
  <si>
    <t>B.402. Szolgáltatások ellenértéke</t>
  </si>
  <si>
    <t>B.403. Közvetített szolgáltatások bevétele</t>
  </si>
  <si>
    <t>B.404. Tulajdonosi bevételek - bérleti díjak, lakbérek</t>
  </si>
  <si>
    <t>B.405. Ellátási díjak</t>
  </si>
  <si>
    <t>B.406. Kiszámlázott általános forgalmi adó</t>
  </si>
  <si>
    <t>B.407. Általános forgalmi adó visszatérítése</t>
  </si>
  <si>
    <t>B.408. Kamatbevételek</t>
  </si>
  <si>
    <t>B 409. Egyéb pénzügyi műveletek bevételei</t>
  </si>
  <si>
    <t>B 410. Biztosító által fizetett kártérítés</t>
  </si>
  <si>
    <t>B.411. Egyéb működési bevételek</t>
  </si>
  <si>
    <t>B.4. Működési bevételek</t>
  </si>
  <si>
    <t>B.51. Immateriális javak értékesítése</t>
  </si>
  <si>
    <t>B.52. Ingatlanok értékesítése</t>
  </si>
  <si>
    <t>B.53. Egyéb tárgyi eszközök értékesítése</t>
  </si>
  <si>
    <t>B.54. Részesedések értékesítése</t>
  </si>
  <si>
    <t>B.5. Felhalmozási bevételek</t>
  </si>
  <si>
    <t>B.61. Működési célú garamcia és kezességváll.</t>
  </si>
  <si>
    <t>B.64. Működési célú visszatérítendő támogatások</t>
  </si>
  <si>
    <t>B.65. Egyéb működési célú átvett pénzeszközök</t>
  </si>
  <si>
    <t>B.6. Működési célú átvett pénzeszközök</t>
  </si>
  <si>
    <t>B.74. Felhalmozási célú kölcsönök visszatérítése</t>
  </si>
  <si>
    <t>B.75. Egyéb felhalmozási célú átvett pénzeszközök</t>
  </si>
  <si>
    <t>B.7. Felhalmozási célú átvett pénzeszközök</t>
  </si>
  <si>
    <t>Költségvetési bevételek összesen</t>
  </si>
  <si>
    <t>B.812. Belföldi értékpapírok beváltása értékesítése</t>
  </si>
  <si>
    <t>B.813. Maradvány igénybevétele</t>
  </si>
  <si>
    <t>B.814. ÁH-n belüli megelőlegezések</t>
  </si>
  <si>
    <t>B.817. Lekötött bankbetétek megszüntetése teljes.</t>
  </si>
  <si>
    <t>B.89. Finanszírozási bevételek</t>
  </si>
  <si>
    <t>Bevételek mindösszesen</t>
  </si>
  <si>
    <t>B.816. Központi, irányító szervi támogatás</t>
  </si>
  <si>
    <t>Mindösszesen:</t>
  </si>
  <si>
    <t>1.sz. melléklet</t>
  </si>
  <si>
    <t>a 8/2020. (XI.16)  polgármesteri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</si>
</sst>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10" x14ac:knownFonts="1"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3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/>
    <xf numFmtId="164" fontId="1" fillId="0" borderId="1" xfId="0" applyNumberFormat="1" applyFont="1" applyBorder="1" applyAlignment="1"/>
    <xf numFmtId="0" fontId="4" fillId="2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vertical="center"/>
    </xf>
    <xf numFmtId="164" fontId="4" fillId="2" borderId="1" xfId="0" applyNumberFormat="1" applyFont="1" applyFill="1" applyBorder="1"/>
    <xf numFmtId="164" fontId="6" fillId="0" borderId="1" xfId="0" applyNumberFormat="1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164" fontId="7" fillId="0" borderId="1" xfId="0" applyNumberFormat="1" applyFont="1" applyBorder="1"/>
    <xf numFmtId="164" fontId="2" fillId="4" borderId="1" xfId="0" applyNumberFormat="1" applyFont="1" applyFill="1" applyBorder="1" applyAlignment="1">
      <alignment horizontal="right"/>
    </xf>
    <xf numFmtId="164" fontId="2" fillId="4" borderId="1" xfId="0" applyNumberFormat="1" applyFont="1" applyFill="1" applyBorder="1" applyAlignment="1">
      <alignment horizontal="center"/>
    </xf>
    <xf numFmtId="164" fontId="4" fillId="5" borderId="1" xfId="0" applyNumberFormat="1" applyFont="1" applyFill="1" applyBorder="1"/>
    <xf numFmtId="164" fontId="1" fillId="0" borderId="0" xfId="0" applyNumberFormat="1" applyFont="1" applyFill="1"/>
    <xf numFmtId="0" fontId="1" fillId="0" borderId="0" xfId="0" applyFont="1" applyFill="1"/>
    <xf numFmtId="164" fontId="2" fillId="0" borderId="0" xfId="0" applyNumberFormat="1" applyFont="1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/>
    <xf numFmtId="0" fontId="4" fillId="2" borderId="1" xfId="0" applyFont="1" applyFill="1" applyBorder="1"/>
    <xf numFmtId="0" fontId="1" fillId="0" borderId="1" xfId="0" applyFont="1" applyBorder="1" applyAlignment="1">
      <alignment horizontal="left" indent="1"/>
    </xf>
    <xf numFmtId="0" fontId="2" fillId="0" borderId="1" xfId="0" applyFont="1" applyBorder="1"/>
    <xf numFmtId="0" fontId="7" fillId="0" borderId="1" xfId="0" applyFont="1" applyBorder="1" applyAlignment="1">
      <alignment horizontal="left" indent="1"/>
    </xf>
    <xf numFmtId="0" fontId="2" fillId="4" borderId="1" xfId="0" applyFont="1" applyFill="1" applyBorder="1" applyAlignment="1">
      <alignment horizontal="left"/>
    </xf>
    <xf numFmtId="0" fontId="4" fillId="5" borderId="1" xfId="0" applyFont="1" applyFill="1" applyBorder="1"/>
    <xf numFmtId="0" fontId="1" fillId="0" borderId="2" xfId="0" applyFont="1" applyBorder="1" applyAlignment="1">
      <alignment horizontal="center"/>
    </xf>
    <xf numFmtId="0" fontId="8" fillId="0" borderId="2" xfId="0" applyFont="1" applyBorder="1"/>
    <xf numFmtId="164" fontId="3" fillId="2" borderId="2" xfId="0" applyNumberFormat="1" applyFont="1" applyFill="1" applyBorder="1" applyAlignment="1">
      <alignment vertical="center"/>
    </xf>
    <xf numFmtId="164" fontId="8" fillId="0" borderId="2" xfId="0" applyNumberFormat="1" applyFont="1" applyBorder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164" fontId="8" fillId="0" borderId="0" xfId="0" applyNumberFormat="1" applyFont="1" applyFill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164" fontId="9" fillId="0" borderId="0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164" fontId="2" fillId="0" borderId="1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62"/>
  <sheetViews>
    <sheetView tabSelected="1" workbookViewId="0">
      <pane ySplit="5" topLeftCell="A57" activePane="bottomLeft" state="frozen"/>
      <selection activeCell="A5" sqref="A5"/>
      <selection pane="bottomLeft" activeCell="C1" sqref="C1"/>
    </sheetView>
  </sheetViews>
  <sheetFormatPr defaultColWidth="9.109375" defaultRowHeight="13.2" x14ac:dyDescent="0.25"/>
  <cols>
    <col min="1" max="1" width="3.6640625" style="1" customWidth="1"/>
    <col min="2" max="2" width="38.6640625" style="4" customWidth="1"/>
    <col min="3" max="3" width="12.33203125" style="3" customWidth="1"/>
    <col min="4" max="4" width="13.109375" style="3" customWidth="1"/>
    <col min="5" max="5" width="12.44140625" style="3" customWidth="1"/>
    <col min="6" max="6" width="14.109375" style="3" customWidth="1"/>
    <col min="7" max="7" width="11.109375" style="3" customWidth="1"/>
    <col min="8" max="8" width="11.33203125" style="3" customWidth="1"/>
    <col min="9" max="9" width="9.109375" style="3" bestFit="1" customWidth="1"/>
    <col min="10" max="10" width="13.109375" style="3" customWidth="1"/>
    <col min="11" max="11" width="9.109375" style="3"/>
    <col min="12" max="16384" width="9.109375" style="4"/>
  </cols>
  <sheetData>
    <row r="1" spans="1:11" x14ac:dyDescent="0.25">
      <c r="B1" s="2" t="s">
        <v>65</v>
      </c>
      <c r="C1" s="3" t="s">
        <v>66</v>
      </c>
    </row>
    <row r="2" spans="1:1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</row>
    <row r="3" spans="1:11" x14ac:dyDescent="0.25">
      <c r="B3" s="47" t="s">
        <v>1</v>
      </c>
      <c r="C3" s="47"/>
      <c r="D3" s="47"/>
      <c r="E3" s="47"/>
      <c r="F3" s="47"/>
      <c r="G3" s="47"/>
      <c r="H3" s="47"/>
      <c r="I3" s="47"/>
      <c r="J3" s="47"/>
    </row>
    <row r="4" spans="1:11" ht="23.25" customHeight="1" x14ac:dyDescent="0.25">
      <c r="A4" s="5"/>
      <c r="B4" s="17" t="s">
        <v>2</v>
      </c>
      <c r="C4" s="48" t="s">
        <v>3</v>
      </c>
      <c r="D4" s="48"/>
      <c r="E4" s="48" t="s">
        <v>4</v>
      </c>
      <c r="F4" s="48"/>
      <c r="G4" s="48" t="s">
        <v>5</v>
      </c>
      <c r="H4" s="48"/>
      <c r="I4" s="48" t="s">
        <v>6</v>
      </c>
      <c r="J4" s="48"/>
    </row>
    <row r="5" spans="1:11" s="9" customFormat="1" ht="29.25" customHeight="1" x14ac:dyDescent="0.25">
      <c r="A5" s="6"/>
      <c r="B5" s="27"/>
      <c r="C5" s="7" t="s">
        <v>7</v>
      </c>
      <c r="D5" s="7" t="s">
        <v>8</v>
      </c>
      <c r="E5" s="7" t="s">
        <v>7</v>
      </c>
      <c r="F5" s="7" t="s">
        <v>8</v>
      </c>
      <c r="G5" s="7" t="s">
        <v>7</v>
      </c>
      <c r="H5" s="7" t="s">
        <v>8</v>
      </c>
      <c r="I5" s="7" t="s">
        <v>7</v>
      </c>
      <c r="J5" s="7" t="s">
        <v>8</v>
      </c>
      <c r="K5" s="8"/>
    </row>
    <row r="6" spans="1:11" x14ac:dyDescent="0.25">
      <c r="A6" s="5">
        <v>1</v>
      </c>
      <c r="B6" s="28" t="s">
        <v>9</v>
      </c>
      <c r="C6" s="10">
        <f t="shared" ref="C6:D9" si="0">E6+G6+I6</f>
        <v>141179838</v>
      </c>
      <c r="D6" s="10">
        <f t="shared" si="0"/>
        <v>139185446</v>
      </c>
      <c r="E6" s="11">
        <v>132350838</v>
      </c>
      <c r="F6" s="11">
        <v>130356446</v>
      </c>
      <c r="G6" s="11">
        <v>8829000</v>
      </c>
      <c r="H6" s="11">
        <f>+G6</f>
        <v>8829000</v>
      </c>
      <c r="I6" s="11"/>
      <c r="J6" s="11"/>
    </row>
    <row r="7" spans="1:11" x14ac:dyDescent="0.25">
      <c r="A7" s="5">
        <f>A6+1</f>
        <v>2</v>
      </c>
      <c r="B7" s="28" t="s">
        <v>10</v>
      </c>
      <c r="C7" s="10">
        <f t="shared" si="0"/>
        <v>0</v>
      </c>
      <c r="D7" s="10">
        <f t="shared" si="0"/>
        <v>658488</v>
      </c>
      <c r="E7" s="11"/>
      <c r="F7" s="11">
        <v>658488</v>
      </c>
      <c r="G7" s="11"/>
      <c r="H7" s="11"/>
      <c r="I7" s="11"/>
      <c r="J7" s="11"/>
    </row>
    <row r="8" spans="1:11" x14ac:dyDescent="0.25">
      <c r="A8" s="5">
        <f t="shared" ref="A8:A24" si="1">A7+1</f>
        <v>3</v>
      </c>
      <c r="B8" s="29" t="s">
        <v>11</v>
      </c>
      <c r="C8" s="10">
        <f t="shared" si="0"/>
        <v>0</v>
      </c>
      <c r="D8" s="10">
        <f t="shared" si="0"/>
        <v>0</v>
      </c>
      <c r="E8" s="11"/>
      <c r="F8" s="11"/>
      <c r="G8" s="11"/>
      <c r="H8" s="12"/>
      <c r="I8" s="11"/>
      <c r="J8" s="12"/>
    </row>
    <row r="9" spans="1:11" x14ac:dyDescent="0.25">
      <c r="A9" s="5">
        <f t="shared" si="1"/>
        <v>4</v>
      </c>
      <c r="B9" s="28" t="s">
        <v>12</v>
      </c>
      <c r="C9" s="10">
        <f t="shared" si="0"/>
        <v>23377200</v>
      </c>
      <c r="D9" s="10">
        <f t="shared" si="0"/>
        <v>31471845</v>
      </c>
      <c r="E9" s="11">
        <v>23377200</v>
      </c>
      <c r="F9" s="11">
        <v>31471845</v>
      </c>
      <c r="G9" s="11"/>
      <c r="H9" s="11"/>
      <c r="I9" s="11"/>
      <c r="J9" s="11"/>
    </row>
    <row r="10" spans="1:11" ht="13.8" x14ac:dyDescent="0.3">
      <c r="A10" s="13">
        <f t="shared" si="1"/>
        <v>5</v>
      </c>
      <c r="B10" s="30" t="s">
        <v>13</v>
      </c>
      <c r="C10" s="14">
        <f>SUM(C6:C9)</f>
        <v>164557038</v>
      </c>
      <c r="D10" s="14">
        <f>SUM(D6:D9)</f>
        <v>171315779</v>
      </c>
      <c r="E10" s="15">
        <f>SUM(E6:E9)</f>
        <v>155728038</v>
      </c>
      <c r="F10" s="15">
        <f t="shared" ref="F10:J10" si="2">SUM(F6:F9)</f>
        <v>162486779</v>
      </c>
      <c r="G10" s="15">
        <f t="shared" si="2"/>
        <v>8829000</v>
      </c>
      <c r="H10" s="15">
        <f t="shared" si="2"/>
        <v>8829000</v>
      </c>
      <c r="I10" s="15">
        <f t="shared" si="2"/>
        <v>0</v>
      </c>
      <c r="J10" s="15">
        <f t="shared" si="2"/>
        <v>0</v>
      </c>
    </row>
    <row r="11" spans="1:11" ht="13.8" x14ac:dyDescent="0.3">
      <c r="A11" s="5">
        <f t="shared" si="1"/>
        <v>6</v>
      </c>
      <c r="B11" s="28" t="s">
        <v>14</v>
      </c>
      <c r="C11" s="10">
        <f t="shared" ref="C11:D13" si="3">E11+G11+I11</f>
        <v>0</v>
      </c>
      <c r="D11" s="10">
        <f t="shared" si="3"/>
        <v>0</v>
      </c>
      <c r="E11" s="11"/>
      <c r="F11" s="11"/>
      <c r="G11" s="11"/>
      <c r="H11" s="11"/>
      <c r="I11" s="15"/>
      <c r="J11" s="15"/>
    </row>
    <row r="12" spans="1:11" x14ac:dyDescent="0.25">
      <c r="A12" s="5">
        <f t="shared" si="1"/>
        <v>7</v>
      </c>
      <c r="B12" s="28" t="s">
        <v>15</v>
      </c>
      <c r="C12" s="10">
        <f t="shared" si="3"/>
        <v>0</v>
      </c>
      <c r="D12" s="10">
        <f t="shared" si="3"/>
        <v>0</v>
      </c>
      <c r="E12" s="11"/>
      <c r="F12" s="11"/>
      <c r="G12" s="11"/>
      <c r="H12" s="11"/>
      <c r="I12" s="11"/>
      <c r="J12" s="11"/>
    </row>
    <row r="13" spans="1:11" x14ac:dyDescent="0.25">
      <c r="A13" s="5">
        <f t="shared" si="1"/>
        <v>8</v>
      </c>
      <c r="B13" s="28" t="s">
        <v>16</v>
      </c>
      <c r="C13" s="10">
        <f t="shared" si="3"/>
        <v>0</v>
      </c>
      <c r="D13" s="10">
        <f t="shared" si="3"/>
        <v>0</v>
      </c>
      <c r="E13" s="11"/>
      <c r="F13" s="11"/>
      <c r="G13" s="11"/>
      <c r="H13" s="11"/>
      <c r="I13" s="11"/>
      <c r="J13" s="11"/>
    </row>
    <row r="14" spans="1:11" ht="13.8" x14ac:dyDescent="0.3">
      <c r="A14" s="13">
        <f t="shared" si="1"/>
        <v>9</v>
      </c>
      <c r="B14" s="30" t="s">
        <v>17</v>
      </c>
      <c r="C14" s="14">
        <f>SUM(C11:C13)</f>
        <v>0</v>
      </c>
      <c r="D14" s="14">
        <f>SUM(D11:D13)</f>
        <v>0</v>
      </c>
      <c r="E14" s="15">
        <f>SUM(E11:E13)</f>
        <v>0</v>
      </c>
      <c r="F14" s="15">
        <f t="shared" ref="F14:J14" si="4">SUM(F11:F13)</f>
        <v>0</v>
      </c>
      <c r="G14" s="15">
        <f t="shared" si="4"/>
        <v>0</v>
      </c>
      <c r="H14" s="15">
        <f t="shared" si="4"/>
        <v>0</v>
      </c>
      <c r="I14" s="15">
        <f t="shared" si="4"/>
        <v>0</v>
      </c>
      <c r="J14" s="15">
        <f t="shared" si="4"/>
        <v>0</v>
      </c>
    </row>
    <row r="15" spans="1:11" x14ac:dyDescent="0.25">
      <c r="A15" s="5">
        <f t="shared" si="1"/>
        <v>10</v>
      </c>
      <c r="B15" s="28" t="s">
        <v>18</v>
      </c>
      <c r="C15" s="11">
        <f t="shared" ref="C15:C23" si="5">E15+G15+I15</f>
        <v>0</v>
      </c>
      <c r="D15" s="11">
        <f t="shared" ref="D15:D23" si="6">F15+H15+J15</f>
        <v>0</v>
      </c>
      <c r="E15" s="11"/>
      <c r="F15" s="11"/>
      <c r="G15" s="11"/>
      <c r="H15" s="11"/>
      <c r="I15" s="11"/>
      <c r="J15" s="11"/>
    </row>
    <row r="16" spans="1:11" x14ac:dyDescent="0.25">
      <c r="A16" s="5">
        <f t="shared" si="1"/>
        <v>11</v>
      </c>
      <c r="B16" s="31" t="s">
        <v>19</v>
      </c>
      <c r="C16" s="10">
        <f t="shared" si="5"/>
        <v>0</v>
      </c>
      <c r="D16" s="10">
        <f t="shared" si="6"/>
        <v>0</v>
      </c>
      <c r="E16" s="11"/>
      <c r="F16" s="11"/>
      <c r="G16" s="11"/>
      <c r="H16" s="11"/>
      <c r="I16" s="11"/>
      <c r="J16" s="11"/>
    </row>
    <row r="17" spans="1:10" x14ac:dyDescent="0.25">
      <c r="A17" s="5">
        <f t="shared" si="1"/>
        <v>12</v>
      </c>
      <c r="B17" s="28" t="s">
        <v>20</v>
      </c>
      <c r="C17" s="10">
        <f t="shared" si="5"/>
        <v>42000000</v>
      </c>
      <c r="D17" s="10">
        <f t="shared" si="6"/>
        <v>42000000</v>
      </c>
      <c r="E17" s="11">
        <f>E18</f>
        <v>42000000</v>
      </c>
      <c r="F17" s="11">
        <f t="shared" ref="F17" si="7">F18</f>
        <v>42000000</v>
      </c>
      <c r="G17" s="11"/>
      <c r="H17" s="11"/>
      <c r="I17" s="11"/>
      <c r="J17" s="11"/>
    </row>
    <row r="18" spans="1:10" x14ac:dyDescent="0.25">
      <c r="A18" s="5">
        <f t="shared" si="1"/>
        <v>13</v>
      </c>
      <c r="B18" s="31" t="s">
        <v>21</v>
      </c>
      <c r="C18" s="10">
        <f t="shared" si="5"/>
        <v>42000000</v>
      </c>
      <c r="D18" s="10">
        <f t="shared" si="6"/>
        <v>42000000</v>
      </c>
      <c r="E18" s="11">
        <v>42000000</v>
      </c>
      <c r="F18" s="11">
        <f t="shared" ref="F18:F23" si="8">E18</f>
        <v>42000000</v>
      </c>
      <c r="G18" s="11"/>
      <c r="H18" s="11"/>
      <c r="I18" s="11"/>
      <c r="J18" s="11"/>
    </row>
    <row r="19" spans="1:10" x14ac:dyDescent="0.25">
      <c r="A19" s="5">
        <f t="shared" si="1"/>
        <v>14</v>
      </c>
      <c r="B19" s="28" t="s">
        <v>22</v>
      </c>
      <c r="C19" s="10">
        <f t="shared" si="5"/>
        <v>480000000</v>
      </c>
      <c r="D19" s="10">
        <f t="shared" si="6"/>
        <v>480000000</v>
      </c>
      <c r="E19" s="16">
        <f>SUM(E20:E21)</f>
        <v>480000000</v>
      </c>
      <c r="F19" s="16">
        <f t="shared" ref="F19" si="9">SUM(F20:F21)</f>
        <v>480000000</v>
      </c>
      <c r="G19" s="11"/>
      <c r="H19" s="11"/>
      <c r="I19" s="11"/>
      <c r="J19" s="11"/>
    </row>
    <row r="20" spans="1:10" x14ac:dyDescent="0.25">
      <c r="A20" s="5">
        <f t="shared" si="1"/>
        <v>15</v>
      </c>
      <c r="B20" s="31" t="s">
        <v>23</v>
      </c>
      <c r="C20" s="10">
        <f t="shared" si="5"/>
        <v>0</v>
      </c>
      <c r="D20" s="10">
        <f t="shared" si="6"/>
        <v>0</v>
      </c>
      <c r="E20" s="16"/>
      <c r="F20" s="11">
        <f t="shared" si="8"/>
        <v>0</v>
      </c>
      <c r="G20" s="11"/>
      <c r="H20" s="11"/>
      <c r="I20" s="11"/>
      <c r="J20" s="11"/>
    </row>
    <row r="21" spans="1:10" x14ac:dyDescent="0.25">
      <c r="A21" s="5">
        <f t="shared" si="1"/>
        <v>16</v>
      </c>
      <c r="B21" s="31" t="s">
        <v>24</v>
      </c>
      <c r="C21" s="10">
        <f t="shared" si="5"/>
        <v>480000000</v>
      </c>
      <c r="D21" s="10">
        <f t="shared" si="6"/>
        <v>480000000</v>
      </c>
      <c r="E21" s="11">
        <v>480000000</v>
      </c>
      <c r="F21" s="11">
        <f t="shared" si="8"/>
        <v>480000000</v>
      </c>
      <c r="G21" s="11"/>
      <c r="H21" s="11"/>
      <c r="I21" s="11"/>
      <c r="J21" s="11"/>
    </row>
    <row r="22" spans="1:10" x14ac:dyDescent="0.25">
      <c r="A22" s="5">
        <f t="shared" si="1"/>
        <v>17</v>
      </c>
      <c r="B22" s="28" t="s">
        <v>25</v>
      </c>
      <c r="C22" s="10">
        <f t="shared" si="5"/>
        <v>16000000</v>
      </c>
      <c r="D22" s="10">
        <f t="shared" si="6"/>
        <v>16000000</v>
      </c>
      <c r="E22" s="11">
        <f>E23</f>
        <v>16000000</v>
      </c>
      <c r="F22" s="11">
        <f t="shared" si="8"/>
        <v>16000000</v>
      </c>
      <c r="G22" s="11"/>
      <c r="H22" s="11"/>
      <c r="I22" s="11"/>
      <c r="J22" s="11"/>
    </row>
    <row r="23" spans="1:10" x14ac:dyDescent="0.25">
      <c r="A23" s="5">
        <f t="shared" si="1"/>
        <v>18</v>
      </c>
      <c r="B23" s="31" t="s">
        <v>26</v>
      </c>
      <c r="C23" s="10">
        <f t="shared" si="5"/>
        <v>16000000</v>
      </c>
      <c r="D23" s="10">
        <f t="shared" si="6"/>
        <v>16000000</v>
      </c>
      <c r="E23" s="11">
        <v>16000000</v>
      </c>
      <c r="F23" s="11">
        <f t="shared" si="8"/>
        <v>16000000</v>
      </c>
      <c r="G23" s="11"/>
      <c r="H23" s="11"/>
      <c r="I23" s="11"/>
      <c r="J23" s="11"/>
    </row>
    <row r="24" spans="1:10" x14ac:dyDescent="0.25">
      <c r="A24" s="17">
        <f t="shared" si="1"/>
        <v>19</v>
      </c>
      <c r="B24" s="32" t="s">
        <v>27</v>
      </c>
      <c r="C24" s="14">
        <f>C19+C22</f>
        <v>496000000</v>
      </c>
      <c r="D24" s="14">
        <f>D19+D22</f>
        <v>496000000</v>
      </c>
      <c r="E24" s="18">
        <f t="shared" ref="E24:H24" si="10">E19+E22</f>
        <v>496000000</v>
      </c>
      <c r="F24" s="18">
        <f t="shared" si="10"/>
        <v>496000000</v>
      </c>
      <c r="G24" s="18">
        <f>G19+G22</f>
        <v>0</v>
      </c>
      <c r="H24" s="18">
        <f t="shared" si="10"/>
        <v>0</v>
      </c>
      <c r="I24" s="18"/>
      <c r="J24" s="18"/>
    </row>
    <row r="25" spans="1:10" x14ac:dyDescent="0.25">
      <c r="A25" s="5">
        <f>A24+1</f>
        <v>20</v>
      </c>
      <c r="B25" s="28" t="s">
        <v>28</v>
      </c>
      <c r="C25" s="10">
        <f t="shared" ref="C25:D27" si="11">E25+G25+I25</f>
        <v>0</v>
      </c>
      <c r="D25" s="10">
        <f t="shared" si="11"/>
        <v>0</v>
      </c>
      <c r="E25" s="11"/>
      <c r="F25" s="11"/>
      <c r="G25" s="11"/>
      <c r="H25" s="11"/>
      <c r="I25" s="11"/>
      <c r="J25" s="11"/>
    </row>
    <row r="26" spans="1:10" x14ac:dyDescent="0.25">
      <c r="A26" s="5">
        <f>A25+1</f>
        <v>21</v>
      </c>
      <c r="B26" s="33" t="s">
        <v>29</v>
      </c>
      <c r="C26" s="10">
        <f t="shared" si="11"/>
        <v>0</v>
      </c>
      <c r="D26" s="10">
        <f t="shared" si="11"/>
        <v>0</v>
      </c>
      <c r="E26" s="19"/>
      <c r="F26" s="19"/>
      <c r="G26" s="11"/>
      <c r="H26" s="11"/>
      <c r="I26" s="11"/>
      <c r="J26" s="11"/>
    </row>
    <row r="27" spans="1:10" x14ac:dyDescent="0.25">
      <c r="A27" s="5">
        <f t="shared" ref="A27" si="12">A26+1</f>
        <v>22</v>
      </c>
      <c r="B27" s="33" t="s">
        <v>30</v>
      </c>
      <c r="C27" s="10">
        <f t="shared" si="11"/>
        <v>0</v>
      </c>
      <c r="D27" s="10">
        <f t="shared" si="11"/>
        <v>0</v>
      </c>
      <c r="E27" s="19"/>
      <c r="F27" s="19"/>
      <c r="G27" s="11"/>
      <c r="H27" s="11"/>
      <c r="I27" s="11"/>
      <c r="J27" s="11"/>
    </row>
    <row r="28" spans="1:10" ht="13.8" x14ac:dyDescent="0.3">
      <c r="A28" s="13">
        <f>A27+1</f>
        <v>23</v>
      </c>
      <c r="B28" s="30" t="s">
        <v>31</v>
      </c>
      <c r="C28" s="14">
        <f>C15+C17+C24+C25</f>
        <v>538000000</v>
      </c>
      <c r="D28" s="14">
        <f>D15+D17+D24+D25</f>
        <v>538000000</v>
      </c>
      <c r="E28" s="15">
        <f>E17+E19+E22+E25</f>
        <v>538000000</v>
      </c>
      <c r="F28" s="15">
        <f>F17+F19+F22+F25</f>
        <v>538000000</v>
      </c>
      <c r="G28" s="15">
        <f>G15+G17+G24+G25</f>
        <v>0</v>
      </c>
      <c r="H28" s="15">
        <f>H15+H17+H24+H25</f>
        <v>0</v>
      </c>
      <c r="I28" s="15">
        <f>I15+I17+I24+I25</f>
        <v>0</v>
      </c>
      <c r="J28" s="15">
        <f>J15+J17+J24+J25</f>
        <v>0</v>
      </c>
    </row>
    <row r="29" spans="1:10" x14ac:dyDescent="0.25">
      <c r="A29" s="5">
        <f>A28+1</f>
        <v>24</v>
      </c>
      <c r="B29" s="28" t="s">
        <v>32</v>
      </c>
      <c r="C29" s="10">
        <f t="shared" ref="C29:C39" si="13">E29+G29+I29</f>
        <v>10000</v>
      </c>
      <c r="D29" s="10">
        <f t="shared" ref="D29:D39" si="14">F29+H29+J29</f>
        <v>30953</v>
      </c>
      <c r="E29" s="11"/>
      <c r="F29" s="11"/>
      <c r="G29" s="11"/>
      <c r="H29" s="11"/>
      <c r="I29" s="11">
        <v>10000</v>
      </c>
      <c r="J29" s="11">
        <v>30953</v>
      </c>
    </row>
    <row r="30" spans="1:10" x14ac:dyDescent="0.25">
      <c r="A30" s="5">
        <f t="shared" ref="A30:A48" si="15">A29+1</f>
        <v>25</v>
      </c>
      <c r="B30" s="28" t="s">
        <v>33</v>
      </c>
      <c r="C30" s="10">
        <f t="shared" si="13"/>
        <v>7210000</v>
      </c>
      <c r="D30" s="10">
        <f t="shared" si="14"/>
        <v>7289047</v>
      </c>
      <c r="E30" s="11">
        <v>6960000</v>
      </c>
      <c r="F30" s="11">
        <f>E30</f>
        <v>6960000</v>
      </c>
      <c r="G30" s="11"/>
      <c r="H30" s="11">
        <v>100000</v>
      </c>
      <c r="I30" s="11">
        <v>250000</v>
      </c>
      <c r="J30" s="11">
        <v>229047</v>
      </c>
    </row>
    <row r="31" spans="1:10" x14ac:dyDescent="0.25">
      <c r="A31" s="5">
        <f t="shared" si="15"/>
        <v>26</v>
      </c>
      <c r="B31" s="28" t="s">
        <v>34</v>
      </c>
      <c r="C31" s="10">
        <f t="shared" si="13"/>
        <v>20000</v>
      </c>
      <c r="D31" s="10">
        <f t="shared" si="14"/>
        <v>112400</v>
      </c>
      <c r="E31" s="11">
        <v>20000</v>
      </c>
      <c r="F31" s="11">
        <f t="shared" ref="F31:F34" si="16">E31</f>
        <v>20000</v>
      </c>
      <c r="G31" s="11"/>
      <c r="H31" s="11">
        <v>92400</v>
      </c>
      <c r="I31" s="11"/>
      <c r="J31" s="11">
        <f t="shared" ref="J31:J39" si="17">I31</f>
        <v>0</v>
      </c>
    </row>
    <row r="32" spans="1:10" x14ac:dyDescent="0.25">
      <c r="A32" s="5">
        <f t="shared" si="15"/>
        <v>27</v>
      </c>
      <c r="B32" s="28" t="s">
        <v>35</v>
      </c>
      <c r="C32" s="10">
        <f t="shared" si="13"/>
        <v>1970000</v>
      </c>
      <c r="D32" s="10">
        <f t="shared" si="14"/>
        <v>1970000</v>
      </c>
      <c r="E32" s="11">
        <v>1970000</v>
      </c>
      <c r="F32" s="11">
        <f t="shared" si="16"/>
        <v>1970000</v>
      </c>
      <c r="G32" s="11"/>
      <c r="H32" s="11"/>
      <c r="I32" s="11"/>
      <c r="J32" s="11">
        <f t="shared" si="17"/>
        <v>0</v>
      </c>
    </row>
    <row r="33" spans="1:10" x14ac:dyDescent="0.25">
      <c r="A33" s="5">
        <f t="shared" si="15"/>
        <v>28</v>
      </c>
      <c r="B33" s="28" t="s">
        <v>36</v>
      </c>
      <c r="C33" s="10">
        <f t="shared" si="13"/>
        <v>0</v>
      </c>
      <c r="D33" s="10">
        <f t="shared" si="14"/>
        <v>0</v>
      </c>
      <c r="E33" s="11"/>
      <c r="F33" s="11"/>
      <c r="G33" s="11"/>
      <c r="H33" s="11"/>
      <c r="I33" s="11"/>
      <c r="J33" s="11">
        <f t="shared" si="17"/>
        <v>0</v>
      </c>
    </row>
    <row r="34" spans="1:10" x14ac:dyDescent="0.25">
      <c r="A34" s="5">
        <f t="shared" si="15"/>
        <v>29</v>
      </c>
      <c r="B34" s="28" t="s">
        <v>37</v>
      </c>
      <c r="C34" s="10">
        <f t="shared" si="13"/>
        <v>23200</v>
      </c>
      <c r="D34" s="10">
        <f t="shared" si="14"/>
        <v>27900</v>
      </c>
      <c r="E34" s="11">
        <v>5000</v>
      </c>
      <c r="F34" s="11">
        <f t="shared" si="16"/>
        <v>5000</v>
      </c>
      <c r="G34" s="11"/>
      <c r="H34" s="11">
        <v>4700</v>
      </c>
      <c r="I34" s="11">
        <v>18200</v>
      </c>
      <c r="J34" s="11">
        <f t="shared" si="17"/>
        <v>18200</v>
      </c>
    </row>
    <row r="35" spans="1:10" x14ac:dyDescent="0.25">
      <c r="A35" s="5">
        <f t="shared" si="15"/>
        <v>30</v>
      </c>
      <c r="B35" s="28" t="s">
        <v>38</v>
      </c>
      <c r="C35" s="10">
        <f t="shared" si="13"/>
        <v>0</v>
      </c>
      <c r="D35" s="10">
        <f t="shared" si="14"/>
        <v>0</v>
      </c>
      <c r="E35" s="11"/>
      <c r="F35" s="11"/>
      <c r="G35" s="11"/>
      <c r="H35" s="11"/>
      <c r="I35" s="11"/>
      <c r="J35" s="11">
        <f t="shared" si="17"/>
        <v>0</v>
      </c>
    </row>
    <row r="36" spans="1:10" x14ac:dyDescent="0.25">
      <c r="A36" s="5">
        <f t="shared" si="15"/>
        <v>31</v>
      </c>
      <c r="B36" s="28" t="s">
        <v>39</v>
      </c>
      <c r="C36" s="10">
        <f t="shared" si="13"/>
        <v>11000</v>
      </c>
      <c r="D36" s="10">
        <f t="shared" si="14"/>
        <v>11000</v>
      </c>
      <c r="E36" s="11"/>
      <c r="F36" s="11"/>
      <c r="G36" s="11">
        <v>1000</v>
      </c>
      <c r="H36" s="11">
        <f>+G36</f>
        <v>1000</v>
      </c>
      <c r="I36" s="11">
        <v>10000</v>
      </c>
      <c r="J36" s="11">
        <f t="shared" si="17"/>
        <v>10000</v>
      </c>
    </row>
    <row r="37" spans="1:10" x14ac:dyDescent="0.25">
      <c r="A37" s="5">
        <f t="shared" si="15"/>
        <v>32</v>
      </c>
      <c r="B37" s="28" t="s">
        <v>40</v>
      </c>
      <c r="C37" s="10">
        <f t="shared" si="13"/>
        <v>0</v>
      </c>
      <c r="D37" s="10">
        <f t="shared" si="14"/>
        <v>0</v>
      </c>
      <c r="E37" s="11"/>
      <c r="F37" s="11"/>
      <c r="G37" s="11"/>
      <c r="H37" s="11"/>
      <c r="I37" s="11"/>
      <c r="J37" s="11">
        <f t="shared" si="17"/>
        <v>0</v>
      </c>
    </row>
    <row r="38" spans="1:10" x14ac:dyDescent="0.25">
      <c r="A38" s="5">
        <f t="shared" si="15"/>
        <v>33</v>
      </c>
      <c r="B38" s="28" t="s">
        <v>41</v>
      </c>
      <c r="C38" s="10">
        <f t="shared" si="13"/>
        <v>0</v>
      </c>
      <c r="D38" s="10">
        <f t="shared" si="14"/>
        <v>1495197</v>
      </c>
      <c r="E38" s="11"/>
      <c r="F38" s="11">
        <v>1495197</v>
      </c>
      <c r="G38" s="11"/>
      <c r="H38" s="11"/>
      <c r="I38" s="11"/>
      <c r="J38" s="11">
        <f t="shared" si="17"/>
        <v>0</v>
      </c>
    </row>
    <row r="39" spans="1:10" x14ac:dyDescent="0.25">
      <c r="A39" s="5">
        <f t="shared" si="15"/>
        <v>34</v>
      </c>
      <c r="B39" s="28" t="s">
        <v>42</v>
      </c>
      <c r="C39" s="10">
        <f t="shared" si="13"/>
        <v>8000</v>
      </c>
      <c r="D39" s="10">
        <f t="shared" si="14"/>
        <v>182895</v>
      </c>
      <c r="E39" s="11"/>
      <c r="F39" s="11">
        <v>134895</v>
      </c>
      <c r="G39" s="11">
        <v>5000</v>
      </c>
      <c r="H39" s="11">
        <v>45000</v>
      </c>
      <c r="I39" s="11">
        <v>3000</v>
      </c>
      <c r="J39" s="11">
        <f t="shared" si="17"/>
        <v>3000</v>
      </c>
    </row>
    <row r="40" spans="1:10" ht="13.8" x14ac:dyDescent="0.3">
      <c r="A40" s="5">
        <f t="shared" si="15"/>
        <v>35</v>
      </c>
      <c r="B40" s="30" t="s">
        <v>43</v>
      </c>
      <c r="C40" s="14">
        <f>SUM(C29:C39)</f>
        <v>9252200</v>
      </c>
      <c r="D40" s="14">
        <f>SUM(D29:D39)</f>
        <v>11119392</v>
      </c>
      <c r="E40" s="15">
        <f>SUM(E29:E39)</f>
        <v>8955000</v>
      </c>
      <c r="F40" s="15">
        <f t="shared" ref="F40" si="18">SUM(F29:F39)</f>
        <v>10585092</v>
      </c>
      <c r="G40" s="15">
        <f>SUM(G29:G39)</f>
        <v>6000</v>
      </c>
      <c r="H40" s="15">
        <f>SUM(H30:H39)</f>
        <v>243100</v>
      </c>
      <c r="I40" s="15">
        <f>SUM(I29:I39)</f>
        <v>291200</v>
      </c>
      <c r="J40" s="15">
        <f t="shared" ref="J40" si="19">SUM(J29:J39)</f>
        <v>291200</v>
      </c>
    </row>
    <row r="41" spans="1:10" x14ac:dyDescent="0.25">
      <c r="A41" s="5">
        <f>A40+1</f>
        <v>36</v>
      </c>
      <c r="B41" s="28" t="s">
        <v>44</v>
      </c>
      <c r="C41" s="10">
        <f t="shared" ref="C41:C52" si="20">E41+G41+I41</f>
        <v>0</v>
      </c>
      <c r="D41" s="10">
        <f t="shared" ref="D41:D52" si="21">F41+H41+J41</f>
        <v>0</v>
      </c>
      <c r="E41" s="11"/>
      <c r="F41" s="11"/>
      <c r="G41" s="11"/>
      <c r="H41" s="11"/>
      <c r="I41" s="11"/>
      <c r="J41" s="11"/>
    </row>
    <row r="42" spans="1:10" x14ac:dyDescent="0.25">
      <c r="A42" s="5">
        <f t="shared" si="15"/>
        <v>37</v>
      </c>
      <c r="B42" s="28" t="s">
        <v>45</v>
      </c>
      <c r="C42" s="10">
        <f t="shared" si="20"/>
        <v>0</v>
      </c>
      <c r="D42" s="10">
        <f t="shared" si="21"/>
        <v>2553543</v>
      </c>
      <c r="E42" s="11"/>
      <c r="F42" s="11">
        <v>2553543</v>
      </c>
      <c r="G42" s="11"/>
      <c r="H42" s="11"/>
      <c r="I42" s="11"/>
      <c r="J42" s="11"/>
    </row>
    <row r="43" spans="1:10" x14ac:dyDescent="0.25">
      <c r="A43" s="5">
        <f t="shared" si="15"/>
        <v>38</v>
      </c>
      <c r="B43" s="28" t="s">
        <v>46</v>
      </c>
      <c r="C43" s="10">
        <f t="shared" si="20"/>
        <v>0</v>
      </c>
      <c r="D43" s="10">
        <f t="shared" si="21"/>
        <v>0</v>
      </c>
      <c r="E43" s="11"/>
      <c r="F43" s="11"/>
      <c r="G43" s="11"/>
      <c r="H43" s="11"/>
      <c r="I43" s="11"/>
      <c r="J43" s="11"/>
    </row>
    <row r="44" spans="1:10" x14ac:dyDescent="0.25">
      <c r="A44" s="5">
        <f t="shared" si="15"/>
        <v>39</v>
      </c>
      <c r="B44" s="28" t="s">
        <v>47</v>
      </c>
      <c r="C44" s="10">
        <f t="shared" si="20"/>
        <v>0</v>
      </c>
      <c r="D44" s="10">
        <f t="shared" si="21"/>
        <v>0</v>
      </c>
      <c r="E44" s="11"/>
      <c r="F44" s="11"/>
      <c r="G44" s="11"/>
      <c r="H44" s="11"/>
      <c r="I44" s="11"/>
      <c r="J44" s="11"/>
    </row>
    <row r="45" spans="1:10" ht="13.8" x14ac:dyDescent="0.3">
      <c r="A45" s="5">
        <f t="shared" si="15"/>
        <v>40</v>
      </c>
      <c r="B45" s="30" t="s">
        <v>48</v>
      </c>
      <c r="C45" s="14">
        <f t="shared" si="20"/>
        <v>0</v>
      </c>
      <c r="D45" s="14">
        <f t="shared" si="21"/>
        <v>2553543</v>
      </c>
      <c r="E45" s="15">
        <f t="shared" ref="E45:I45" si="22">SUM(E42:E44)</f>
        <v>0</v>
      </c>
      <c r="F45" s="15">
        <f t="shared" si="22"/>
        <v>2553543</v>
      </c>
      <c r="G45" s="15">
        <f t="shared" si="22"/>
        <v>0</v>
      </c>
      <c r="H45" s="15">
        <f t="shared" si="22"/>
        <v>0</v>
      </c>
      <c r="I45" s="15">
        <f t="shared" si="22"/>
        <v>0</v>
      </c>
      <c r="J45" s="15">
        <f t="shared" ref="J45" si="23">SUM(J42:J44)</f>
        <v>0</v>
      </c>
    </row>
    <row r="46" spans="1:10" x14ac:dyDescent="0.25">
      <c r="A46" s="5">
        <f>A45+1</f>
        <v>41</v>
      </c>
      <c r="B46" s="28" t="s">
        <v>49</v>
      </c>
      <c r="C46" s="10">
        <f t="shared" si="20"/>
        <v>0</v>
      </c>
      <c r="D46" s="10">
        <f t="shared" si="21"/>
        <v>0</v>
      </c>
      <c r="E46" s="11"/>
      <c r="F46" s="11"/>
      <c r="G46" s="11"/>
      <c r="H46" s="11"/>
      <c r="I46" s="11"/>
      <c r="J46" s="11"/>
    </row>
    <row r="47" spans="1:10" x14ac:dyDescent="0.25">
      <c r="A47" s="5">
        <f t="shared" si="15"/>
        <v>42</v>
      </c>
      <c r="B47" s="28" t="s">
        <v>50</v>
      </c>
      <c r="C47" s="10">
        <f t="shared" si="20"/>
        <v>0</v>
      </c>
      <c r="D47" s="10">
        <f t="shared" si="21"/>
        <v>0</v>
      </c>
      <c r="E47" s="11"/>
      <c r="F47" s="11"/>
      <c r="G47" s="11"/>
      <c r="H47" s="11"/>
      <c r="I47" s="11"/>
      <c r="J47" s="11"/>
    </row>
    <row r="48" spans="1:10" x14ac:dyDescent="0.25">
      <c r="A48" s="5">
        <f t="shared" si="15"/>
        <v>43</v>
      </c>
      <c r="B48" s="28" t="s">
        <v>51</v>
      </c>
      <c r="C48" s="10">
        <f t="shared" si="20"/>
        <v>275000</v>
      </c>
      <c r="D48" s="10">
        <f t="shared" si="21"/>
        <v>275000</v>
      </c>
      <c r="E48" s="11"/>
      <c r="F48" s="11"/>
      <c r="G48" s="11"/>
      <c r="H48" s="11"/>
      <c r="I48" s="11">
        <v>275000</v>
      </c>
      <c r="J48" s="11">
        <f t="shared" ref="J48" si="24">I48</f>
        <v>275000</v>
      </c>
    </row>
    <row r="49" spans="1:16" ht="13.8" x14ac:dyDescent="0.3">
      <c r="A49" s="5">
        <f>A48+1</f>
        <v>44</v>
      </c>
      <c r="B49" s="30" t="s">
        <v>52</v>
      </c>
      <c r="C49" s="14">
        <f t="shared" si="20"/>
        <v>275000</v>
      </c>
      <c r="D49" s="14">
        <f t="shared" si="21"/>
        <v>275000</v>
      </c>
      <c r="E49" s="15">
        <f>SUM(E46:E48)</f>
        <v>0</v>
      </c>
      <c r="F49" s="15">
        <f t="shared" ref="F49:J49" si="25">SUM(F46:F48)</f>
        <v>0</v>
      </c>
      <c r="G49" s="15">
        <f>SUM(G46:G48)</f>
        <v>0</v>
      </c>
      <c r="H49" s="15">
        <f t="shared" si="25"/>
        <v>0</v>
      </c>
      <c r="I49" s="15">
        <f t="shared" si="25"/>
        <v>275000</v>
      </c>
      <c r="J49" s="15">
        <f t="shared" si="25"/>
        <v>275000</v>
      </c>
    </row>
    <row r="50" spans="1:16" x14ac:dyDescent="0.25">
      <c r="A50" s="5">
        <f t="shared" ref="A50:A60" si="26">A49+1</f>
        <v>45</v>
      </c>
      <c r="B50" s="28" t="s">
        <v>53</v>
      </c>
      <c r="C50" s="10">
        <f t="shared" si="20"/>
        <v>600000</v>
      </c>
      <c r="D50" s="10">
        <f t="shared" si="21"/>
        <v>600000</v>
      </c>
      <c r="E50" s="11">
        <v>600000</v>
      </c>
      <c r="F50" s="11">
        <f>+E50</f>
        <v>600000</v>
      </c>
      <c r="G50" s="11"/>
      <c r="H50" s="11"/>
      <c r="I50" s="11"/>
      <c r="J50" s="11"/>
    </row>
    <row r="51" spans="1:16" x14ac:dyDescent="0.25">
      <c r="A51" s="5">
        <f t="shared" si="26"/>
        <v>46</v>
      </c>
      <c r="B51" s="28" t="s">
        <v>54</v>
      </c>
      <c r="C51" s="10">
        <f t="shared" si="20"/>
        <v>299880</v>
      </c>
      <c r="D51" s="10">
        <f t="shared" si="21"/>
        <v>299880</v>
      </c>
      <c r="E51" s="11"/>
      <c r="F51" s="11"/>
      <c r="G51" s="11">
        <v>299880</v>
      </c>
      <c r="H51" s="11">
        <f>+G51</f>
        <v>299880</v>
      </c>
      <c r="I51" s="11"/>
      <c r="J51" s="11"/>
    </row>
    <row r="52" spans="1:16" ht="13.8" x14ac:dyDescent="0.3">
      <c r="A52" s="5">
        <f t="shared" si="26"/>
        <v>47</v>
      </c>
      <c r="B52" s="30" t="s">
        <v>55</v>
      </c>
      <c r="C52" s="14">
        <f t="shared" si="20"/>
        <v>899880</v>
      </c>
      <c r="D52" s="14">
        <f t="shared" si="21"/>
        <v>899880</v>
      </c>
      <c r="E52" s="15">
        <f t="shared" ref="E52:I52" si="27">SUM(E50:E51)</f>
        <v>600000</v>
      </c>
      <c r="F52" s="15">
        <f t="shared" si="27"/>
        <v>600000</v>
      </c>
      <c r="G52" s="15">
        <f t="shared" si="27"/>
        <v>299880</v>
      </c>
      <c r="H52" s="15">
        <f t="shared" si="27"/>
        <v>299880</v>
      </c>
      <c r="I52" s="15">
        <f t="shared" si="27"/>
        <v>0</v>
      </c>
      <c r="J52" s="15">
        <f t="shared" ref="J52" si="28">SUM(J50:J51)</f>
        <v>0</v>
      </c>
    </row>
    <row r="53" spans="1:16" x14ac:dyDescent="0.25">
      <c r="A53" s="5">
        <f t="shared" si="26"/>
        <v>48</v>
      </c>
      <c r="B53" s="34" t="s">
        <v>56</v>
      </c>
      <c r="C53" s="20">
        <f>C10+C28+C40+C45+C52+C14+C49</f>
        <v>712984118</v>
      </c>
      <c r="D53" s="20">
        <f>D10+D28+D40+D45+D52+D14+D49</f>
        <v>724163594</v>
      </c>
      <c r="E53" s="20">
        <f t="shared" ref="E53:J53" si="29">E10+E28+E40+E45+E52+E14+E49</f>
        <v>703283038</v>
      </c>
      <c r="F53" s="20">
        <f t="shared" si="29"/>
        <v>714225414</v>
      </c>
      <c r="G53" s="20">
        <f t="shared" si="29"/>
        <v>9134880</v>
      </c>
      <c r="H53" s="21">
        <f t="shared" si="29"/>
        <v>9371980</v>
      </c>
      <c r="I53" s="21">
        <f t="shared" si="29"/>
        <v>566200</v>
      </c>
      <c r="J53" s="21">
        <f t="shared" si="29"/>
        <v>566200</v>
      </c>
    </row>
    <row r="54" spans="1:16" x14ac:dyDescent="0.25">
      <c r="A54" s="5">
        <f t="shared" si="26"/>
        <v>49</v>
      </c>
      <c r="B54" s="28" t="s">
        <v>57</v>
      </c>
      <c r="C54" s="10">
        <f t="shared" ref="C54:D57" si="30">E54+G54+I54</f>
        <v>0</v>
      </c>
      <c r="D54" s="10">
        <f t="shared" si="30"/>
        <v>0</v>
      </c>
      <c r="E54" s="11"/>
      <c r="F54" s="11"/>
      <c r="G54" s="11"/>
      <c r="H54" s="11"/>
      <c r="I54" s="11"/>
      <c r="J54" s="11"/>
    </row>
    <row r="55" spans="1:16" x14ac:dyDescent="0.25">
      <c r="A55" s="5">
        <f t="shared" si="26"/>
        <v>50</v>
      </c>
      <c r="B55" s="28" t="s">
        <v>58</v>
      </c>
      <c r="C55" s="10">
        <f t="shared" si="30"/>
        <v>0</v>
      </c>
      <c r="D55" s="10">
        <f t="shared" si="30"/>
        <v>460063151</v>
      </c>
      <c r="E55" s="11"/>
      <c r="F55" s="11">
        <v>459611827</v>
      </c>
      <c r="G55" s="11"/>
      <c r="H55" s="11">
        <v>233135</v>
      </c>
      <c r="I55" s="11"/>
      <c r="J55" s="11">
        <v>218189</v>
      </c>
    </row>
    <row r="56" spans="1:16" x14ac:dyDescent="0.25">
      <c r="A56" s="5">
        <f t="shared" si="26"/>
        <v>51</v>
      </c>
      <c r="B56" s="28" t="s">
        <v>59</v>
      </c>
      <c r="C56" s="10">
        <f t="shared" si="30"/>
        <v>0</v>
      </c>
      <c r="D56" s="10">
        <f t="shared" si="30"/>
        <v>46273073</v>
      </c>
      <c r="E56" s="11"/>
      <c r="F56" s="11">
        <v>46273073</v>
      </c>
      <c r="G56" s="11"/>
      <c r="H56" s="11"/>
      <c r="I56" s="11"/>
      <c r="J56" s="11"/>
    </row>
    <row r="57" spans="1:16" x14ac:dyDescent="0.25">
      <c r="A57" s="5">
        <f t="shared" si="26"/>
        <v>52</v>
      </c>
      <c r="B57" s="28" t="s">
        <v>60</v>
      </c>
      <c r="C57" s="10">
        <f t="shared" si="30"/>
        <v>0</v>
      </c>
      <c r="D57" s="10">
        <f t="shared" si="30"/>
        <v>0</v>
      </c>
      <c r="E57" s="11"/>
      <c r="F57" s="11"/>
      <c r="G57" s="11"/>
      <c r="H57" s="11"/>
      <c r="I57" s="11"/>
      <c r="J57" s="11"/>
    </row>
    <row r="58" spans="1:16" x14ac:dyDescent="0.25">
      <c r="A58" s="5">
        <f t="shared" si="26"/>
        <v>53</v>
      </c>
      <c r="B58" s="34" t="s">
        <v>61</v>
      </c>
      <c r="C58" s="20">
        <f>SUM(C54:C57)</f>
        <v>0</v>
      </c>
      <c r="D58" s="20">
        <f>SUM(D54:D57)</f>
        <v>506336224</v>
      </c>
      <c r="E58" s="21">
        <f>SUM(E54:E57)</f>
        <v>0</v>
      </c>
      <c r="F58" s="21">
        <f t="shared" ref="F58:J58" si="31">SUM(F54:F57)</f>
        <v>505884900</v>
      </c>
      <c r="G58" s="21">
        <f t="shared" si="31"/>
        <v>0</v>
      </c>
      <c r="H58" s="21">
        <f t="shared" si="31"/>
        <v>233135</v>
      </c>
      <c r="I58" s="21">
        <f t="shared" si="31"/>
        <v>0</v>
      </c>
      <c r="J58" s="21">
        <f t="shared" si="31"/>
        <v>218189</v>
      </c>
    </row>
    <row r="59" spans="1:16" ht="13.8" x14ac:dyDescent="0.3">
      <c r="A59" s="5">
        <f t="shared" si="26"/>
        <v>54</v>
      </c>
      <c r="B59" s="35" t="s">
        <v>62</v>
      </c>
      <c r="C59" s="22">
        <f>E59+G59+I59</f>
        <v>712984118</v>
      </c>
      <c r="D59" s="22">
        <f>F59+H59+J59</f>
        <v>1230499818</v>
      </c>
      <c r="E59" s="22">
        <f t="shared" ref="E59:F59" si="32">E53+E58</f>
        <v>703283038</v>
      </c>
      <c r="F59" s="22">
        <f t="shared" si="32"/>
        <v>1220110314</v>
      </c>
      <c r="G59" s="22">
        <f>G53+G58</f>
        <v>9134880</v>
      </c>
      <c r="H59" s="22">
        <f t="shared" ref="H59:J59" si="33">H53+H58</f>
        <v>9605115</v>
      </c>
      <c r="I59" s="22">
        <f t="shared" si="33"/>
        <v>566200</v>
      </c>
      <c r="J59" s="22">
        <f t="shared" si="33"/>
        <v>784389</v>
      </c>
    </row>
    <row r="60" spans="1:16" x14ac:dyDescent="0.25">
      <c r="A60" s="36">
        <f t="shared" si="26"/>
        <v>55</v>
      </c>
      <c r="B60" s="37" t="s">
        <v>63</v>
      </c>
      <c r="C60" s="38">
        <f>E60+G60+I60</f>
        <v>120128220</v>
      </c>
      <c r="D60" s="38">
        <f>F60+H60+J60</f>
        <v>121519190</v>
      </c>
      <c r="E60" s="39"/>
      <c r="F60" s="39"/>
      <c r="G60" s="39">
        <v>83044120</v>
      </c>
      <c r="H60" s="39">
        <f>+G60</f>
        <v>83044120</v>
      </c>
      <c r="I60" s="39">
        <v>37084100</v>
      </c>
      <c r="J60" s="39">
        <v>38475070</v>
      </c>
      <c r="L60" s="3"/>
      <c r="M60" s="3"/>
      <c r="N60" s="3"/>
      <c r="O60" s="3"/>
      <c r="P60" s="3"/>
    </row>
    <row r="61" spans="1:16" s="24" customFormat="1" x14ac:dyDescent="0.25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23"/>
      <c r="L61" s="23"/>
      <c r="M61" s="23"/>
      <c r="N61" s="23"/>
      <c r="O61" s="23"/>
      <c r="P61" s="23"/>
    </row>
    <row r="62" spans="1:16" s="26" customFormat="1" x14ac:dyDescent="0.25">
      <c r="A62" s="43"/>
      <c r="B62" s="44" t="s">
        <v>64</v>
      </c>
      <c r="C62" s="45">
        <f>E62+G62+I62</f>
        <v>833112338</v>
      </c>
      <c r="D62" s="45">
        <f>F62+H62+J62</f>
        <v>1352019008</v>
      </c>
      <c r="E62" s="45">
        <f>E59+E60</f>
        <v>703283038</v>
      </c>
      <c r="F62" s="45">
        <f t="shared" ref="F62:J62" si="34">F59+F60</f>
        <v>1220110314</v>
      </c>
      <c r="G62" s="45">
        <f t="shared" si="34"/>
        <v>92179000</v>
      </c>
      <c r="H62" s="45">
        <f t="shared" si="34"/>
        <v>92649235</v>
      </c>
      <c r="I62" s="45">
        <f t="shared" si="34"/>
        <v>37650300</v>
      </c>
      <c r="J62" s="45">
        <f t="shared" si="34"/>
        <v>39259459</v>
      </c>
      <c r="K62" s="25"/>
    </row>
  </sheetData>
  <mergeCells count="6">
    <mergeCell ref="A2:J2"/>
    <mergeCell ref="B3:J3"/>
    <mergeCell ref="C4:D4"/>
    <mergeCell ref="E4:F4"/>
    <mergeCell ref="G4:H4"/>
    <mergeCell ref="I4:J4"/>
  </mergeCells>
  <pageMargins left="0" right="0" top="0.59055118110236227" bottom="0.59055118110236227" header="0.51181102362204722" footer="0.51181102362204722"/>
  <pageSetup paperSize="9" scale="5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 Bevételek forrásonként</vt:lpstr>
      <vt:lpstr>'1.sz. Bevételek forrásonként'!Nyomtatási_terület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dr. Illés Eszter</cp:lastModifiedBy>
  <dcterms:created xsi:type="dcterms:W3CDTF">2020-10-30T08:33:00Z</dcterms:created>
  <dcterms:modified xsi:type="dcterms:W3CDTF">2020-11-12T08:10:23Z</dcterms:modified>
</cp:coreProperties>
</file>