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5. zárszámadás\"/>
    </mc:Choice>
  </mc:AlternateContent>
  <bookViews>
    <workbookView xWindow="0" yWindow="0" windowWidth="20490" windowHeight="7755"/>
  </bookViews>
  <sheets>
    <sheet name="15.m.Felhalmozá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[3]Családsegítés!$C$27:$C$86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[3]Gyermekjóléti!$C$27:$C$86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[3]körjegyzőség!$C$9:$C$28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 localSheetId="0">[2]kd!$Q$2:$Q$3152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 localSheetId="0">[2]kd!$Q$2:$Q$3152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[2]kd!$F$2:$I$3368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 localSheetId="0">[2]kd!$F$2:$F$3176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4" i="1" l="1"/>
  <c r="C104" i="1"/>
  <c r="F102" i="1"/>
  <c r="F99" i="1"/>
  <c r="F97" i="1"/>
  <c r="E96" i="1"/>
  <c r="E104" i="1" s="1"/>
  <c r="F104" i="1" s="1"/>
  <c r="F85" i="1"/>
  <c r="C85" i="1"/>
  <c r="F83" i="1"/>
  <c r="F80" i="1"/>
  <c r="C74" i="1"/>
  <c r="F72" i="1"/>
  <c r="F68" i="1"/>
  <c r="F67" i="1"/>
  <c r="F66" i="1"/>
  <c r="F65" i="1"/>
  <c r="F64" i="1"/>
  <c r="F63" i="1"/>
  <c r="F62" i="1"/>
  <c r="F61" i="1"/>
  <c r="F60" i="1"/>
  <c r="E58" i="1"/>
  <c r="E74" i="1" s="1"/>
  <c r="F74" i="1" s="1"/>
  <c r="D58" i="1"/>
  <c r="D74" i="1" s="1"/>
  <c r="K49" i="1"/>
  <c r="H49" i="1"/>
  <c r="E49" i="1"/>
  <c r="F49" i="1" s="1"/>
  <c r="D49" i="1"/>
  <c r="I46" i="1"/>
  <c r="I49" i="1" s="1"/>
  <c r="E46" i="1"/>
  <c r="F46" i="1" s="1"/>
  <c r="D46" i="1"/>
  <c r="J46" i="1" s="1"/>
  <c r="C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E37" i="1"/>
  <c r="F37" i="1" s="1"/>
  <c r="D37" i="1"/>
  <c r="J37" i="1" s="1"/>
  <c r="C37" i="1"/>
  <c r="C49" i="1" s="1"/>
  <c r="G36" i="1"/>
  <c r="F36" i="1"/>
  <c r="G35" i="1"/>
  <c r="G34" i="1"/>
  <c r="G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G37" i="1" s="1"/>
  <c r="G49" i="1" s="1"/>
  <c r="F11" i="1"/>
  <c r="G10" i="1"/>
  <c r="F10" i="1"/>
  <c r="J49" i="1" l="1"/>
  <c r="F58" i="1"/>
  <c r="F96" i="1"/>
</calcChain>
</file>

<file path=xl/sharedStrings.xml><?xml version="1.0" encoding="utf-8"?>
<sst xmlns="http://schemas.openxmlformats.org/spreadsheetml/2006/main" count="118" uniqueCount="97">
  <si>
    <t>ÖSKÜ KÖZSÉG ÖNKORMÁNYZATA 2017. ÉVI FELHALMOZÁSI CÉLÚ KIADÁSI ELŐIRÁNYZATAINAK</t>
  </si>
  <si>
    <t>FELADATONKÉNTI TELJESÍTÉSE</t>
  </si>
  <si>
    <t>adatok forintban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</si>
  <si>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</si>
  <si>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</si>
  <si>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</si>
  <si>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</si>
  <si>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</si>
  <si>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</si>
  <si>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</si>
  <si>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</si>
  <si>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</si>
  <si>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</si>
  <si>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2017.</t>
  </si>
  <si>
    <t>2017. évi teljesítésből</t>
  </si>
  <si>
    <t>Sor-</t>
  </si>
  <si>
    <t>Feladat megnevezése</t>
  </si>
  <si>
    <t xml:space="preserve">évi </t>
  </si>
  <si>
    <t>Fejlesztési</t>
  </si>
  <si>
    <t>Tartalék</t>
  </si>
  <si>
    <t>Hitel-</t>
  </si>
  <si>
    <t>szám</t>
  </si>
  <si>
    <t xml:space="preserve">eredeti </t>
  </si>
  <si>
    <t>módosított</t>
  </si>
  <si>
    <t>teljesítés</t>
  </si>
  <si>
    <t>Beruházások</t>
  </si>
  <si>
    <t xml:space="preserve"> célú pénz-</t>
  </si>
  <si>
    <t>Felújítások</t>
  </si>
  <si>
    <t>törlesztés</t>
  </si>
  <si>
    <t>előirányzat</t>
  </si>
  <si>
    <t>%-a</t>
  </si>
  <si>
    <t>eszk.átadás</t>
  </si>
  <si>
    <t>Informatikai eszközök/ akku</t>
  </si>
  <si>
    <t>Laptop</t>
  </si>
  <si>
    <t>Informatikai eszközök/ ASP</t>
  </si>
  <si>
    <t>Kompressor/ZT</t>
  </si>
  <si>
    <t>Nikon fényképező gép</t>
  </si>
  <si>
    <t>Napelemes világítás</t>
  </si>
  <si>
    <t>Mobiltelefon/ IKSZT</t>
  </si>
  <si>
    <t>Porszívó/ Műv.ház</t>
  </si>
  <si>
    <t>Vető, trágyázó</t>
  </si>
  <si>
    <t>Vagyonvédelmi rendszer</t>
  </si>
  <si>
    <t>Hűtőszekrény</t>
  </si>
  <si>
    <t>Kávéfőző</t>
  </si>
  <si>
    <t>Magzati szívhanghallgató</t>
  </si>
  <si>
    <t>Sátor</t>
  </si>
  <si>
    <t>Fatál, bogrács</t>
  </si>
  <si>
    <t>Hangfal</t>
  </si>
  <si>
    <t>Magyar zászló</t>
  </si>
  <si>
    <t>Anyakönyvi vállszalag</t>
  </si>
  <si>
    <t>Közúti jelzőtáblák</t>
  </si>
  <si>
    <t>Memóriakártya</t>
  </si>
  <si>
    <t>Sportöltöző, strandsport pályarendszer kialakítása</t>
  </si>
  <si>
    <t>Településarculati kézikönyv</t>
  </si>
  <si>
    <t>Főzőkonyha berendezéseinek cseréje, kiegészítése</t>
  </si>
  <si>
    <t>Patakpart, Basa-lak, Sport pálya telek</t>
  </si>
  <si>
    <t>Padok, kukák, kerékpár tárolók</t>
  </si>
  <si>
    <t>Leader</t>
  </si>
  <si>
    <t>Beruházási célú Áfa</t>
  </si>
  <si>
    <t>Beruházás összesen:</t>
  </si>
  <si>
    <t>-</t>
  </si>
  <si>
    <t>Útfelújítás/ Bartók B.</t>
  </si>
  <si>
    <t>Ravatalozó előtető készítése</t>
  </si>
  <si>
    <t>Sportöltöző lefolyó bekötés</t>
  </si>
  <si>
    <t>Vizesblokk kialakítás/Konyha</t>
  </si>
  <si>
    <t>TOP-3.2.1 Hivatal és Iskola energetikai korszerűsítése</t>
  </si>
  <si>
    <t>Főzőkonyha felújítás</t>
  </si>
  <si>
    <t>Felújítási célú Áfa</t>
  </si>
  <si>
    <t>Felújítások összesen:</t>
  </si>
  <si>
    <t>Fejlesztési tartalék</t>
  </si>
  <si>
    <t>Felhalmozási kiadás mindösszesen:</t>
  </si>
  <si>
    <t>Öskü Község Önkormányzat Napsugár Óvoda</t>
  </si>
  <si>
    <t>Eredeti előirányzat</t>
  </si>
  <si>
    <t>Módosított előirányzat</t>
  </si>
  <si>
    <t>Teljesítés 2017.dec.31.</t>
  </si>
  <si>
    <t>Teljesítés %-a</t>
  </si>
  <si>
    <t>Beruházások:</t>
  </si>
  <si>
    <t>Egyéb gép, berendezés</t>
  </si>
  <si>
    <t>Kisértékű tárgyi eszközök/ konyha</t>
  </si>
  <si>
    <t>vasaló, vasalódeszka</t>
  </si>
  <si>
    <t>Harmonika ajtó/ konyha</t>
  </si>
  <si>
    <t>Kombi tűzhely</t>
  </si>
  <si>
    <t>Porzsákos porszívó, porzsák</t>
  </si>
  <si>
    <t>Játékok beszerzése/ óvoda</t>
  </si>
  <si>
    <t>Bükk Flóra alacsony szekrény/ óvoda</t>
  </si>
  <si>
    <t>Szőnyeg, lábtörlő/ óvoda</t>
  </si>
  <si>
    <t>Bluetooth hangszóró/ óvoda</t>
  </si>
  <si>
    <t>Beruházási célú le nem vonható Áfa</t>
  </si>
  <si>
    <t>Felújítások:</t>
  </si>
  <si>
    <t>Ingatlanok felújítása</t>
  </si>
  <si>
    <t>Felújítási célú le nem vonható Áfa</t>
  </si>
  <si>
    <t>Ösküi Közös Önkormányzati Hivatal</t>
  </si>
  <si>
    <t>Kisértékű informatikai eszköz besz.</t>
  </si>
  <si>
    <t>Karos vágógép</t>
  </si>
  <si>
    <t>Kisértékű gép, berendezés besz.</t>
  </si>
  <si>
    <t>Kártyaolvasó</t>
  </si>
  <si>
    <t>15. melléklet a 6/2018.(V.30.)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</si>
</sst>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i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3" fontId="2" fillId="0" borderId="0" xfId="2" applyNumberFormat="1" applyFont="1" applyAlignment="1"/>
    <xf numFmtId="0" fontId="2" fillId="0" borderId="0" xfId="2" applyFont="1" applyAlignment="1">
      <alignment horizontal="left"/>
    </xf>
    <xf numFmtId="3" fontId="2" fillId="0" borderId="0" xfId="2" applyNumberFormat="1" applyFont="1"/>
    <xf numFmtId="3" fontId="3" fillId="0" borderId="0" xfId="2" applyNumberFormat="1" applyFont="1" applyAlignment="1">
      <alignment horizontal="center"/>
    </xf>
    <xf numFmtId="3" fontId="4" fillId="0" borderId="0" xfId="2" applyNumberFormat="1" applyFont="1" applyBorder="1" applyAlignment="1">
      <alignment horizontal="right"/>
    </xf>
    <xf numFmtId="0" fontId="5" fillId="0" borderId="0" xfId="2" applyFont="1" applyAlignment="1"/>
    <xf numFmtId="3" fontId="6" fillId="0" borderId="1" xfId="2" applyNumberFormat="1" applyFont="1" applyBorder="1"/>
    <xf numFmtId="3" fontId="3" fillId="0" borderId="2" xfId="2" applyNumberFormat="1" applyFont="1" applyBorder="1" applyAlignment="1">
      <alignment horizontal="center"/>
    </xf>
    <xf numFmtId="1" fontId="3" fillId="0" borderId="2" xfId="2" applyNumberFormat="1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3" fontId="6" fillId="0" borderId="0" xfId="2" applyNumberFormat="1" applyFont="1"/>
    <xf numFmtId="3" fontId="6" fillId="0" borderId="4" xfId="2" applyNumberFormat="1" applyFont="1" applyBorder="1" applyAlignment="1">
      <alignment horizontal="center"/>
    </xf>
    <xf numFmtId="3" fontId="6" fillId="0" borderId="5" xfId="2" applyNumberFormat="1" applyFont="1" applyFill="1" applyBorder="1" applyAlignment="1">
      <alignment horizontal="center"/>
    </xf>
    <xf numFmtId="3" fontId="6" fillId="0" borderId="6" xfId="2" applyNumberFormat="1" applyFont="1" applyFill="1" applyBorder="1" applyAlignment="1">
      <alignment horizontal="center" vertical="center" wrapText="1"/>
    </xf>
    <xf numFmtId="1" fontId="6" fillId="0" borderId="6" xfId="2" applyNumberFormat="1" applyFont="1" applyFill="1" applyBorder="1" applyAlignment="1">
      <alignment horizontal="center" vertical="center" wrapText="1"/>
    </xf>
    <xf numFmtId="3" fontId="6" fillId="0" borderId="7" xfId="2" applyNumberFormat="1" applyFont="1" applyFill="1" applyBorder="1" applyAlignment="1">
      <alignment horizontal="center"/>
    </xf>
    <xf numFmtId="3" fontId="6" fillId="0" borderId="8" xfId="2" applyNumberFormat="1" applyFont="1" applyFill="1" applyBorder="1" applyAlignment="1">
      <alignment horizontal="center"/>
    </xf>
    <xf numFmtId="3" fontId="6" fillId="0" borderId="9" xfId="2" applyNumberFormat="1" applyFont="1" applyFill="1" applyBorder="1" applyAlignment="1">
      <alignment horizontal="center"/>
    </xf>
    <xf numFmtId="3" fontId="6" fillId="0" borderId="0" xfId="2" applyNumberFormat="1" applyFont="1" applyAlignment="1">
      <alignment horizontal="center"/>
    </xf>
    <xf numFmtId="3" fontId="6" fillId="0" borderId="10" xfId="2" applyNumberFormat="1" applyFont="1" applyBorder="1" applyAlignment="1">
      <alignment horizontal="center"/>
    </xf>
    <xf numFmtId="3" fontId="6" fillId="0" borderId="11" xfId="2" applyNumberFormat="1" applyFont="1" applyFill="1" applyBorder="1" applyAlignment="1">
      <alignment horizontal="center"/>
    </xf>
    <xf numFmtId="3" fontId="6" fillId="0" borderId="11" xfId="2" applyNumberFormat="1" applyFont="1" applyBorder="1" applyAlignment="1">
      <alignment horizontal="center" vertical="center" wrapText="1"/>
    </xf>
    <xf numFmtId="1" fontId="6" fillId="0" borderId="11" xfId="2" applyNumberFormat="1" applyFont="1" applyBorder="1" applyAlignment="1">
      <alignment horizontal="center" vertical="center" wrapText="1"/>
    </xf>
    <xf numFmtId="3" fontId="6" fillId="0" borderId="12" xfId="2" applyNumberFormat="1" applyFont="1" applyFill="1" applyBorder="1" applyAlignment="1">
      <alignment horizontal="center"/>
    </xf>
    <xf numFmtId="3" fontId="6" fillId="0" borderId="13" xfId="2" applyNumberFormat="1" applyFont="1" applyFill="1" applyBorder="1" applyAlignment="1">
      <alignment horizontal="center"/>
    </xf>
    <xf numFmtId="3" fontId="6" fillId="0" borderId="13" xfId="2" applyNumberFormat="1" applyFont="1" applyBorder="1" applyAlignment="1">
      <alignment horizontal="center"/>
    </xf>
    <xf numFmtId="3" fontId="6" fillId="0" borderId="14" xfId="2" applyNumberFormat="1" applyFont="1" applyBorder="1" applyAlignment="1">
      <alignment horizontal="center"/>
    </xf>
    <xf numFmtId="3" fontId="6" fillId="0" borderId="15" xfId="2" applyNumberFormat="1" applyFont="1" applyFill="1" applyBorder="1" applyAlignment="1">
      <alignment horizontal="center"/>
    </xf>
    <xf numFmtId="3" fontId="6" fillId="0" borderId="15" xfId="2" applyNumberFormat="1" applyFont="1" applyBorder="1" applyAlignment="1">
      <alignment horizontal="center"/>
    </xf>
    <xf numFmtId="3" fontId="6" fillId="0" borderId="16" xfId="2" applyNumberFormat="1" applyFont="1" applyBorder="1" applyAlignment="1">
      <alignment horizontal="center"/>
    </xf>
    <xf numFmtId="3" fontId="6" fillId="0" borderId="17" xfId="2" applyNumberFormat="1" applyFont="1" applyBorder="1" applyAlignment="1">
      <alignment horizontal="center"/>
    </xf>
    <xf numFmtId="3" fontId="6" fillId="0" borderId="18" xfId="2" applyNumberFormat="1" applyFont="1" applyFill="1" applyBorder="1" applyAlignment="1">
      <alignment horizontal="center"/>
    </xf>
    <xf numFmtId="3" fontId="6" fillId="0" borderId="18" xfId="2" applyNumberFormat="1" applyFont="1" applyBorder="1" applyAlignment="1">
      <alignment horizontal="center"/>
    </xf>
    <xf numFmtId="1" fontId="6" fillId="0" borderId="18" xfId="2" applyNumberFormat="1" applyFont="1" applyBorder="1" applyAlignment="1">
      <alignment horizontal="center"/>
    </xf>
    <xf numFmtId="3" fontId="6" fillId="0" borderId="19" xfId="2" applyNumberFormat="1" applyFont="1" applyFill="1" applyBorder="1" applyAlignment="1">
      <alignment horizontal="center"/>
    </xf>
    <xf numFmtId="3" fontId="6" fillId="0" borderId="19" xfId="2" applyNumberFormat="1" applyFont="1" applyBorder="1" applyAlignment="1">
      <alignment horizontal="center"/>
    </xf>
    <xf numFmtId="3" fontId="6" fillId="0" borderId="20" xfId="2" applyNumberFormat="1" applyFont="1" applyBorder="1" applyAlignment="1">
      <alignment horizontal="center"/>
    </xf>
    <xf numFmtId="3" fontId="6" fillId="0" borderId="21" xfId="2" applyNumberFormat="1" applyFont="1" applyBorder="1"/>
    <xf numFmtId="3" fontId="6" fillId="0" borderId="22" xfId="2" applyNumberFormat="1" applyFont="1" applyBorder="1"/>
    <xf numFmtId="3" fontId="6" fillId="0" borderId="22" xfId="2" applyNumberFormat="1" applyFont="1" applyFill="1" applyBorder="1"/>
    <xf numFmtId="3" fontId="6" fillId="0" borderId="23" xfId="2" applyNumberFormat="1" applyFont="1" applyFill="1" applyBorder="1"/>
    <xf numFmtId="1" fontId="6" fillId="0" borderId="23" xfId="2" applyNumberFormat="1" applyFont="1" applyFill="1" applyBorder="1"/>
    <xf numFmtId="3" fontId="6" fillId="2" borderId="22" xfId="2" applyNumberFormat="1" applyFont="1" applyFill="1" applyBorder="1"/>
    <xf numFmtId="3" fontId="6" fillId="0" borderId="24" xfId="2" applyNumberFormat="1" applyFont="1" applyFill="1" applyBorder="1"/>
    <xf numFmtId="3" fontId="6" fillId="0" borderId="25" xfId="2" applyNumberFormat="1" applyFont="1" applyFill="1" applyBorder="1"/>
    <xf numFmtId="3" fontId="6" fillId="0" borderId="26" xfId="2" applyNumberFormat="1" applyFont="1" applyBorder="1"/>
    <xf numFmtId="3" fontId="6" fillId="0" borderId="27" xfId="2" applyNumberFormat="1" applyFont="1" applyFill="1" applyBorder="1"/>
    <xf numFmtId="3" fontId="6" fillId="0" borderId="28" xfId="2" applyNumberFormat="1" applyFont="1" applyFill="1" applyBorder="1"/>
    <xf numFmtId="3" fontId="6" fillId="0" borderId="29" xfId="2" applyNumberFormat="1" applyFont="1" applyBorder="1"/>
    <xf numFmtId="3" fontId="7" fillId="0" borderId="29" xfId="2" applyNumberFormat="1" applyFont="1" applyBorder="1"/>
    <xf numFmtId="3" fontId="7" fillId="0" borderId="22" xfId="2" applyNumberFormat="1" applyFont="1" applyBorder="1"/>
    <xf numFmtId="3" fontId="7" fillId="0" borderId="23" xfId="2" applyNumberFormat="1" applyFont="1" applyFill="1" applyBorder="1"/>
    <xf numFmtId="1" fontId="7" fillId="0" borderId="23" xfId="2" applyNumberFormat="1" applyFont="1" applyFill="1" applyBorder="1"/>
    <xf numFmtId="3" fontId="7" fillId="0" borderId="27" xfId="2" applyNumberFormat="1" applyFont="1" applyFill="1" applyBorder="1"/>
    <xf numFmtId="3" fontId="7" fillId="0" borderId="28" xfId="2" applyNumberFormat="1" applyFont="1" applyFill="1" applyBorder="1"/>
    <xf numFmtId="3" fontId="3" fillId="2" borderId="26" xfId="2" applyNumberFormat="1" applyFont="1" applyFill="1" applyBorder="1"/>
    <xf numFmtId="3" fontId="7" fillId="2" borderId="22" xfId="2" applyNumberFormat="1" applyFont="1" applyFill="1" applyBorder="1"/>
    <xf numFmtId="3" fontId="7" fillId="2" borderId="23" xfId="2" applyNumberFormat="1" applyFont="1" applyFill="1" applyBorder="1"/>
    <xf numFmtId="1" fontId="3" fillId="2" borderId="23" xfId="2" applyNumberFormat="1" applyFont="1" applyFill="1" applyBorder="1"/>
    <xf numFmtId="3" fontId="7" fillId="2" borderId="27" xfId="2" applyNumberFormat="1" applyFont="1" applyFill="1" applyBorder="1"/>
    <xf numFmtId="3" fontId="7" fillId="2" borderId="28" xfId="2" applyNumberFormat="1" applyFont="1" applyFill="1" applyBorder="1"/>
    <xf numFmtId="3" fontId="5" fillId="0" borderId="0" xfId="2" applyNumberFormat="1" applyFont="1"/>
    <xf numFmtId="1" fontId="6" fillId="0" borderId="23" xfId="2" applyNumberFormat="1" applyFont="1" applyFill="1" applyBorder="1" applyAlignment="1">
      <alignment horizontal="center"/>
    </xf>
    <xf numFmtId="3" fontId="6" fillId="0" borderId="22" xfId="2" applyNumberFormat="1" applyFont="1" applyBorder="1" applyAlignment="1"/>
    <xf numFmtId="3" fontId="6" fillId="2" borderId="23" xfId="2" applyNumberFormat="1" applyFont="1" applyFill="1" applyBorder="1"/>
    <xf numFmtId="3" fontId="5" fillId="0" borderId="27" xfId="2" applyNumberFormat="1" applyFont="1" applyFill="1" applyBorder="1"/>
    <xf numFmtId="3" fontId="5" fillId="0" borderId="28" xfId="2" applyNumberFormat="1" applyFont="1" applyFill="1" applyBorder="1"/>
    <xf numFmtId="3" fontId="6" fillId="0" borderId="23" xfId="2" applyNumberFormat="1" applyFont="1" applyBorder="1" applyAlignment="1"/>
    <xf numFmtId="3" fontId="7" fillId="0" borderId="23" xfId="2" applyNumberFormat="1" applyFont="1" applyBorder="1" applyAlignment="1"/>
    <xf numFmtId="3" fontId="7" fillId="2" borderId="26" xfId="2" applyNumberFormat="1" applyFont="1" applyFill="1" applyBorder="1"/>
    <xf numFmtId="3" fontId="7" fillId="2" borderId="23" xfId="2" applyNumberFormat="1" applyFont="1" applyFill="1" applyBorder="1" applyAlignment="1"/>
    <xf numFmtId="1" fontId="7" fillId="2" borderId="23" xfId="2" applyNumberFormat="1" applyFont="1" applyFill="1" applyBorder="1"/>
    <xf numFmtId="3" fontId="8" fillId="2" borderId="21" xfId="2" applyNumberFormat="1" applyFont="1" applyFill="1" applyBorder="1"/>
    <xf numFmtId="3" fontId="8" fillId="2" borderId="23" xfId="2" applyNumberFormat="1" applyFont="1" applyFill="1" applyBorder="1" applyAlignment="1"/>
    <xf numFmtId="3" fontId="8" fillId="2" borderId="23" xfId="2" applyNumberFormat="1" applyFont="1" applyFill="1" applyBorder="1"/>
    <xf numFmtId="1" fontId="8" fillId="2" borderId="23" xfId="2" applyNumberFormat="1" applyFont="1" applyFill="1" applyBorder="1"/>
    <xf numFmtId="1" fontId="6" fillId="0" borderId="0" xfId="2" applyNumberFormat="1" applyFont="1"/>
    <xf numFmtId="1" fontId="9" fillId="3" borderId="0" xfId="0" applyNumberFormat="1" applyFont="1" applyFill="1" applyAlignment="1">
      <alignment horizontal="center" vertical="center" wrapText="1"/>
    </xf>
    <xf numFmtId="0" fontId="10" fillId="0" borderId="0" xfId="0" applyFont="1"/>
    <xf numFmtId="3" fontId="10" fillId="0" borderId="0" xfId="0" applyNumberFormat="1" applyFont="1"/>
    <xf numFmtId="1" fontId="10" fillId="0" borderId="0" xfId="0" applyNumberFormat="1" applyFont="1"/>
    <xf numFmtId="0" fontId="10" fillId="0" borderId="0" xfId="0" applyFont="1" applyBorder="1"/>
    <xf numFmtId="3" fontId="11" fillId="4" borderId="0" xfId="0" applyNumberFormat="1" applyFont="1" applyFill="1" applyBorder="1" applyAlignment="1">
      <alignment horizontal="center" vertical="center" wrapText="1"/>
    </xf>
    <xf numFmtId="1" fontId="11" fillId="4" borderId="0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3" fontId="10" fillId="0" borderId="0" xfId="0" applyNumberFormat="1" applyFont="1" applyBorder="1"/>
    <xf numFmtId="1" fontId="10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9" fillId="2" borderId="0" xfId="0" applyFont="1" applyFill="1" applyBorder="1"/>
    <xf numFmtId="3" fontId="9" fillId="2" borderId="0" xfId="0" applyNumberFormat="1" applyFont="1" applyFill="1" applyBorder="1"/>
    <xf numFmtId="1" fontId="9" fillId="2" borderId="0" xfId="1" applyNumberFormat="1" applyFont="1" applyFill="1" applyBorder="1"/>
    <xf numFmtId="0" fontId="10" fillId="0" borderId="0" xfId="0" applyFont="1" applyBorder="1" applyAlignment="1">
      <alignment horizontal="left" indent="6"/>
    </xf>
    <xf numFmtId="1" fontId="9" fillId="0" borderId="0" xfId="1" applyNumberFormat="1" applyFont="1" applyFill="1" applyBorder="1"/>
    <xf numFmtId="0" fontId="9" fillId="0" borderId="0" xfId="0" applyFont="1" applyBorder="1"/>
    <xf numFmtId="3" fontId="10" fillId="2" borderId="0" xfId="0" applyNumberFormat="1" applyFont="1" applyFill="1" applyBorder="1"/>
    <xf numFmtId="3" fontId="0" fillId="2" borderId="0" xfId="0" applyNumberFormat="1" applyFont="1" applyFill="1" applyBorder="1"/>
    <xf numFmtId="0" fontId="9" fillId="0" borderId="0" xfId="0" applyFont="1" applyAlignment="1">
      <alignment horizontal="center"/>
    </xf>
    <xf numFmtId="0" fontId="14" fillId="0" borderId="0" xfId="0" applyFont="1" applyBorder="1"/>
    <xf numFmtId="1" fontId="10" fillId="0" borderId="0" xfId="1" applyNumberFormat="1" applyFont="1" applyBorder="1"/>
    <xf numFmtId="3" fontId="15" fillId="2" borderId="0" xfId="2" applyNumberFormat="1" applyFont="1" applyFill="1"/>
    <xf numFmtId="3" fontId="15" fillId="0" borderId="0" xfId="2" applyNumberFormat="1" applyFont="1"/>
    <xf numFmtId="1" fontId="2" fillId="0" borderId="0" xfId="2" applyNumberFormat="1" applyFont="1"/>
  </cellXfs>
  <cellStyles count="3">
    <cellStyle name="Normál" xfId="0" builtinId="0"/>
    <cellStyle name="Normál_Felhalmozási tábla Zsuzsának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tabSelected="1" workbookViewId="0">
      <selection activeCell="M6" sqref="M6"/>
    </sheetView>
  </sheetViews>
  <sheetFormatPr defaultRowHeight="11.25" x14ac:dyDescent="0.2"/>
  <cols>
    <col min="1" max="1" width="4.7109375" style="3" customWidth="1"/>
    <col min="2" max="2" width="46.85546875" style="3" bestFit="1" customWidth="1"/>
    <col min="3" max="3" width="11.28515625" style="3" bestFit="1" customWidth="1"/>
    <col min="4" max="5" width="12.42578125" style="3" bestFit="1" customWidth="1"/>
    <col min="6" max="6" width="16" style="103" bestFit="1" customWidth="1"/>
    <col min="7" max="7" width="12.42578125" style="3" bestFit="1" customWidth="1"/>
    <col min="8" max="8" width="9.5703125" style="3" bestFit="1" customWidth="1"/>
    <col min="9" max="9" width="12.42578125" style="3" bestFit="1" customWidth="1"/>
    <col min="10" max="10" width="11.28515625" style="3" bestFit="1" customWidth="1"/>
    <col min="11" max="11" width="7.140625" style="3" customWidth="1"/>
    <col min="12" max="16384" width="9.140625" style="3"/>
  </cols>
  <sheetData>
    <row r="1" spans="1:15" ht="12.75" customHeight="1" x14ac:dyDescent="0.2">
      <c r="A1" s="1"/>
      <c r="B1" s="2" t="s">
        <v>96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</row>
    <row r="2" spans="1:15" ht="12.75" x14ac:dyDescent="0.2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5" ht="12.75" x14ac:dyDescent="0.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5" ht="13.5" thickBot="1" x14ac:dyDescent="0.25">
      <c r="B4" s="5" t="s">
        <v>2</v>
      </c>
      <c r="C4" s="5"/>
      <c r="D4" s="5"/>
      <c r="E4" s="5"/>
      <c r="F4" s="5"/>
      <c r="G4" s="5"/>
      <c r="H4" s="5"/>
      <c r="I4" s="5"/>
      <c r="J4" s="6"/>
      <c r="K4" s="6"/>
    </row>
    <row r="5" spans="1:15" s="12" customFormat="1" ht="13.5" thickBot="1" x14ac:dyDescent="0.25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8" t="s">
        <v>8</v>
      </c>
      <c r="H5" s="8" t="s">
        <v>9</v>
      </c>
      <c r="I5" s="8" t="s">
        <v>10</v>
      </c>
      <c r="J5" s="10" t="s">
        <v>11</v>
      </c>
      <c r="K5" s="11" t="s">
        <v>12</v>
      </c>
    </row>
    <row r="6" spans="1:15" s="20" customFormat="1" ht="12.75" customHeight="1" x14ac:dyDescent="0.2">
      <c r="A6" s="13"/>
      <c r="B6" s="14"/>
      <c r="C6" s="15" t="s">
        <v>13</v>
      </c>
      <c r="D6" s="15" t="s">
        <v>13</v>
      </c>
      <c r="E6" s="15" t="s">
        <v>13</v>
      </c>
      <c r="F6" s="16" t="s">
        <v>13</v>
      </c>
      <c r="G6" s="17" t="s">
        <v>14</v>
      </c>
      <c r="H6" s="18"/>
      <c r="I6" s="18"/>
      <c r="J6" s="18"/>
      <c r="K6" s="19"/>
    </row>
    <row r="7" spans="1:15" s="20" customFormat="1" ht="16.5" customHeight="1" x14ac:dyDescent="0.2">
      <c r="A7" s="21" t="s">
        <v>15</v>
      </c>
      <c r="B7" s="22" t="s">
        <v>16</v>
      </c>
      <c r="C7" s="23" t="s">
        <v>17</v>
      </c>
      <c r="D7" s="23" t="s">
        <v>17</v>
      </c>
      <c r="E7" s="23" t="s">
        <v>17</v>
      </c>
      <c r="F7" s="24" t="s">
        <v>17</v>
      </c>
      <c r="G7" s="25"/>
      <c r="H7" s="25" t="s">
        <v>18</v>
      </c>
      <c r="I7" s="26"/>
      <c r="J7" s="27" t="s">
        <v>19</v>
      </c>
      <c r="K7" s="28" t="s">
        <v>20</v>
      </c>
    </row>
    <row r="8" spans="1:15" s="20" customFormat="1" ht="17.45" customHeight="1" x14ac:dyDescent="0.2">
      <c r="A8" s="21" t="s">
        <v>21</v>
      </c>
      <c r="B8" s="22"/>
      <c r="C8" s="23" t="s">
        <v>22</v>
      </c>
      <c r="D8" s="23" t="s">
        <v>23</v>
      </c>
      <c r="E8" s="23" t="s">
        <v>24</v>
      </c>
      <c r="F8" s="24" t="s">
        <v>24</v>
      </c>
      <c r="G8" s="22" t="s">
        <v>25</v>
      </c>
      <c r="H8" s="22" t="s">
        <v>26</v>
      </c>
      <c r="I8" s="29" t="s">
        <v>27</v>
      </c>
      <c r="J8" s="30"/>
      <c r="K8" s="31" t="s">
        <v>28</v>
      </c>
    </row>
    <row r="9" spans="1:15" s="20" customFormat="1" ht="23.1" customHeight="1" thickBot="1" x14ac:dyDescent="0.25">
      <c r="A9" s="32"/>
      <c r="B9" s="33"/>
      <c r="C9" s="34" t="s">
        <v>29</v>
      </c>
      <c r="D9" s="34" t="s">
        <v>29</v>
      </c>
      <c r="E9" s="34"/>
      <c r="F9" s="35" t="s">
        <v>30</v>
      </c>
      <c r="G9" s="33"/>
      <c r="H9" s="33" t="s">
        <v>31</v>
      </c>
      <c r="I9" s="36"/>
      <c r="J9" s="37"/>
      <c r="K9" s="38"/>
    </row>
    <row r="10" spans="1:15" s="12" customFormat="1" ht="12.75" x14ac:dyDescent="0.2">
      <c r="A10" s="39">
        <v>1</v>
      </c>
      <c r="B10" s="40" t="s">
        <v>32</v>
      </c>
      <c r="C10" s="41">
        <v>20000</v>
      </c>
      <c r="D10" s="41">
        <v>17087</v>
      </c>
      <c r="E10" s="42">
        <v>17087</v>
      </c>
      <c r="F10" s="43">
        <f t="shared" ref="F10:F37" si="0">(E10/D10)*100</f>
        <v>100</v>
      </c>
      <c r="G10" s="44">
        <f>E10</f>
        <v>17087</v>
      </c>
      <c r="H10" s="41"/>
      <c r="I10" s="41"/>
      <c r="J10" s="45"/>
      <c r="K10" s="46"/>
    </row>
    <row r="11" spans="1:15" s="12" customFormat="1" ht="12.75" x14ac:dyDescent="0.2">
      <c r="A11" s="47">
        <v>2</v>
      </c>
      <c r="B11" s="40" t="s">
        <v>33</v>
      </c>
      <c r="C11" s="42">
        <v>280000</v>
      </c>
      <c r="D11" s="42">
        <v>146193</v>
      </c>
      <c r="E11" s="42">
        <v>146193</v>
      </c>
      <c r="F11" s="43">
        <f t="shared" si="0"/>
        <v>100</v>
      </c>
      <c r="G11" s="44">
        <f t="shared" ref="G11:G36" si="1">E11</f>
        <v>146193</v>
      </c>
      <c r="H11" s="42"/>
      <c r="I11" s="42"/>
      <c r="J11" s="48"/>
      <c r="K11" s="49"/>
    </row>
    <row r="12" spans="1:15" s="12" customFormat="1" ht="12.75" x14ac:dyDescent="0.2">
      <c r="A12" s="47">
        <v>3</v>
      </c>
      <c r="B12" s="40" t="s">
        <v>34</v>
      </c>
      <c r="C12" s="42">
        <v>1010291</v>
      </c>
      <c r="D12" s="42">
        <v>1010055</v>
      </c>
      <c r="E12" s="42">
        <v>1010055</v>
      </c>
      <c r="F12" s="43">
        <f t="shared" si="0"/>
        <v>100</v>
      </c>
      <c r="G12" s="44">
        <f t="shared" si="1"/>
        <v>1010055</v>
      </c>
      <c r="H12" s="42"/>
      <c r="I12" s="42"/>
      <c r="J12" s="48"/>
      <c r="K12" s="49"/>
    </row>
    <row r="13" spans="1:15" s="12" customFormat="1" ht="12.75" x14ac:dyDescent="0.2">
      <c r="A13" s="47">
        <v>4</v>
      </c>
      <c r="B13" s="40" t="s">
        <v>35</v>
      </c>
      <c r="C13" s="42"/>
      <c r="D13" s="42">
        <v>50000</v>
      </c>
      <c r="E13" s="42">
        <v>41724</v>
      </c>
      <c r="F13" s="43">
        <f t="shared" si="0"/>
        <v>83.447999999999993</v>
      </c>
      <c r="G13" s="44">
        <f t="shared" si="1"/>
        <v>41724</v>
      </c>
      <c r="H13" s="42"/>
      <c r="I13" s="42"/>
      <c r="J13" s="48"/>
      <c r="K13" s="49"/>
    </row>
    <row r="14" spans="1:15" s="12" customFormat="1" ht="12.75" x14ac:dyDescent="0.2">
      <c r="A14" s="47">
        <v>5</v>
      </c>
      <c r="B14" s="40" t="s">
        <v>36</v>
      </c>
      <c r="C14" s="42">
        <v>300000</v>
      </c>
      <c r="D14" s="42">
        <v>300000</v>
      </c>
      <c r="E14" s="42">
        <v>249606</v>
      </c>
      <c r="F14" s="43">
        <f t="shared" si="0"/>
        <v>83.201999999999998</v>
      </c>
      <c r="G14" s="44">
        <f t="shared" si="1"/>
        <v>249606</v>
      </c>
      <c r="H14" s="42"/>
      <c r="I14" s="42"/>
      <c r="J14" s="48"/>
      <c r="K14" s="49"/>
    </row>
    <row r="15" spans="1:15" s="12" customFormat="1" ht="12.75" x14ac:dyDescent="0.2">
      <c r="A15" s="47">
        <v>6</v>
      </c>
      <c r="B15" s="40" t="s">
        <v>37</v>
      </c>
      <c r="C15" s="42">
        <v>420000</v>
      </c>
      <c r="D15" s="42">
        <v>420000</v>
      </c>
      <c r="E15" s="42">
        <v>420000</v>
      </c>
      <c r="F15" s="43">
        <f t="shared" si="0"/>
        <v>100</v>
      </c>
      <c r="G15" s="44">
        <f t="shared" si="1"/>
        <v>420000</v>
      </c>
      <c r="H15" s="42"/>
      <c r="I15" s="42"/>
      <c r="J15" s="48"/>
      <c r="K15" s="49"/>
    </row>
    <row r="16" spans="1:15" s="12" customFormat="1" ht="12.75" x14ac:dyDescent="0.2">
      <c r="A16" s="47">
        <v>7</v>
      </c>
      <c r="B16" s="40" t="s">
        <v>38</v>
      </c>
      <c r="C16" s="42">
        <v>30000</v>
      </c>
      <c r="D16" s="42">
        <v>30000</v>
      </c>
      <c r="E16" s="42">
        <v>11803</v>
      </c>
      <c r="F16" s="43">
        <f t="shared" si="0"/>
        <v>39.343333333333334</v>
      </c>
      <c r="G16" s="44">
        <f t="shared" si="1"/>
        <v>11803</v>
      </c>
      <c r="H16" s="42"/>
      <c r="I16" s="42"/>
      <c r="J16" s="48"/>
      <c r="K16" s="49"/>
    </row>
    <row r="17" spans="1:11" s="12" customFormat="1" ht="12.75" x14ac:dyDescent="0.2">
      <c r="A17" s="47">
        <v>8</v>
      </c>
      <c r="B17" s="40" t="s">
        <v>39</v>
      </c>
      <c r="C17" s="42">
        <v>20000</v>
      </c>
      <c r="D17" s="42">
        <v>20000</v>
      </c>
      <c r="E17" s="42">
        <v>15740</v>
      </c>
      <c r="F17" s="43">
        <f t="shared" si="0"/>
        <v>78.7</v>
      </c>
      <c r="G17" s="44">
        <f t="shared" si="1"/>
        <v>15740</v>
      </c>
      <c r="H17" s="42"/>
      <c r="I17" s="42"/>
      <c r="J17" s="48"/>
      <c r="K17" s="49"/>
    </row>
    <row r="18" spans="1:11" s="12" customFormat="1" ht="12.75" x14ac:dyDescent="0.2">
      <c r="A18" s="47">
        <v>9</v>
      </c>
      <c r="B18" s="40" t="s">
        <v>40</v>
      </c>
      <c r="C18" s="42"/>
      <c r="D18" s="42">
        <v>9441</v>
      </c>
      <c r="E18" s="42">
        <v>9441</v>
      </c>
      <c r="F18" s="43">
        <f t="shared" si="0"/>
        <v>100</v>
      </c>
      <c r="G18" s="44">
        <f t="shared" si="1"/>
        <v>9441</v>
      </c>
      <c r="H18" s="42"/>
      <c r="I18" s="42"/>
      <c r="J18" s="48"/>
      <c r="K18" s="49"/>
    </row>
    <row r="19" spans="1:11" s="12" customFormat="1" ht="12.75" x14ac:dyDescent="0.2">
      <c r="A19" s="47">
        <v>10</v>
      </c>
      <c r="B19" s="40" t="s">
        <v>41</v>
      </c>
      <c r="C19" s="42">
        <v>1000000</v>
      </c>
      <c r="D19" s="42">
        <v>1573900</v>
      </c>
      <c r="E19" s="42">
        <v>1573900</v>
      </c>
      <c r="F19" s="43">
        <f t="shared" si="0"/>
        <v>100</v>
      </c>
      <c r="G19" s="44">
        <f t="shared" si="1"/>
        <v>1573900</v>
      </c>
      <c r="H19" s="42"/>
      <c r="I19" s="42"/>
      <c r="J19" s="48"/>
      <c r="K19" s="49"/>
    </row>
    <row r="20" spans="1:11" s="12" customFormat="1" ht="12.75" x14ac:dyDescent="0.2">
      <c r="A20" s="47">
        <v>11</v>
      </c>
      <c r="B20" s="40" t="s">
        <v>42</v>
      </c>
      <c r="C20" s="42">
        <v>100000</v>
      </c>
      <c r="D20" s="42">
        <v>100000</v>
      </c>
      <c r="E20" s="42">
        <v>57480</v>
      </c>
      <c r="F20" s="43">
        <f t="shared" si="0"/>
        <v>57.48</v>
      </c>
      <c r="G20" s="44">
        <f t="shared" si="1"/>
        <v>57480</v>
      </c>
      <c r="H20" s="42"/>
      <c r="I20" s="42"/>
      <c r="J20" s="48"/>
      <c r="K20" s="49"/>
    </row>
    <row r="21" spans="1:11" s="12" customFormat="1" ht="12.75" x14ac:dyDescent="0.2">
      <c r="A21" s="47">
        <v>12</v>
      </c>
      <c r="B21" s="40" t="s">
        <v>43</v>
      </c>
      <c r="C21" s="42">
        <v>50000</v>
      </c>
      <c r="D21" s="42">
        <v>50000</v>
      </c>
      <c r="E21" s="42">
        <v>9449</v>
      </c>
      <c r="F21" s="43">
        <f t="shared" si="0"/>
        <v>18.898</v>
      </c>
      <c r="G21" s="44">
        <f t="shared" si="1"/>
        <v>9449</v>
      </c>
      <c r="H21" s="42"/>
      <c r="I21" s="42"/>
      <c r="J21" s="48"/>
      <c r="K21" s="49"/>
    </row>
    <row r="22" spans="1:11" s="12" customFormat="1" ht="12.75" x14ac:dyDescent="0.2">
      <c r="A22" s="47">
        <v>13</v>
      </c>
      <c r="B22" s="40" t="s">
        <v>44</v>
      </c>
      <c r="C22" s="42"/>
      <c r="D22" s="42">
        <v>51969</v>
      </c>
      <c r="E22" s="42">
        <v>51969</v>
      </c>
      <c r="F22" s="43">
        <f t="shared" si="0"/>
        <v>100</v>
      </c>
      <c r="G22" s="44">
        <f t="shared" si="1"/>
        <v>51969</v>
      </c>
      <c r="H22" s="42"/>
      <c r="I22" s="42"/>
      <c r="J22" s="48"/>
      <c r="K22" s="49"/>
    </row>
    <row r="23" spans="1:11" s="12" customFormat="1" ht="12.75" x14ac:dyDescent="0.2">
      <c r="A23" s="47">
        <v>14</v>
      </c>
      <c r="B23" s="40" t="s">
        <v>45</v>
      </c>
      <c r="C23" s="42">
        <v>150000</v>
      </c>
      <c r="D23" s="42">
        <v>150000</v>
      </c>
      <c r="E23" s="42">
        <v>116082</v>
      </c>
      <c r="F23" s="43">
        <f t="shared" si="0"/>
        <v>77.388000000000005</v>
      </c>
      <c r="G23" s="44">
        <f t="shared" si="1"/>
        <v>116082</v>
      </c>
      <c r="H23" s="42"/>
      <c r="I23" s="42"/>
      <c r="J23" s="48"/>
      <c r="K23" s="49"/>
    </row>
    <row r="24" spans="1:11" s="12" customFormat="1" ht="12.75" x14ac:dyDescent="0.2">
      <c r="A24" s="47">
        <v>15</v>
      </c>
      <c r="B24" s="40" t="s">
        <v>46</v>
      </c>
      <c r="C24" s="42"/>
      <c r="D24" s="42">
        <v>17000</v>
      </c>
      <c r="E24" s="42">
        <v>17000</v>
      </c>
      <c r="F24" s="43">
        <f t="shared" si="0"/>
        <v>100</v>
      </c>
      <c r="G24" s="44">
        <f t="shared" si="1"/>
        <v>17000</v>
      </c>
      <c r="H24" s="42"/>
      <c r="I24" s="42"/>
      <c r="J24" s="48"/>
      <c r="K24" s="49"/>
    </row>
    <row r="25" spans="1:11" s="12" customFormat="1" ht="12.75" x14ac:dyDescent="0.2">
      <c r="A25" s="47">
        <v>16</v>
      </c>
      <c r="B25" s="40" t="s">
        <v>47</v>
      </c>
      <c r="C25" s="42">
        <v>50000</v>
      </c>
      <c r="D25" s="42">
        <v>50000</v>
      </c>
      <c r="E25" s="42">
        <v>49567</v>
      </c>
      <c r="F25" s="43">
        <f t="shared" si="0"/>
        <v>99.134</v>
      </c>
      <c r="G25" s="44">
        <f t="shared" si="1"/>
        <v>49567</v>
      </c>
      <c r="H25" s="42"/>
      <c r="I25" s="42"/>
      <c r="J25" s="48"/>
      <c r="K25" s="49"/>
    </row>
    <row r="26" spans="1:11" s="12" customFormat="1" ht="12.75" x14ac:dyDescent="0.2">
      <c r="A26" s="47">
        <v>17</v>
      </c>
      <c r="B26" s="40" t="s">
        <v>48</v>
      </c>
      <c r="C26" s="42"/>
      <c r="D26" s="42">
        <v>14000</v>
      </c>
      <c r="E26" s="42">
        <v>13529</v>
      </c>
      <c r="F26" s="43">
        <f t="shared" si="0"/>
        <v>96.635714285714286</v>
      </c>
      <c r="G26" s="44">
        <f t="shared" si="1"/>
        <v>13529</v>
      </c>
      <c r="H26" s="42"/>
      <c r="I26" s="42"/>
      <c r="J26" s="48"/>
      <c r="K26" s="49"/>
    </row>
    <row r="27" spans="1:11" s="12" customFormat="1" ht="12.75" x14ac:dyDescent="0.2">
      <c r="A27" s="47">
        <v>18</v>
      </c>
      <c r="B27" s="40" t="s">
        <v>49</v>
      </c>
      <c r="C27" s="42"/>
      <c r="D27" s="42">
        <v>9000</v>
      </c>
      <c r="E27" s="42">
        <v>9000</v>
      </c>
      <c r="F27" s="43">
        <f t="shared" si="0"/>
        <v>100</v>
      </c>
      <c r="G27" s="44">
        <f t="shared" si="1"/>
        <v>9000</v>
      </c>
      <c r="H27" s="42"/>
      <c r="I27" s="42"/>
      <c r="J27" s="48"/>
      <c r="K27" s="49"/>
    </row>
    <row r="28" spans="1:11" s="12" customFormat="1" ht="12.75" x14ac:dyDescent="0.2">
      <c r="A28" s="47">
        <v>19</v>
      </c>
      <c r="B28" s="40" t="s">
        <v>50</v>
      </c>
      <c r="C28" s="42">
        <v>200000</v>
      </c>
      <c r="D28" s="42">
        <v>200000</v>
      </c>
      <c r="E28" s="42">
        <v>191010</v>
      </c>
      <c r="F28" s="43">
        <f t="shared" si="0"/>
        <v>95.504999999999995</v>
      </c>
      <c r="G28" s="44">
        <f t="shared" si="1"/>
        <v>191010</v>
      </c>
      <c r="H28" s="42"/>
      <c r="I28" s="42"/>
      <c r="J28" s="48"/>
      <c r="K28" s="49"/>
    </row>
    <row r="29" spans="1:11" s="12" customFormat="1" ht="12.75" x14ac:dyDescent="0.2">
      <c r="A29" s="47">
        <v>20</v>
      </c>
      <c r="B29" s="40" t="s">
        <v>51</v>
      </c>
      <c r="C29" s="42"/>
      <c r="D29" s="42">
        <v>7008</v>
      </c>
      <c r="E29" s="42">
        <v>7008</v>
      </c>
      <c r="F29" s="43">
        <f t="shared" si="0"/>
        <v>100</v>
      </c>
      <c r="G29" s="44">
        <f t="shared" si="1"/>
        <v>7008</v>
      </c>
      <c r="H29" s="42"/>
      <c r="I29" s="42"/>
      <c r="J29" s="48"/>
      <c r="K29" s="49"/>
    </row>
    <row r="30" spans="1:11" s="12" customFormat="1" ht="12.75" x14ac:dyDescent="0.2">
      <c r="A30" s="47">
        <v>21</v>
      </c>
      <c r="B30" s="40" t="s">
        <v>52</v>
      </c>
      <c r="C30" s="42"/>
      <c r="D30" s="42">
        <v>18491732</v>
      </c>
      <c r="E30" s="42">
        <v>18491732</v>
      </c>
      <c r="F30" s="43">
        <f t="shared" si="0"/>
        <v>100</v>
      </c>
      <c r="G30" s="44">
        <f t="shared" si="1"/>
        <v>18491732</v>
      </c>
      <c r="H30" s="42"/>
      <c r="I30" s="42"/>
      <c r="J30" s="48"/>
      <c r="K30" s="49"/>
    </row>
    <row r="31" spans="1:11" s="12" customFormat="1" ht="13.5" thickBot="1" x14ac:dyDescent="0.25">
      <c r="A31" s="47">
        <v>22</v>
      </c>
      <c r="B31" s="40" t="s">
        <v>53</v>
      </c>
      <c r="C31" s="42"/>
      <c r="D31" s="42">
        <v>900000</v>
      </c>
      <c r="E31" s="42">
        <v>900000</v>
      </c>
      <c r="F31" s="43">
        <f t="shared" si="0"/>
        <v>100</v>
      </c>
      <c r="G31" s="44">
        <f t="shared" si="1"/>
        <v>900000</v>
      </c>
      <c r="H31" s="42"/>
      <c r="I31" s="42"/>
      <c r="J31" s="48"/>
      <c r="K31" s="49"/>
    </row>
    <row r="32" spans="1:11" s="12" customFormat="1" ht="13.5" thickBot="1" x14ac:dyDescent="0.25">
      <c r="A32" s="39">
        <v>23</v>
      </c>
      <c r="B32" s="40" t="s">
        <v>54</v>
      </c>
      <c r="C32" s="42">
        <v>6961114</v>
      </c>
      <c r="D32" s="42">
        <v>6961114</v>
      </c>
      <c r="E32" s="42">
        <v>6292171</v>
      </c>
      <c r="F32" s="43">
        <f t="shared" si="0"/>
        <v>90.390288106185295</v>
      </c>
      <c r="G32" s="44">
        <f t="shared" si="1"/>
        <v>6292171</v>
      </c>
      <c r="H32" s="42"/>
      <c r="I32" s="42"/>
      <c r="J32" s="48"/>
      <c r="K32" s="49"/>
    </row>
    <row r="33" spans="1:11" s="12" customFormat="1" ht="13.5" thickBot="1" x14ac:dyDescent="0.25">
      <c r="A33" s="39">
        <v>24</v>
      </c>
      <c r="B33" s="40" t="s">
        <v>55</v>
      </c>
      <c r="C33" s="42">
        <v>9700000</v>
      </c>
      <c r="D33" s="42"/>
      <c r="E33" s="42"/>
      <c r="F33" s="43"/>
      <c r="G33" s="44">
        <f t="shared" si="1"/>
        <v>0</v>
      </c>
      <c r="H33" s="42"/>
      <c r="I33" s="42"/>
      <c r="J33" s="48"/>
      <c r="K33" s="49"/>
    </row>
    <row r="34" spans="1:11" s="12" customFormat="1" ht="12.75" x14ac:dyDescent="0.2">
      <c r="A34" s="39">
        <v>25</v>
      </c>
      <c r="B34" s="40" t="s">
        <v>56</v>
      </c>
      <c r="C34" s="42">
        <v>300000</v>
      </c>
      <c r="D34" s="42">
        <v>227973</v>
      </c>
      <c r="E34" s="42"/>
      <c r="F34" s="43"/>
      <c r="G34" s="44">
        <f t="shared" si="1"/>
        <v>0</v>
      </c>
      <c r="H34" s="42"/>
      <c r="I34" s="42"/>
      <c r="J34" s="48"/>
      <c r="K34" s="49"/>
    </row>
    <row r="35" spans="1:11" s="12" customFormat="1" ht="12.75" x14ac:dyDescent="0.2">
      <c r="A35" s="50">
        <v>26</v>
      </c>
      <c r="B35" s="40" t="s">
        <v>57</v>
      </c>
      <c r="C35" s="42">
        <v>2519685</v>
      </c>
      <c r="D35" s="42">
        <v>2519685</v>
      </c>
      <c r="E35" s="42"/>
      <c r="F35" s="43"/>
      <c r="G35" s="44">
        <f t="shared" si="1"/>
        <v>0</v>
      </c>
      <c r="H35" s="42"/>
      <c r="I35" s="42"/>
      <c r="J35" s="48"/>
      <c r="K35" s="49"/>
    </row>
    <row r="36" spans="1:11" s="12" customFormat="1" ht="13.5" x14ac:dyDescent="0.25">
      <c r="A36" s="51">
        <v>27</v>
      </c>
      <c r="B36" s="52" t="s">
        <v>58</v>
      </c>
      <c r="C36" s="53">
        <v>6419775</v>
      </c>
      <c r="D36" s="53">
        <v>8000233</v>
      </c>
      <c r="E36" s="53">
        <v>8000233</v>
      </c>
      <c r="F36" s="54">
        <f>(E36/D36)*100</f>
        <v>100</v>
      </c>
      <c r="G36" s="44">
        <f t="shared" si="1"/>
        <v>8000233</v>
      </c>
      <c r="H36" s="53"/>
      <c r="I36" s="53"/>
      <c r="J36" s="55"/>
      <c r="K36" s="56"/>
    </row>
    <row r="37" spans="1:11" s="63" customFormat="1" ht="13.5" x14ac:dyDescent="0.25">
      <c r="A37" s="57">
        <v>28</v>
      </c>
      <c r="B37" s="58" t="s">
        <v>59</v>
      </c>
      <c r="C37" s="59">
        <f>SUM(C10:C36)</f>
        <v>29530865</v>
      </c>
      <c r="D37" s="59">
        <f>SUM(D10:D36)</f>
        <v>41326390</v>
      </c>
      <c r="E37" s="59">
        <f>SUM(E10:E36)</f>
        <v>37701779</v>
      </c>
      <c r="F37" s="60">
        <f t="shared" si="0"/>
        <v>91.229306503665086</v>
      </c>
      <c r="G37" s="59">
        <f>SUM(G10:G36)</f>
        <v>37701779</v>
      </c>
      <c r="H37" s="59"/>
      <c r="I37" s="59"/>
      <c r="J37" s="61">
        <f>D37-E37</f>
        <v>3624611</v>
      </c>
      <c r="K37" s="62"/>
    </row>
    <row r="38" spans="1:11" s="12" customFormat="1" ht="12.75" x14ac:dyDescent="0.2">
      <c r="A38" s="47">
        <v>29</v>
      </c>
      <c r="B38" s="40"/>
      <c r="C38" s="42">
        <v>0</v>
      </c>
      <c r="D38" s="42"/>
      <c r="E38" s="42"/>
      <c r="F38" s="64" t="s">
        <v>60</v>
      </c>
      <c r="G38" s="42"/>
      <c r="H38" s="42"/>
      <c r="I38" s="42"/>
      <c r="J38" s="48"/>
      <c r="K38" s="49"/>
    </row>
    <row r="39" spans="1:11" s="63" customFormat="1" ht="13.5" thickBot="1" x14ac:dyDescent="0.25">
      <c r="A39" s="47">
        <v>30</v>
      </c>
      <c r="B39" s="65" t="s">
        <v>61</v>
      </c>
      <c r="C39" s="42">
        <v>2218000</v>
      </c>
      <c r="D39" s="42">
        <v>2218000</v>
      </c>
      <c r="E39" s="42">
        <v>2160000</v>
      </c>
      <c r="F39" s="43">
        <f t="shared" ref="F39:F46" si="2">(E39/D39)*100</f>
        <v>97.385031559963934</v>
      </c>
      <c r="G39" s="42"/>
      <c r="H39" s="42"/>
      <c r="I39" s="66">
        <f>E39</f>
        <v>2160000</v>
      </c>
      <c r="J39" s="67"/>
      <c r="K39" s="68"/>
    </row>
    <row r="40" spans="1:11" s="12" customFormat="1" ht="13.5" thickBot="1" x14ac:dyDescent="0.25">
      <c r="A40" s="39">
        <v>31</v>
      </c>
      <c r="B40" s="69" t="s">
        <v>62</v>
      </c>
      <c r="C40" s="42">
        <v>3000000</v>
      </c>
      <c r="D40" s="42">
        <v>3000000</v>
      </c>
      <c r="E40" s="42">
        <v>2992000</v>
      </c>
      <c r="F40" s="43">
        <f t="shared" si="2"/>
        <v>99.733333333333334</v>
      </c>
      <c r="G40" s="42"/>
      <c r="H40" s="42"/>
      <c r="I40" s="66">
        <f t="shared" ref="I40:I45" si="3">E40</f>
        <v>2992000</v>
      </c>
      <c r="J40" s="48"/>
      <c r="K40" s="49"/>
    </row>
    <row r="41" spans="1:11" s="12" customFormat="1" ht="12.75" x14ac:dyDescent="0.2">
      <c r="A41" s="39">
        <v>32</v>
      </c>
      <c r="B41" s="69" t="s">
        <v>63</v>
      </c>
      <c r="C41" s="42">
        <v>18491731</v>
      </c>
      <c r="D41" s="42">
        <v>1083064</v>
      </c>
      <c r="E41" s="42">
        <v>51201</v>
      </c>
      <c r="F41" s="43">
        <f t="shared" si="2"/>
        <v>4.7274214635515541</v>
      </c>
      <c r="G41" s="42"/>
      <c r="H41" s="42"/>
      <c r="I41" s="66">
        <f t="shared" si="3"/>
        <v>51201</v>
      </c>
      <c r="J41" s="48"/>
      <c r="K41" s="49"/>
    </row>
    <row r="42" spans="1:11" s="12" customFormat="1" ht="12.75" x14ac:dyDescent="0.2">
      <c r="A42" s="50">
        <v>33</v>
      </c>
      <c r="B42" s="69" t="s">
        <v>64</v>
      </c>
      <c r="C42" s="42"/>
      <c r="D42" s="42">
        <v>3000000</v>
      </c>
      <c r="E42" s="42">
        <v>2472762</v>
      </c>
      <c r="F42" s="43">
        <f t="shared" si="2"/>
        <v>82.42540000000001</v>
      </c>
      <c r="G42" s="42"/>
      <c r="H42" s="42"/>
      <c r="I42" s="66">
        <f t="shared" si="3"/>
        <v>2472762</v>
      </c>
      <c r="J42" s="48"/>
      <c r="K42" s="49"/>
    </row>
    <row r="43" spans="1:11" s="12" customFormat="1" ht="12.75" x14ac:dyDescent="0.2">
      <c r="A43" s="50">
        <v>34</v>
      </c>
      <c r="B43" s="69" t="s">
        <v>65</v>
      </c>
      <c r="C43" s="42"/>
      <c r="D43" s="42">
        <v>119899342</v>
      </c>
      <c r="E43" s="42">
        <v>71027716</v>
      </c>
      <c r="F43" s="43">
        <f t="shared" si="2"/>
        <v>59.239454374987311</v>
      </c>
      <c r="G43" s="42"/>
      <c r="H43" s="42"/>
      <c r="I43" s="66">
        <f t="shared" si="3"/>
        <v>71027716</v>
      </c>
      <c r="J43" s="48"/>
      <c r="K43" s="49"/>
    </row>
    <row r="44" spans="1:11" s="12" customFormat="1" ht="12.75" x14ac:dyDescent="0.2">
      <c r="A44" s="50">
        <v>35</v>
      </c>
      <c r="B44" s="69" t="s">
        <v>66</v>
      </c>
      <c r="C44" s="42">
        <v>11383065</v>
      </c>
      <c r="D44" s="42">
        <v>17000000</v>
      </c>
      <c r="E44" s="42">
        <v>13745204</v>
      </c>
      <c r="F44" s="43">
        <f t="shared" si="2"/>
        <v>80.854141176470591</v>
      </c>
      <c r="G44" s="42"/>
      <c r="H44" s="42"/>
      <c r="I44" s="66">
        <f t="shared" si="3"/>
        <v>13745204</v>
      </c>
      <c r="J44" s="48"/>
      <c r="K44" s="49"/>
    </row>
    <row r="45" spans="1:11" s="12" customFormat="1" ht="13.5" x14ac:dyDescent="0.25">
      <c r="A45" s="51">
        <v>36</v>
      </c>
      <c r="B45" s="70" t="s">
        <v>67</v>
      </c>
      <c r="C45" s="53">
        <v>6401628</v>
      </c>
      <c r="D45" s="53">
        <v>38774450</v>
      </c>
      <c r="E45" s="53">
        <v>23941057</v>
      </c>
      <c r="F45" s="54">
        <f t="shared" si="2"/>
        <v>61.744414169640059</v>
      </c>
      <c r="G45" s="42"/>
      <c r="H45" s="53"/>
      <c r="I45" s="66">
        <f t="shared" si="3"/>
        <v>23941057</v>
      </c>
      <c r="J45" s="55"/>
      <c r="K45" s="56"/>
    </row>
    <row r="46" spans="1:11" s="12" customFormat="1" ht="13.5" x14ac:dyDescent="0.25">
      <c r="A46" s="71">
        <v>37</v>
      </c>
      <c r="B46" s="72" t="s">
        <v>68</v>
      </c>
      <c r="C46" s="59">
        <f>SUM(C39:C45)</f>
        <v>41494424</v>
      </c>
      <c r="D46" s="59">
        <f>SUM(D39:D45)</f>
        <v>184974856</v>
      </c>
      <c r="E46" s="59">
        <f>SUM(E39:E45)</f>
        <v>116389940</v>
      </c>
      <c r="F46" s="73">
        <f t="shared" si="2"/>
        <v>62.92203303566837</v>
      </c>
      <c r="G46" s="59"/>
      <c r="H46" s="59"/>
      <c r="I46" s="59">
        <f>SUM(I39:I45)</f>
        <v>116389940</v>
      </c>
      <c r="J46" s="61">
        <f>D46-E46</f>
        <v>68584916</v>
      </c>
      <c r="K46" s="62"/>
    </row>
    <row r="47" spans="1:11" s="12" customFormat="1" ht="12.75" x14ac:dyDescent="0.2">
      <c r="A47" s="47">
        <v>38</v>
      </c>
      <c r="B47" s="69" t="s">
        <v>69</v>
      </c>
      <c r="C47" s="42">
        <v>13339020</v>
      </c>
      <c r="D47" s="42"/>
      <c r="E47" s="42"/>
      <c r="F47" s="64"/>
      <c r="G47" s="42"/>
      <c r="H47" s="42"/>
      <c r="I47" s="42"/>
      <c r="J47" s="48">
        <v>13339020</v>
      </c>
      <c r="K47" s="49"/>
    </row>
    <row r="48" spans="1:11" s="12" customFormat="1" ht="13.5" thickBot="1" x14ac:dyDescent="0.25">
      <c r="A48" s="50">
        <v>39</v>
      </c>
      <c r="B48" s="69"/>
      <c r="C48" s="42"/>
      <c r="D48" s="42"/>
      <c r="E48" s="42"/>
      <c r="F48" s="64"/>
      <c r="G48" s="42"/>
      <c r="H48" s="42"/>
      <c r="I48" s="42"/>
      <c r="J48" s="48"/>
      <c r="K48" s="48"/>
    </row>
    <row r="49" spans="1:11" s="12" customFormat="1" ht="14.25" x14ac:dyDescent="0.2">
      <c r="A49" s="74">
        <v>40</v>
      </c>
      <c r="B49" s="75" t="s">
        <v>70</v>
      </c>
      <c r="C49" s="76">
        <f>C37+C46</f>
        <v>71025289</v>
      </c>
      <c r="D49" s="76">
        <f>D37+D46</f>
        <v>226301246</v>
      </c>
      <c r="E49" s="76">
        <f>E37+E46</f>
        <v>154091719</v>
      </c>
      <c r="F49" s="77">
        <f>(E49/D49)*100</f>
        <v>68.09141430887216</v>
      </c>
      <c r="G49" s="76">
        <f>SUM(G37:G47)</f>
        <v>37701779</v>
      </c>
      <c r="H49" s="76">
        <f>SUM(H37:H47)</f>
        <v>0</v>
      </c>
      <c r="I49" s="76">
        <f>I46</f>
        <v>116389940</v>
      </c>
      <c r="J49" s="76">
        <f>SUM(J37:J47)</f>
        <v>85548547</v>
      </c>
      <c r="K49" s="76">
        <f>SUM(K37:K47)</f>
        <v>0</v>
      </c>
    </row>
    <row r="50" spans="1:11" s="12" customFormat="1" ht="12.75" x14ac:dyDescent="0.2">
      <c r="F50" s="78"/>
    </row>
    <row r="53" spans="1:11" ht="15" x14ac:dyDescent="0.2">
      <c r="B53" s="79" t="s">
        <v>71</v>
      </c>
      <c r="C53" s="79"/>
      <c r="D53" s="79"/>
      <c r="E53" s="79"/>
      <c r="F53" s="79"/>
    </row>
    <row r="54" spans="1:11" ht="15" x14ac:dyDescent="0.25">
      <c r="B54" s="80"/>
      <c r="C54" s="81"/>
      <c r="D54" s="81"/>
      <c r="E54" s="81"/>
      <c r="F54" s="82"/>
    </row>
    <row r="55" spans="1:11" ht="25.5" x14ac:dyDescent="0.25">
      <c r="B55" s="83"/>
      <c r="C55" s="84" t="s">
        <v>72</v>
      </c>
      <c r="D55" s="84" t="s">
        <v>73</v>
      </c>
      <c r="E55" s="84" t="s">
        <v>74</v>
      </c>
      <c r="F55" s="85" t="s">
        <v>75</v>
      </c>
    </row>
    <row r="56" spans="1:11" ht="15" x14ac:dyDescent="0.25">
      <c r="B56" s="86" t="s">
        <v>76</v>
      </c>
      <c r="C56" s="87"/>
      <c r="D56" s="87"/>
      <c r="E56" s="87"/>
      <c r="F56" s="88"/>
    </row>
    <row r="57" spans="1:11" ht="15" x14ac:dyDescent="0.25">
      <c r="B57" s="89"/>
      <c r="C57" s="87"/>
      <c r="D57" s="87"/>
      <c r="E57" s="87"/>
      <c r="F57" s="88"/>
    </row>
    <row r="58" spans="1:11" ht="15" x14ac:dyDescent="0.25">
      <c r="B58" s="90" t="s">
        <v>77</v>
      </c>
      <c r="C58" s="91">
        <v>570000</v>
      </c>
      <c r="D58" s="91">
        <f>SUM(D60:D68)</f>
        <v>402678</v>
      </c>
      <c r="E58" s="91">
        <f>SUM(E59:E68)</f>
        <v>356596</v>
      </c>
      <c r="F58" s="92">
        <f>E58/D58*100</f>
        <v>88.556116798037138</v>
      </c>
    </row>
    <row r="59" spans="1:11" ht="15" x14ac:dyDescent="0.25">
      <c r="B59" s="93"/>
      <c r="C59" s="87"/>
      <c r="D59" s="87"/>
      <c r="E59" s="87"/>
      <c r="F59" s="94"/>
    </row>
    <row r="60" spans="1:11" ht="15" x14ac:dyDescent="0.25">
      <c r="B60" s="80" t="s">
        <v>78</v>
      </c>
      <c r="C60" s="87"/>
      <c r="D60" s="81">
        <v>100000</v>
      </c>
      <c r="E60" s="81">
        <v>90811</v>
      </c>
      <c r="F60" s="94">
        <f>E60/D60*100</f>
        <v>90.810999999999993</v>
      </c>
    </row>
    <row r="61" spans="1:11" ht="15" x14ac:dyDescent="0.25">
      <c r="B61" s="80" t="s">
        <v>79</v>
      </c>
      <c r="C61" s="87"/>
      <c r="D61" s="81">
        <v>10000</v>
      </c>
      <c r="E61" s="81">
        <v>7862</v>
      </c>
      <c r="F61" s="94">
        <f t="shared" ref="F61:F68" si="4">E61/D61*100</f>
        <v>78.62</v>
      </c>
    </row>
    <row r="62" spans="1:11" ht="15" x14ac:dyDescent="0.25">
      <c r="B62" s="80" t="s">
        <v>80</v>
      </c>
      <c r="C62" s="87"/>
      <c r="D62" s="81">
        <v>30000</v>
      </c>
      <c r="E62" s="81">
        <v>20457</v>
      </c>
      <c r="F62" s="94">
        <f t="shared" si="4"/>
        <v>68.19</v>
      </c>
    </row>
    <row r="63" spans="1:11" ht="15" x14ac:dyDescent="0.25">
      <c r="B63" s="80" t="s">
        <v>81</v>
      </c>
      <c r="C63" s="87"/>
      <c r="D63" s="81">
        <v>55117</v>
      </c>
      <c r="E63" s="81">
        <v>55117</v>
      </c>
      <c r="F63" s="94">
        <f t="shared" si="4"/>
        <v>100</v>
      </c>
    </row>
    <row r="64" spans="1:11" ht="15" x14ac:dyDescent="0.25">
      <c r="B64" s="80" t="s">
        <v>82</v>
      </c>
      <c r="C64" s="87"/>
      <c r="D64" s="81">
        <v>14960</v>
      </c>
      <c r="E64" s="81">
        <v>14960</v>
      </c>
      <c r="F64" s="94">
        <f t="shared" si="4"/>
        <v>100</v>
      </c>
    </row>
    <row r="65" spans="2:6" ht="15" x14ac:dyDescent="0.25">
      <c r="B65" s="80" t="s">
        <v>83</v>
      </c>
      <c r="C65" s="87"/>
      <c r="D65" s="81">
        <v>48522</v>
      </c>
      <c r="E65" s="81">
        <v>46145</v>
      </c>
      <c r="F65" s="94">
        <f t="shared" si="4"/>
        <v>95.10119121223363</v>
      </c>
    </row>
    <row r="66" spans="2:6" ht="15" x14ac:dyDescent="0.25">
      <c r="B66" s="80" t="s">
        <v>84</v>
      </c>
      <c r="C66" s="87"/>
      <c r="D66" s="81">
        <v>100000</v>
      </c>
      <c r="E66" s="81">
        <v>77165</v>
      </c>
      <c r="F66" s="94">
        <f t="shared" si="4"/>
        <v>77.164999999999992</v>
      </c>
    </row>
    <row r="67" spans="2:6" ht="15" x14ac:dyDescent="0.25">
      <c r="B67" s="80" t="s">
        <v>85</v>
      </c>
      <c r="C67" s="87"/>
      <c r="D67" s="81">
        <v>33055</v>
      </c>
      <c r="E67" s="81">
        <v>33055</v>
      </c>
      <c r="F67" s="94">
        <f t="shared" si="4"/>
        <v>100</v>
      </c>
    </row>
    <row r="68" spans="2:6" ht="15" x14ac:dyDescent="0.25">
      <c r="B68" s="80" t="s">
        <v>86</v>
      </c>
      <c r="C68" s="87"/>
      <c r="D68" s="81">
        <v>11024</v>
      </c>
      <c r="E68" s="81">
        <v>11024</v>
      </c>
      <c r="F68" s="94">
        <f t="shared" si="4"/>
        <v>100</v>
      </c>
    </row>
    <row r="69" spans="2:6" ht="15" x14ac:dyDescent="0.25">
      <c r="B69" s="93"/>
      <c r="C69" s="87"/>
      <c r="D69" s="87"/>
      <c r="E69" s="87"/>
      <c r="F69" s="94"/>
    </row>
    <row r="70" spans="2:6" ht="15" x14ac:dyDescent="0.25">
      <c r="B70" s="93"/>
      <c r="C70" s="87"/>
      <c r="D70" s="87"/>
      <c r="E70" s="87"/>
      <c r="F70" s="94"/>
    </row>
    <row r="71" spans="2:6" ht="15" x14ac:dyDescent="0.25">
      <c r="B71" s="95"/>
      <c r="C71" s="87"/>
      <c r="D71" s="87"/>
      <c r="E71" s="87"/>
      <c r="F71" s="94"/>
    </row>
    <row r="72" spans="2:6" ht="15" x14ac:dyDescent="0.25">
      <c r="B72" s="90" t="s">
        <v>87</v>
      </c>
      <c r="C72" s="91">
        <v>153900</v>
      </c>
      <c r="D72" s="91">
        <v>153900</v>
      </c>
      <c r="E72" s="91">
        <v>96282</v>
      </c>
      <c r="F72" s="92">
        <f>E72/D72*100</f>
        <v>62.561403508771932</v>
      </c>
    </row>
    <row r="73" spans="2:6" ht="15" x14ac:dyDescent="0.25">
      <c r="B73" s="95"/>
      <c r="C73" s="87"/>
      <c r="D73" s="87"/>
      <c r="E73" s="87"/>
      <c r="F73" s="94"/>
    </row>
    <row r="74" spans="2:6" ht="15" x14ac:dyDescent="0.25">
      <c r="B74" s="90" t="s">
        <v>76</v>
      </c>
      <c r="C74" s="91">
        <f>C58+C72</f>
        <v>723900</v>
      </c>
      <c r="D74" s="91">
        <f>D58+D72</f>
        <v>556578</v>
      </c>
      <c r="E74" s="91">
        <f>E58+E72</f>
        <v>452878</v>
      </c>
      <c r="F74" s="92">
        <f>E74/D74*100</f>
        <v>81.36828979945308</v>
      </c>
    </row>
    <row r="75" spans="2:6" ht="15" x14ac:dyDescent="0.25">
      <c r="B75" s="95"/>
      <c r="C75" s="87"/>
      <c r="D75" s="87"/>
      <c r="E75" s="87"/>
      <c r="F75" s="94"/>
    </row>
    <row r="76" spans="2:6" ht="15" x14ac:dyDescent="0.25">
      <c r="B76" s="95"/>
      <c r="C76" s="87"/>
      <c r="D76" s="87"/>
      <c r="E76" s="87"/>
      <c r="F76" s="94"/>
    </row>
    <row r="77" spans="2:6" ht="25.5" x14ac:dyDescent="0.25">
      <c r="B77" s="83"/>
      <c r="C77" s="84" t="s">
        <v>72</v>
      </c>
      <c r="D77" s="84" t="s">
        <v>73</v>
      </c>
      <c r="E77" s="84" t="s">
        <v>74</v>
      </c>
      <c r="F77" s="85" t="s">
        <v>75</v>
      </c>
    </row>
    <row r="78" spans="2:6" ht="15" x14ac:dyDescent="0.25">
      <c r="B78" s="86" t="s">
        <v>88</v>
      </c>
      <c r="C78" s="87"/>
      <c r="D78" s="87"/>
      <c r="E78" s="87"/>
      <c r="F78" s="88"/>
    </row>
    <row r="79" spans="2:6" ht="15" x14ac:dyDescent="0.25">
      <c r="B79" s="95"/>
      <c r="C79" s="87"/>
      <c r="D79" s="87"/>
      <c r="E79" s="87"/>
      <c r="F79" s="94"/>
    </row>
    <row r="80" spans="2:6" ht="15" x14ac:dyDescent="0.25">
      <c r="B80" s="90" t="s">
        <v>89</v>
      </c>
      <c r="C80" s="96">
        <v>400000</v>
      </c>
      <c r="D80" s="96">
        <v>400000</v>
      </c>
      <c r="E80" s="96">
        <v>0</v>
      </c>
      <c r="F80" s="92">
        <f>E80/D80*100</f>
        <v>0</v>
      </c>
    </row>
    <row r="81" spans="2:7" ht="15" x14ac:dyDescent="0.25">
      <c r="B81" s="95"/>
      <c r="C81" s="87"/>
      <c r="D81" s="87"/>
      <c r="E81" s="87"/>
      <c r="F81" s="94"/>
    </row>
    <row r="82" spans="2:7" ht="15" x14ac:dyDescent="0.25">
      <c r="B82" s="95"/>
      <c r="C82" s="87"/>
      <c r="D82" s="87"/>
      <c r="E82" s="87"/>
      <c r="F82" s="94"/>
    </row>
    <row r="83" spans="2:7" ht="15" x14ac:dyDescent="0.25">
      <c r="B83" s="90" t="s">
        <v>90</v>
      </c>
      <c r="C83" s="96">
        <v>108000</v>
      </c>
      <c r="D83" s="96">
        <v>108000</v>
      </c>
      <c r="E83" s="96">
        <v>0</v>
      </c>
      <c r="F83" s="92">
        <f>E83/D83*100</f>
        <v>0</v>
      </c>
    </row>
    <row r="84" spans="2:7" ht="15" x14ac:dyDescent="0.25">
      <c r="B84" s="95"/>
      <c r="C84" s="87"/>
      <c r="D84" s="87"/>
      <c r="E84" s="87"/>
      <c r="F84" s="94"/>
    </row>
    <row r="85" spans="2:7" ht="15" x14ac:dyDescent="0.25">
      <c r="B85" s="90" t="s">
        <v>88</v>
      </c>
      <c r="C85" s="97">
        <f>C80+C83</f>
        <v>508000</v>
      </c>
      <c r="D85" s="96">
        <v>508000</v>
      </c>
      <c r="E85" s="96">
        <v>0</v>
      </c>
      <c r="F85" s="92">
        <f>E85/D85*100</f>
        <v>0</v>
      </c>
    </row>
    <row r="86" spans="2:7" ht="15" x14ac:dyDescent="0.25">
      <c r="B86" s="95"/>
      <c r="C86" s="87"/>
      <c r="D86" s="87"/>
      <c r="E86" s="87"/>
      <c r="F86" s="94"/>
    </row>
    <row r="87" spans="2:7" ht="15" x14ac:dyDescent="0.25">
      <c r="B87" s="95"/>
      <c r="C87" s="87"/>
      <c r="D87" s="87"/>
      <c r="E87" s="87"/>
      <c r="F87" s="94"/>
    </row>
    <row r="88" spans="2:7" ht="15" x14ac:dyDescent="0.25">
      <c r="B88" s="95"/>
      <c r="C88" s="87"/>
      <c r="D88" s="87"/>
      <c r="E88" s="87"/>
      <c r="F88" s="94"/>
    </row>
    <row r="89" spans="2:7" ht="15" x14ac:dyDescent="0.25">
      <c r="B89" s="98" t="s">
        <v>91</v>
      </c>
      <c r="C89" s="98"/>
      <c r="D89" s="98"/>
      <c r="E89" s="98"/>
      <c r="F89" s="98"/>
      <c r="G89" s="98"/>
    </row>
    <row r="90" spans="2:7" ht="15" x14ac:dyDescent="0.25">
      <c r="B90" s="80"/>
      <c r="C90" s="81"/>
      <c r="D90" s="81"/>
      <c r="E90" s="81"/>
      <c r="F90" s="82"/>
      <c r="G90" s="80"/>
    </row>
    <row r="91" spans="2:7" ht="25.5" x14ac:dyDescent="0.25">
      <c r="B91" s="83"/>
      <c r="C91" s="84" t="s">
        <v>72</v>
      </c>
      <c r="D91" s="84" t="s">
        <v>73</v>
      </c>
      <c r="E91" s="84" t="s">
        <v>74</v>
      </c>
      <c r="F91" s="85" t="s">
        <v>75</v>
      </c>
      <c r="G91" s="80"/>
    </row>
    <row r="92" spans="2:7" ht="15" x14ac:dyDescent="0.25">
      <c r="B92" s="86" t="s">
        <v>25</v>
      </c>
      <c r="C92" s="87"/>
      <c r="D92" s="87"/>
      <c r="E92" s="87"/>
      <c r="F92" s="88"/>
      <c r="G92" s="80"/>
    </row>
    <row r="93" spans="2:7" ht="15" x14ac:dyDescent="0.25">
      <c r="B93" s="95"/>
      <c r="C93" s="87"/>
      <c r="D93" s="87"/>
      <c r="E93" s="87"/>
      <c r="F93" s="88"/>
      <c r="G93" s="80"/>
    </row>
    <row r="94" spans="2:7" ht="15" x14ac:dyDescent="0.25">
      <c r="B94" s="99"/>
      <c r="C94" s="87"/>
      <c r="D94" s="87"/>
      <c r="E94" s="87"/>
      <c r="F94" s="100"/>
      <c r="G94" s="80"/>
    </row>
    <row r="95" spans="2:7" ht="15" x14ac:dyDescent="0.25">
      <c r="B95" s="99"/>
      <c r="C95" s="87"/>
      <c r="D95" s="87"/>
      <c r="E95" s="87"/>
      <c r="F95" s="100"/>
      <c r="G95" s="80"/>
    </row>
    <row r="96" spans="2:7" ht="15" x14ac:dyDescent="0.25">
      <c r="B96" s="90" t="s">
        <v>92</v>
      </c>
      <c r="C96" s="91">
        <v>20000</v>
      </c>
      <c r="D96" s="91">
        <v>20000</v>
      </c>
      <c r="E96" s="91">
        <f>E97</f>
        <v>9995</v>
      </c>
      <c r="F96" s="92">
        <f t="shared" ref="F96:F102" si="5">E96/D96*100</f>
        <v>49.975000000000001</v>
      </c>
      <c r="G96" s="80"/>
    </row>
    <row r="97" spans="2:7" ht="15" x14ac:dyDescent="0.25">
      <c r="B97" s="93" t="s">
        <v>93</v>
      </c>
      <c r="C97" s="87">
        <v>0</v>
      </c>
      <c r="D97" s="87">
        <v>20000</v>
      </c>
      <c r="E97" s="87">
        <v>9995</v>
      </c>
      <c r="F97" s="100">
        <f>E97/D97*100</f>
        <v>49.975000000000001</v>
      </c>
      <c r="G97" s="80"/>
    </row>
    <row r="98" spans="2:7" ht="15" x14ac:dyDescent="0.25">
      <c r="B98" s="99"/>
      <c r="C98" s="87"/>
      <c r="D98" s="87"/>
      <c r="E98" s="87"/>
      <c r="F98" s="100"/>
      <c r="G98" s="80"/>
    </row>
    <row r="99" spans="2:7" ht="15" x14ac:dyDescent="0.25">
      <c r="B99" s="90" t="s">
        <v>94</v>
      </c>
      <c r="C99" s="91">
        <v>20000</v>
      </c>
      <c r="D99" s="91">
        <v>20000</v>
      </c>
      <c r="E99" s="91">
        <v>0</v>
      </c>
      <c r="F99" s="92">
        <f t="shared" si="5"/>
        <v>0</v>
      </c>
      <c r="G99" s="80"/>
    </row>
    <row r="100" spans="2:7" ht="15" x14ac:dyDescent="0.25">
      <c r="B100" s="93" t="s">
        <v>95</v>
      </c>
      <c r="C100" s="87">
        <v>0</v>
      </c>
      <c r="D100" s="87">
        <v>0</v>
      </c>
      <c r="E100" s="87">
        <v>0</v>
      </c>
      <c r="F100" s="100"/>
      <c r="G100" s="80"/>
    </row>
    <row r="101" spans="2:7" ht="15.75" customHeight="1" x14ac:dyDescent="0.25">
      <c r="F101" s="100"/>
    </row>
    <row r="102" spans="2:7" ht="15.75" customHeight="1" x14ac:dyDescent="0.25">
      <c r="B102" s="101" t="s">
        <v>87</v>
      </c>
      <c r="C102" s="101">
        <v>10800</v>
      </c>
      <c r="D102" s="101">
        <v>10800</v>
      </c>
      <c r="E102" s="101">
        <v>2698</v>
      </c>
      <c r="F102" s="92">
        <f t="shared" si="5"/>
        <v>24.981481481481481</v>
      </c>
    </row>
    <row r="103" spans="2:7" ht="15" x14ac:dyDescent="0.25">
      <c r="F103" s="100"/>
    </row>
    <row r="104" spans="2:7" ht="15" x14ac:dyDescent="0.25">
      <c r="B104" s="101" t="s">
        <v>76</v>
      </c>
      <c r="C104" s="101">
        <f>C96+C99+C102</f>
        <v>50800</v>
      </c>
      <c r="D104" s="101">
        <f>D96+D99+D102</f>
        <v>50800</v>
      </c>
      <c r="E104" s="101">
        <f>E96+E99+E102</f>
        <v>12693</v>
      </c>
      <c r="F104" s="101">
        <f>E104/D104*100</f>
        <v>24.986220472440944</v>
      </c>
    </row>
    <row r="105" spans="2:7" ht="15" x14ac:dyDescent="0.25">
      <c r="C105" s="102"/>
      <c r="D105" s="102"/>
      <c r="E105" s="102"/>
    </row>
  </sheetData>
  <mergeCells count="7">
    <mergeCell ref="B89:G89"/>
    <mergeCell ref="B1:N1"/>
    <mergeCell ref="A2:K2"/>
    <mergeCell ref="A3:K3"/>
    <mergeCell ref="B4:K4"/>
    <mergeCell ref="G6:K6"/>
    <mergeCell ref="B53:F53"/>
  </mergeCells>
  <printOptions horizontalCentered="1"/>
  <pageMargins left="0.59055118110236227" right="0.39370078740157483" top="0.98425196850393704" bottom="0.78740157480314965" header="0.59055118110236227" footer="0.5905511811023622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15.m.Felhalmozás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2018-05-31T13:03:26Z</dcterms:created>
  <dcterms:modified xsi:type="dcterms:W3CDTF">2018-05-31T13:04:11Z</dcterms:modified>
</cp:coreProperties>
</file>