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épviselő-testület\Feketeerdő\Rendeletek 2019\5-2019 Zárszámadás\"/>
    </mc:Choice>
  </mc:AlternateContent>
  <xr:revisionPtr revIDLastSave="0" documentId="13_ncr:1_{D2DEF53C-3FAC-4710-A954-6E14E6E8D4D9}" xr6:coauthVersionLast="43" xr6:coauthVersionMax="43" xr10:uidLastSave="{00000000-0000-0000-0000-000000000000}"/>
  <bookViews>
    <workbookView xWindow="-108" yWindow="-108" windowWidth="23256" windowHeight="12720" activeTab="2" xr2:uid="{00000000-000D-0000-FFFF-FFFF00000000}"/>
  </bookViews>
  <sheets>
    <sheet name="1.melléklet " sheetId="8" r:id="rId1"/>
    <sheet name="2. melléklet" sheetId="2" r:id="rId2"/>
    <sheet name="3.melléklet" sheetId="1" r:id="rId3"/>
    <sheet name="4. melléklet." sheetId="5" r:id="rId4"/>
  </sheets>
  <definedNames>
    <definedName name="_xlnm.Print_Area" localSheetId="1">'2. melléklet'!$A$1:$E$31</definedName>
    <definedName name="_xlnm.Print_Area" localSheetId="2">'3.melléklet'!$A$1:$F$59</definedName>
    <definedName name="_xlnm.Print_Area" localSheetId="3">'4. melléklet.'!$A$1:$I$19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1" i="8" l="1"/>
  <c r="H36" i="8"/>
  <c r="I36" i="8"/>
  <c r="I10" i="5" l="1"/>
  <c r="F10" i="5"/>
  <c r="E10" i="5"/>
  <c r="D10" i="5"/>
  <c r="C10" i="5"/>
  <c r="H9" i="5"/>
  <c r="E9" i="5"/>
  <c r="H8" i="5"/>
  <c r="E8" i="5"/>
  <c r="H7" i="5"/>
  <c r="H10" i="5" s="1"/>
  <c r="G7" i="5"/>
  <c r="F7" i="5"/>
  <c r="H5" i="5"/>
  <c r="C58" i="1" l="1"/>
  <c r="C48" i="1" l="1"/>
  <c r="C44" i="1"/>
  <c r="I31" i="8" l="1"/>
  <c r="D31" i="8"/>
  <c r="D36" i="8" s="1"/>
  <c r="C31" i="8"/>
  <c r="C36" i="8" s="1"/>
  <c r="C24" i="2"/>
  <c r="C19" i="2"/>
  <c r="C12" i="2"/>
  <c r="C54" i="1"/>
  <c r="C46" i="1"/>
  <c r="C29" i="1"/>
  <c r="C18" i="1"/>
  <c r="C16" i="1"/>
  <c r="C11" i="1"/>
  <c r="C13" i="1" s="1"/>
  <c r="C28" i="2" l="1"/>
  <c r="C31" i="2" s="1"/>
  <c r="C33" i="1"/>
  <c r="C55" i="1" s="1"/>
  <c r="C59" i="1" l="1"/>
</calcChain>
</file>

<file path=xl/sharedStrings.xml><?xml version="1.0" encoding="utf-8"?>
<sst xmlns="http://schemas.openxmlformats.org/spreadsheetml/2006/main" count="266" uniqueCount="227">
  <si>
    <t>Teljesítés</t>
  </si>
  <si>
    <t>Az önkormányzat bevételei</t>
  </si>
  <si>
    <t>Jogcímek</t>
  </si>
  <si>
    <t>Sor</t>
  </si>
  <si>
    <t>H.önk.működésének ált.tám.(B111)</t>
  </si>
  <si>
    <t>1.</t>
  </si>
  <si>
    <t>T.önk.egyes köznev.fela.tám(B112)</t>
  </si>
  <si>
    <t>2.</t>
  </si>
  <si>
    <t>T.önk.szoc.gy.jóléti és gyerm.étk.
feladatainak tám.(B113)</t>
  </si>
  <si>
    <t>3.</t>
  </si>
  <si>
    <t>T.önk.kulturális feladatai tám.(B114)</t>
  </si>
  <si>
    <t>4.</t>
  </si>
  <si>
    <t>Műk.c.központosított előirány(B115)</t>
  </si>
  <si>
    <t>5.</t>
  </si>
  <si>
    <t>Helyi önk.kiegészítő támog.  (B116)</t>
  </si>
  <si>
    <t>6.</t>
  </si>
  <si>
    <t>Önk.működési támogatásai    (B11)</t>
  </si>
  <si>
    <t>7.</t>
  </si>
  <si>
    <t>Egyéb műk.c.tám.áht.belülről(B16)</t>
  </si>
  <si>
    <t>8.</t>
  </si>
  <si>
    <t>Műk.c.tám.áll.háztart.belülről (B1)</t>
  </si>
  <si>
    <t>9.</t>
  </si>
  <si>
    <t>Felhalm.c.önkormányzati tám.(B21)</t>
  </si>
  <si>
    <t>10.</t>
  </si>
  <si>
    <t>E.fej.kezelésű előirányzatok       (B25)</t>
  </si>
  <si>
    <t>11.</t>
  </si>
  <si>
    <t>Felhalm.c.tám.államházt.belül(B2)</t>
  </si>
  <si>
    <t>12.</t>
  </si>
  <si>
    <t>Termőföld bérbead.sz.jöv.adó(311)</t>
  </si>
  <si>
    <t>13.</t>
  </si>
  <si>
    <t>Jövedelemadók                              (B31)</t>
  </si>
  <si>
    <t>14.</t>
  </si>
  <si>
    <t>Vagyoni típusú adók                     (B34)</t>
  </si>
  <si>
    <t>15.</t>
  </si>
  <si>
    <t>16.</t>
  </si>
  <si>
    <t>17.</t>
  </si>
  <si>
    <t>Értékesítési.és forgalmi adók  (B351)</t>
  </si>
  <si>
    <t>18.</t>
  </si>
  <si>
    <t>ebből: általános forg.adó          (B351)</t>
  </si>
  <si>
    <t>19.</t>
  </si>
  <si>
    <t xml:space="preserve">              iparűz.adó-állandó jell(B351)</t>
  </si>
  <si>
    <t>20.</t>
  </si>
  <si>
    <t xml:space="preserve">              iparűz.adó-ideigl.jell.  (B351)</t>
  </si>
  <si>
    <t>21.</t>
  </si>
  <si>
    <t>Gépjárműadó-h.önkorm.illet(B354)</t>
  </si>
  <si>
    <t>22.</t>
  </si>
  <si>
    <t>Egyéb áruhaszn.és szolg.adók(B355)</t>
  </si>
  <si>
    <t>23.</t>
  </si>
  <si>
    <t>ebből: idegenforg.adó           (B355)</t>
  </si>
  <si>
    <t>24.</t>
  </si>
  <si>
    <t>25.</t>
  </si>
  <si>
    <t>Termékek és szolgált.adói       (B35)</t>
  </si>
  <si>
    <t>26.</t>
  </si>
  <si>
    <t>Egyéb közhatalmi bevételek (B36)</t>
  </si>
  <si>
    <t>27.</t>
  </si>
  <si>
    <t>28.</t>
  </si>
  <si>
    <t xml:space="preserve">          egyéb települési adók</t>
  </si>
  <si>
    <t>29.</t>
  </si>
  <si>
    <t>Közhatalmi bevételek                (B3)</t>
  </si>
  <si>
    <t>30.</t>
  </si>
  <si>
    <t>Szolgáltatások ellenértéke     (B401)</t>
  </si>
  <si>
    <t>31.</t>
  </si>
  <si>
    <t>Szolgáltatások ellenértéke     (B402)</t>
  </si>
  <si>
    <t>32.</t>
  </si>
  <si>
    <t>ebből: bérleti díj                          (B402)</t>
  </si>
  <si>
    <t>33.</t>
  </si>
  <si>
    <t>Közvetített szolg.ellenértéke (B403)</t>
  </si>
  <si>
    <t>34.</t>
  </si>
  <si>
    <t>Ellátási díjak                                    (B405)</t>
  </si>
  <si>
    <t>35.</t>
  </si>
  <si>
    <t>Kiszámlázott ált.forgalmi adó (B406)</t>
  </si>
  <si>
    <t>36.</t>
  </si>
  <si>
    <t>Ált.forgalmi adó visszatérítése(B407)</t>
  </si>
  <si>
    <t>37.</t>
  </si>
  <si>
    <t>Kamatbevételek                           (B408)</t>
  </si>
  <si>
    <t>38.</t>
  </si>
  <si>
    <t>Biztosító által fizetett kártérítés       (B410)</t>
  </si>
  <si>
    <t>39.</t>
  </si>
  <si>
    <t>Egyéb működési bevételek     (B411)</t>
  </si>
  <si>
    <t>40.</t>
  </si>
  <si>
    <t>Működési bevételek                   (B4)</t>
  </si>
  <si>
    <t>41.</t>
  </si>
  <si>
    <t>Ingatlanok értékesítése            (B52)</t>
  </si>
  <si>
    <t>42.</t>
  </si>
  <si>
    <t>Felhalmozási bevételek            (B5)</t>
  </si>
  <si>
    <t>43.</t>
  </si>
  <si>
    <t>44.</t>
  </si>
  <si>
    <t>Működési célú átvett pénzeszközök (B6)</t>
  </si>
  <si>
    <t>45.</t>
  </si>
  <si>
    <t>Felh.c.tám.visszatér.tám. áht.kív.  (B74)</t>
  </si>
  <si>
    <t>46.</t>
  </si>
  <si>
    <t xml:space="preserve">ebből:egyéb civil szerv.          </t>
  </si>
  <si>
    <t>47.</t>
  </si>
  <si>
    <t xml:space="preserve">ebből:önk.tul.egyéb váll..         </t>
  </si>
  <si>
    <t>48.</t>
  </si>
  <si>
    <t xml:space="preserve">ebből:egyéb váll.         </t>
  </si>
  <si>
    <t>49.</t>
  </si>
  <si>
    <t>Egyéb felhalm.átvett pénzeszközök B75</t>
  </si>
  <si>
    <t>50.</t>
  </si>
  <si>
    <t>Felhalm.c.átvett pénzeszk.     (B7)</t>
  </si>
  <si>
    <t>51.</t>
  </si>
  <si>
    <t>Költségvetési bevételek    (B1-B7)</t>
  </si>
  <si>
    <t>52.</t>
  </si>
  <si>
    <t>Előző év költsv.maradv.ig.v.(B8131)</t>
  </si>
  <si>
    <t>53.</t>
  </si>
  <si>
    <t>ÁH-n belüli megelőlegezések (B814)</t>
  </si>
  <si>
    <t>54.</t>
  </si>
  <si>
    <t>Finanszírozási bevételek         (B8)</t>
  </si>
  <si>
    <t>55.</t>
  </si>
  <si>
    <t>Bevételek mindösszesen</t>
  </si>
  <si>
    <t>56.</t>
  </si>
  <si>
    <t>Az önkormányzat kiadásai</t>
  </si>
  <si>
    <t>Jogcím</t>
  </si>
  <si>
    <t>Személyi juttatások        (K12)</t>
  </si>
  <si>
    <t>Munkaadókat terhelő járulékok (K2)</t>
  </si>
  <si>
    <t>Készletbeszerzés (K31)</t>
  </si>
  <si>
    <t>Kommunikációs szolgáltatások (K32)</t>
  </si>
  <si>
    <t>Szolgáltatási kiadások (K33)</t>
  </si>
  <si>
    <t>Kiküldetések, reklám kiadások (K34)</t>
  </si>
  <si>
    <t>Egyéb dologi kiadások (K35)</t>
  </si>
  <si>
    <t>Dologi kiadások                                 (K3)</t>
  </si>
  <si>
    <t>Családi támogatások                      (K42)</t>
  </si>
  <si>
    <t>Betegs.kapcs.(nemTB)ellátás    (K44)</t>
  </si>
  <si>
    <t>Fogl.munkanélk.kapcs.ellátás  (K45)</t>
  </si>
  <si>
    <t>Lakhatással kapcs.ellátások       (K46)</t>
  </si>
  <si>
    <t>Int.ellátottak pénzbeli juttatásai    (K47)</t>
  </si>
  <si>
    <t>Egyéb nem intézményi ellátás (K48)</t>
  </si>
  <si>
    <t>Ellátottak pénzbeli juttatásai      (K4)</t>
  </si>
  <si>
    <t>Elvonások és befizetések         (K502)</t>
  </si>
  <si>
    <t>Egyéb műk.c.tám.államht.bel(K506)</t>
  </si>
  <si>
    <t>Egyéb műk.c.tám.államht.kív  (K512)</t>
  </si>
  <si>
    <t>Tartalékok                                       (K513)</t>
  </si>
  <si>
    <t>Egyéb működési célú kiadások   (K5)</t>
  </si>
  <si>
    <t>Beruházások (K6)</t>
  </si>
  <si>
    <t>Felújítások                                          (K7)</t>
  </si>
  <si>
    <t>Egyéb felhalmozási kiadások     (K8)</t>
  </si>
  <si>
    <t>Költségvetési kiadások         (K1-K8)</t>
  </si>
  <si>
    <t>Központi irányítószervi támogatások (K91)</t>
  </si>
  <si>
    <t>Kiadások összesen         (K1-K9)</t>
  </si>
  <si>
    <t>Bevételek</t>
  </si>
  <si>
    <t>Módosított 
előirányzat</t>
  </si>
  <si>
    <t>Kiadások</t>
  </si>
  <si>
    <t>A.</t>
  </si>
  <si>
    <t>Saját bevétel</t>
  </si>
  <si>
    <t xml:space="preserve">A. </t>
  </si>
  <si>
    <t>Működési kiadások</t>
  </si>
  <si>
    <t>1. Működési bevételei</t>
  </si>
  <si>
    <t>1. Személyi juttatások</t>
  </si>
  <si>
    <t>1.1. Egyéb saját bevétel</t>
  </si>
  <si>
    <t>2. Járulékok</t>
  </si>
  <si>
    <t>1.2. ÁFA bevétel, visszaigénylés</t>
  </si>
  <si>
    <t>3. Dologi kiadások, folyó kiadás</t>
  </si>
  <si>
    <t>1.3. Kamatbevétel</t>
  </si>
  <si>
    <t>4. Előző évi maradvány visszafizetése</t>
  </si>
  <si>
    <t>1.4. Helyi adók</t>
  </si>
  <si>
    <t>5. Működési célú pénzeszköz átadás</t>
  </si>
  <si>
    <t>1.5. Bérbeadás, közvetített szolg.</t>
  </si>
  <si>
    <t>6. Társadalom és szoc.politikai kiadás</t>
  </si>
  <si>
    <t>7. Támogatásértékű működési kiadás</t>
  </si>
  <si>
    <t>2. Felhalmozási bevétel</t>
  </si>
  <si>
    <t>B.</t>
  </si>
  <si>
    <t>Felhalmozási kiadás</t>
  </si>
  <si>
    <t>1. Felújítás</t>
  </si>
  <si>
    <t>2.2. Kölcsön visszatérülése</t>
  </si>
  <si>
    <t>2. Beruházás</t>
  </si>
  <si>
    <t>2.3. Vis maior támogatás</t>
  </si>
  <si>
    <t>Átvett pénzeszköz</t>
  </si>
  <si>
    <t>1. Működési célra</t>
  </si>
  <si>
    <t>2. Felhalmozási célra</t>
  </si>
  <si>
    <t>C.</t>
  </si>
  <si>
    <t>Közhatalmi bevételek</t>
  </si>
  <si>
    <t xml:space="preserve">C. </t>
  </si>
  <si>
    <t>Részesedések vásárlása</t>
  </si>
  <si>
    <t>1. Gépjárműadó</t>
  </si>
  <si>
    <t>2. Előző évi visszatérülések</t>
  </si>
  <si>
    <t>3. Egyéb közhatalmi bevételek</t>
  </si>
  <si>
    <t xml:space="preserve">D. </t>
  </si>
  <si>
    <t>Pénzforgalom nélküli bevétel</t>
  </si>
  <si>
    <t>D.</t>
  </si>
  <si>
    <t>Pénzforgalom nélküli kiadás</t>
  </si>
  <si>
    <t>1. Maradvány igénybevétele</t>
  </si>
  <si>
    <t>1. Tartalék</t>
  </si>
  <si>
    <t xml:space="preserve"> BEVÉTEL</t>
  </si>
  <si>
    <t xml:space="preserve"> KIADÁS</t>
  </si>
  <si>
    <t>E.</t>
  </si>
  <si>
    <t>Finanszírozási műveletek</t>
  </si>
  <si>
    <t xml:space="preserve">Finanszírozási műveletek </t>
  </si>
  <si>
    <t>1. Áll.háztart.belüli megelőlegezés</t>
  </si>
  <si>
    <t>1. Központi irányítószervi támogatások</t>
  </si>
  <si>
    <t>BEVÉTEL MINDÖSSZESEN</t>
  </si>
  <si>
    <t>KIADÁS MINDÖSSZESEN</t>
  </si>
  <si>
    <t>3. Egyéb felhalmozási kiadás</t>
  </si>
  <si>
    <t>2.1. Ingatlan értékesítés</t>
  </si>
  <si>
    <t>4. Önkormányzat költségvetési 
    támogatása</t>
  </si>
  <si>
    <t>5. Felhalmozási célú támogatás</t>
  </si>
  <si>
    <t xml:space="preserve"> </t>
  </si>
  <si>
    <t xml:space="preserve">BERUHÁZÁS </t>
  </si>
  <si>
    <t>rovat /  cofog</t>
  </si>
  <si>
    <t>áfa</t>
  </si>
  <si>
    <t>összesen</t>
  </si>
  <si>
    <t>0562/013350</t>
  </si>
  <si>
    <t>TÁRGYI ESZKÖZÖK BESZERZÉSE</t>
  </si>
  <si>
    <t>0564/066020</t>
  </si>
  <si>
    <t xml:space="preserve">BERUHÁZÁS ÖSSZESEN </t>
  </si>
  <si>
    <t>ebből:talajterhelési díjak   (B36)</t>
  </si>
  <si>
    <t>Egyéb műk.célú átvett pénzeszk.    (B65)</t>
  </si>
  <si>
    <t>ÁH-n belüli megelőlegezések (K914)</t>
  </si>
  <si>
    <t>adatok Ft-ban</t>
  </si>
  <si>
    <t>8. Elvonások, befizetések</t>
  </si>
  <si>
    <t>2. ÁH-n belüli megelőlegezések</t>
  </si>
  <si>
    <t xml:space="preserve">              telekadó (B34)</t>
  </si>
  <si>
    <t>ebből: építményadó  (B34)</t>
  </si>
  <si>
    <r>
      <rPr>
        <b/>
        <sz val="11"/>
        <rFont val="Arial"/>
        <family val="2"/>
        <charset val="238"/>
      </rPr>
      <t>Eredeti előirányzat</t>
    </r>
    <r>
      <rPr>
        <sz val="11"/>
        <rFont val="Arial"/>
        <family val="2"/>
        <charset val="238"/>
      </rPr>
      <t xml:space="preserve"> 
(adatok Ft-ban)</t>
    </r>
  </si>
  <si>
    <r>
      <t xml:space="preserve">Módosított előirányzat 
</t>
    </r>
    <r>
      <rPr>
        <sz val="11"/>
        <rFont val="Arial"/>
        <family val="2"/>
        <charset val="238"/>
      </rPr>
      <t>(adatok Ft-ban)</t>
    </r>
  </si>
  <si>
    <t>nettó</t>
  </si>
  <si>
    <t>1. Kisértékű tárgyi eszközök könyvtár</t>
  </si>
  <si>
    <t>0564/082042</t>
  </si>
  <si>
    <t>2. Kisértékű tárgyi eszközök város és községgazd.</t>
  </si>
  <si>
    <t>Feketeerdő Község Önkormányzata
2018. évben teljesített működési és felhalmozási bevételei és kiadásai</t>
  </si>
  <si>
    <t>FEKETEERDŐ KÖZSÉG ÖNKORMÁNYZATA BERUHÁZÁS - FELÚJÍTÁS 2018</t>
  </si>
  <si>
    <t>Teljesítés (adatok Ft-ban)</t>
  </si>
  <si>
    <t>INGATLAN LÉTESÍTÉSE</t>
  </si>
  <si>
    <t>Orvosi rendelő felújítás</t>
  </si>
  <si>
    <t>4. melléklet az /2019. () Önk. Rendelethez</t>
  </si>
  <si>
    <t>3. számú melléklet a 5/2019. (V.30.) önkormányzati rendelethez</t>
  </si>
  <si>
    <t>1. számú melléklet a 5/2019. (V.30.) önkormányzati rendelethez</t>
  </si>
  <si>
    <t>2. számú melléklet a 5/2019.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</si>
</sst>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i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0" borderId="0" xfId="0" applyAlignment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1" fillId="0" borderId="5" xfId="0" applyNumberFormat="1" applyFont="1" applyFill="1" applyBorder="1" applyAlignment="1">
      <alignment horizontal="right" vertical="center"/>
    </xf>
    <xf numFmtId="0" fontId="7" fillId="0" borderId="0" xfId="0" applyFont="1" applyFill="1"/>
    <xf numFmtId="0" fontId="1" fillId="0" borderId="0" xfId="0" applyFont="1" applyFill="1"/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3" fontId="1" fillId="0" borderId="18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9" fillId="0" borderId="0" xfId="0" applyFont="1"/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3" fontId="4" fillId="2" borderId="15" xfId="0" applyNumberFormat="1" applyFont="1" applyFill="1" applyBorder="1" applyAlignment="1">
      <alignment horizontal="right" vertical="center"/>
    </xf>
    <xf numFmtId="0" fontId="4" fillId="2" borderId="1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8" xfId="0" quotePrefix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37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16" fillId="4" borderId="42" xfId="0" applyFont="1" applyFill="1" applyBorder="1" applyAlignment="1">
      <alignment vertical="center" wrapText="1"/>
    </xf>
    <xf numFmtId="3" fontId="16" fillId="0" borderId="47" xfId="0" applyNumberFormat="1" applyFont="1" applyBorder="1" applyAlignment="1">
      <alignment vertical="center"/>
    </xf>
    <xf numFmtId="3" fontId="16" fillId="0" borderId="35" xfId="0" applyNumberFormat="1" applyFont="1" applyBorder="1" applyAlignment="1">
      <alignment vertical="center"/>
    </xf>
    <xf numFmtId="0" fontId="14" fillId="0" borderId="0" xfId="0" applyFont="1"/>
    <xf numFmtId="0" fontId="17" fillId="0" borderId="0" xfId="0" applyFont="1" applyAlignment="1">
      <alignment wrapText="1"/>
    </xf>
    <xf numFmtId="0" fontId="17" fillId="0" borderId="0" xfId="0" applyFont="1"/>
    <xf numFmtId="0" fontId="13" fillId="4" borderId="5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/>
    </xf>
    <xf numFmtId="0" fontId="13" fillId="4" borderId="53" xfId="0" applyFont="1" applyFill="1" applyBorder="1" applyAlignment="1">
      <alignment horizontal="center" vertical="center"/>
    </xf>
    <xf numFmtId="0" fontId="13" fillId="4" borderId="54" xfId="0" applyFont="1" applyFill="1" applyBorder="1" applyAlignment="1">
      <alignment vertical="center" wrapText="1"/>
    </xf>
    <xf numFmtId="0" fontId="14" fillId="5" borderId="45" xfId="0" applyFont="1" applyFill="1" applyBorder="1" applyAlignment="1">
      <alignment vertical="center" wrapText="1"/>
    </xf>
    <xf numFmtId="3" fontId="13" fillId="5" borderId="45" xfId="0" applyNumberFormat="1" applyFont="1" applyFill="1" applyBorder="1"/>
    <xf numFmtId="0" fontId="16" fillId="0" borderId="47" xfId="0" applyFont="1" applyBorder="1" applyAlignment="1">
      <alignment vertical="center" wrapText="1"/>
    </xf>
    <xf numFmtId="0" fontId="13" fillId="4" borderId="54" xfId="0" applyFont="1" applyFill="1" applyBorder="1" applyAlignment="1">
      <alignment horizontal="left" vertical="center"/>
    </xf>
    <xf numFmtId="0" fontId="14" fillId="2" borderId="45" xfId="0" applyFont="1" applyFill="1" applyBorder="1" applyAlignment="1">
      <alignment vertical="center" wrapText="1"/>
    </xf>
    <xf numFmtId="3" fontId="13" fillId="2" borderId="45" xfId="0" applyNumberFormat="1" applyFont="1" applyFill="1" applyBorder="1" applyAlignment="1">
      <alignment vertical="center"/>
    </xf>
    <xf numFmtId="0" fontId="15" fillId="0" borderId="0" xfId="0" applyFont="1"/>
    <xf numFmtId="0" fontId="12" fillId="0" borderId="31" xfId="0" applyFont="1" applyBorder="1" applyAlignment="1">
      <alignment horizontal="center" vertical="center"/>
    </xf>
    <xf numFmtId="0" fontId="13" fillId="4" borderId="51" xfId="0" applyFont="1" applyFill="1" applyBorder="1" applyAlignment="1">
      <alignment horizontal="center" vertical="center"/>
    </xf>
    <xf numFmtId="3" fontId="1" fillId="6" borderId="22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wrapText="1"/>
    </xf>
    <xf numFmtId="0" fontId="13" fillId="4" borderId="45" xfId="0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3" fontId="13" fillId="0" borderId="0" xfId="0" applyNumberFormat="1" applyFont="1" applyAlignment="1">
      <alignment horizontal="center" vertical="center"/>
    </xf>
    <xf numFmtId="3" fontId="16" fillId="0" borderId="47" xfId="0" applyNumberFormat="1" applyFont="1" applyFill="1" applyBorder="1" applyAlignment="1">
      <alignment vertical="center"/>
    </xf>
    <xf numFmtId="3" fontId="1" fillId="0" borderId="7" xfId="0" quotePrefix="1" applyNumberFormat="1" applyFont="1" applyBorder="1" applyAlignment="1">
      <alignment horizontal="right" vertical="center"/>
    </xf>
    <xf numFmtId="0" fontId="1" fillId="0" borderId="7" xfId="0" quotePrefix="1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0" fontId="1" fillId="0" borderId="7" xfId="0" quotePrefix="1" applyFont="1" applyBorder="1" applyAlignment="1">
      <alignment vertical="center"/>
    </xf>
    <xf numFmtId="0" fontId="1" fillId="0" borderId="0" xfId="0" quotePrefix="1" applyFont="1" applyAlignment="1">
      <alignment vertical="center"/>
    </xf>
    <xf numFmtId="0" fontId="1" fillId="0" borderId="0" xfId="0" quotePrefix="1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3" fontId="4" fillId="2" borderId="12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horizontal="right" vertical="center"/>
    </xf>
    <xf numFmtId="3" fontId="1" fillId="0" borderId="34" xfId="0" applyNumberFormat="1" applyFont="1" applyFill="1" applyBorder="1" applyAlignment="1">
      <alignment horizontal="right" vertical="center"/>
    </xf>
    <xf numFmtId="0" fontId="11" fillId="0" borderId="23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3" fontId="1" fillId="0" borderId="35" xfId="0" applyNumberFormat="1" applyFont="1" applyBorder="1" applyAlignment="1">
      <alignment vertical="center"/>
    </xf>
    <xf numFmtId="3" fontId="4" fillId="2" borderId="37" xfId="0" applyNumberFormat="1" applyFont="1" applyFill="1" applyBorder="1" applyAlignment="1">
      <alignment horizontal="right" vertical="center"/>
    </xf>
    <xf numFmtId="3" fontId="4" fillId="2" borderId="43" xfId="0" applyNumberFormat="1" applyFont="1" applyFill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37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9" xfId="0" quotePrefix="1" applyFont="1" applyBorder="1" applyAlignment="1">
      <alignment horizontal="center" vertical="center"/>
    </xf>
    <xf numFmtId="0" fontId="1" fillId="0" borderId="29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32" xfId="0" quotePrefix="1" applyFont="1" applyBorder="1" applyAlignment="1">
      <alignment horizontal="center" vertical="center"/>
    </xf>
    <xf numFmtId="0" fontId="1" fillId="0" borderId="22" xfId="0" quotePrefix="1" applyFont="1" applyBorder="1" applyAlignment="1">
      <alignment horizontal="center" vertical="center"/>
    </xf>
    <xf numFmtId="0" fontId="1" fillId="0" borderId="23" xfId="0" quotePrefix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2" fillId="0" borderId="2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3" fontId="12" fillId="0" borderId="39" xfId="0" applyNumberFormat="1" applyFont="1" applyBorder="1" applyAlignment="1">
      <alignment horizontal="center" vertical="center"/>
    </xf>
    <xf numFmtId="3" fontId="12" fillId="0" borderId="29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32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3" fontId="1" fillId="0" borderId="39" xfId="0" applyNumberFormat="1" applyFont="1" applyBorder="1" applyAlignment="1">
      <alignment horizontal="center" vertical="center"/>
    </xf>
    <xf numFmtId="3" fontId="1" fillId="0" borderId="40" xfId="0" applyNumberFormat="1" applyFont="1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 vertical="center"/>
    </xf>
    <xf numFmtId="3" fontId="12" fillId="0" borderId="40" xfId="0" applyNumberFormat="1" applyFont="1" applyBorder="1" applyAlignment="1">
      <alignment horizontal="center" vertical="center"/>
    </xf>
    <xf numFmtId="3" fontId="12" fillId="0" borderId="41" xfId="0" applyNumberFormat="1" applyFont="1" applyBorder="1" applyAlignment="1">
      <alignment horizontal="center" vertical="center"/>
    </xf>
    <xf numFmtId="3" fontId="12" fillId="0" borderId="3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3" fillId="4" borderId="51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center" vertical="center" wrapText="1"/>
    </xf>
    <xf numFmtId="0" fontId="14" fillId="4" borderId="50" xfId="0" applyFont="1" applyFill="1" applyBorder="1" applyAlignment="1">
      <alignment horizontal="center" vertical="center" wrapText="1"/>
    </xf>
    <xf numFmtId="0" fontId="13" fillId="4" borderId="46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zoomScaleNormal="100" workbookViewId="0">
      <selection sqref="A1:I1"/>
    </sheetView>
  </sheetViews>
  <sheetFormatPr defaultRowHeight="15" x14ac:dyDescent="0.3"/>
  <cols>
    <col min="1" max="1" width="4" style="3" customWidth="1"/>
    <col min="2" max="2" width="38.33203125" style="3" customWidth="1"/>
    <col min="3" max="3" width="14.6640625" style="3" customWidth="1"/>
    <col min="4" max="4" width="14.5546875" style="3" customWidth="1"/>
    <col min="5" max="5" width="1.88671875" style="50" customWidth="1"/>
    <col min="6" max="6" width="3.6640625" style="3" customWidth="1"/>
    <col min="7" max="7" width="41.44140625" style="3" customWidth="1"/>
    <col min="8" max="8" width="14.33203125" style="3" customWidth="1"/>
    <col min="9" max="9" width="14.109375" style="3" customWidth="1"/>
    <col min="10" max="256" width="9.109375" style="3"/>
    <col min="257" max="257" width="4" style="3" customWidth="1"/>
    <col min="258" max="258" width="33" style="3" customWidth="1"/>
    <col min="259" max="259" width="12.109375" style="3" customWidth="1"/>
    <col min="260" max="260" width="11.6640625" style="3" customWidth="1"/>
    <col min="261" max="261" width="1.88671875" style="3" customWidth="1"/>
    <col min="262" max="262" width="3.6640625" style="3" customWidth="1"/>
    <col min="263" max="263" width="32.6640625" style="3" customWidth="1"/>
    <col min="264" max="265" width="11.6640625" style="3" customWidth="1"/>
    <col min="266" max="512" width="9.109375" style="3"/>
    <col min="513" max="513" width="4" style="3" customWidth="1"/>
    <col min="514" max="514" width="33" style="3" customWidth="1"/>
    <col min="515" max="515" width="12.109375" style="3" customWidth="1"/>
    <col min="516" max="516" width="11.6640625" style="3" customWidth="1"/>
    <col min="517" max="517" width="1.88671875" style="3" customWidth="1"/>
    <col min="518" max="518" width="3.6640625" style="3" customWidth="1"/>
    <col min="519" max="519" width="32.6640625" style="3" customWidth="1"/>
    <col min="520" max="521" width="11.6640625" style="3" customWidth="1"/>
    <col min="522" max="768" width="9.109375" style="3"/>
    <col min="769" max="769" width="4" style="3" customWidth="1"/>
    <col min="770" max="770" width="33" style="3" customWidth="1"/>
    <col min="771" max="771" width="12.109375" style="3" customWidth="1"/>
    <col min="772" max="772" width="11.6640625" style="3" customWidth="1"/>
    <col min="773" max="773" width="1.88671875" style="3" customWidth="1"/>
    <col min="774" max="774" width="3.6640625" style="3" customWidth="1"/>
    <col min="775" max="775" width="32.6640625" style="3" customWidth="1"/>
    <col min="776" max="777" width="11.6640625" style="3" customWidth="1"/>
    <col min="778" max="1024" width="9.109375" style="3"/>
    <col min="1025" max="1025" width="4" style="3" customWidth="1"/>
    <col min="1026" max="1026" width="33" style="3" customWidth="1"/>
    <col min="1027" max="1027" width="12.109375" style="3" customWidth="1"/>
    <col min="1028" max="1028" width="11.6640625" style="3" customWidth="1"/>
    <col min="1029" max="1029" width="1.88671875" style="3" customWidth="1"/>
    <col min="1030" max="1030" width="3.6640625" style="3" customWidth="1"/>
    <col min="1031" max="1031" width="32.6640625" style="3" customWidth="1"/>
    <col min="1032" max="1033" width="11.6640625" style="3" customWidth="1"/>
    <col min="1034" max="1280" width="9.109375" style="3"/>
    <col min="1281" max="1281" width="4" style="3" customWidth="1"/>
    <col min="1282" max="1282" width="33" style="3" customWidth="1"/>
    <col min="1283" max="1283" width="12.109375" style="3" customWidth="1"/>
    <col min="1284" max="1284" width="11.6640625" style="3" customWidth="1"/>
    <col min="1285" max="1285" width="1.88671875" style="3" customWidth="1"/>
    <col min="1286" max="1286" width="3.6640625" style="3" customWidth="1"/>
    <col min="1287" max="1287" width="32.6640625" style="3" customWidth="1"/>
    <col min="1288" max="1289" width="11.6640625" style="3" customWidth="1"/>
    <col min="1290" max="1536" width="9.109375" style="3"/>
    <col min="1537" max="1537" width="4" style="3" customWidth="1"/>
    <col min="1538" max="1538" width="33" style="3" customWidth="1"/>
    <col min="1539" max="1539" width="12.109375" style="3" customWidth="1"/>
    <col min="1540" max="1540" width="11.6640625" style="3" customWidth="1"/>
    <col min="1541" max="1541" width="1.88671875" style="3" customWidth="1"/>
    <col min="1542" max="1542" width="3.6640625" style="3" customWidth="1"/>
    <col min="1543" max="1543" width="32.6640625" style="3" customWidth="1"/>
    <col min="1544" max="1545" width="11.6640625" style="3" customWidth="1"/>
    <col min="1546" max="1792" width="9.109375" style="3"/>
    <col min="1793" max="1793" width="4" style="3" customWidth="1"/>
    <col min="1794" max="1794" width="33" style="3" customWidth="1"/>
    <col min="1795" max="1795" width="12.109375" style="3" customWidth="1"/>
    <col min="1796" max="1796" width="11.6640625" style="3" customWidth="1"/>
    <col min="1797" max="1797" width="1.88671875" style="3" customWidth="1"/>
    <col min="1798" max="1798" width="3.6640625" style="3" customWidth="1"/>
    <col min="1799" max="1799" width="32.6640625" style="3" customWidth="1"/>
    <col min="1800" max="1801" width="11.6640625" style="3" customWidth="1"/>
    <col min="1802" max="2048" width="9.109375" style="3"/>
    <col min="2049" max="2049" width="4" style="3" customWidth="1"/>
    <col min="2050" max="2050" width="33" style="3" customWidth="1"/>
    <col min="2051" max="2051" width="12.109375" style="3" customWidth="1"/>
    <col min="2052" max="2052" width="11.6640625" style="3" customWidth="1"/>
    <col min="2053" max="2053" width="1.88671875" style="3" customWidth="1"/>
    <col min="2054" max="2054" width="3.6640625" style="3" customWidth="1"/>
    <col min="2055" max="2055" width="32.6640625" style="3" customWidth="1"/>
    <col min="2056" max="2057" width="11.6640625" style="3" customWidth="1"/>
    <col min="2058" max="2304" width="9.109375" style="3"/>
    <col min="2305" max="2305" width="4" style="3" customWidth="1"/>
    <col min="2306" max="2306" width="33" style="3" customWidth="1"/>
    <col min="2307" max="2307" width="12.109375" style="3" customWidth="1"/>
    <col min="2308" max="2308" width="11.6640625" style="3" customWidth="1"/>
    <col min="2309" max="2309" width="1.88671875" style="3" customWidth="1"/>
    <col min="2310" max="2310" width="3.6640625" style="3" customWidth="1"/>
    <col min="2311" max="2311" width="32.6640625" style="3" customWidth="1"/>
    <col min="2312" max="2313" width="11.6640625" style="3" customWidth="1"/>
    <col min="2314" max="2560" width="9.109375" style="3"/>
    <col min="2561" max="2561" width="4" style="3" customWidth="1"/>
    <col min="2562" max="2562" width="33" style="3" customWidth="1"/>
    <col min="2563" max="2563" width="12.109375" style="3" customWidth="1"/>
    <col min="2564" max="2564" width="11.6640625" style="3" customWidth="1"/>
    <col min="2565" max="2565" width="1.88671875" style="3" customWidth="1"/>
    <col min="2566" max="2566" width="3.6640625" style="3" customWidth="1"/>
    <col min="2567" max="2567" width="32.6640625" style="3" customWidth="1"/>
    <col min="2568" max="2569" width="11.6640625" style="3" customWidth="1"/>
    <col min="2570" max="2816" width="9.109375" style="3"/>
    <col min="2817" max="2817" width="4" style="3" customWidth="1"/>
    <col min="2818" max="2818" width="33" style="3" customWidth="1"/>
    <col min="2819" max="2819" width="12.109375" style="3" customWidth="1"/>
    <col min="2820" max="2820" width="11.6640625" style="3" customWidth="1"/>
    <col min="2821" max="2821" width="1.88671875" style="3" customWidth="1"/>
    <col min="2822" max="2822" width="3.6640625" style="3" customWidth="1"/>
    <col min="2823" max="2823" width="32.6640625" style="3" customWidth="1"/>
    <col min="2824" max="2825" width="11.6640625" style="3" customWidth="1"/>
    <col min="2826" max="3072" width="9.109375" style="3"/>
    <col min="3073" max="3073" width="4" style="3" customWidth="1"/>
    <col min="3074" max="3074" width="33" style="3" customWidth="1"/>
    <col min="3075" max="3075" width="12.109375" style="3" customWidth="1"/>
    <col min="3076" max="3076" width="11.6640625" style="3" customWidth="1"/>
    <col min="3077" max="3077" width="1.88671875" style="3" customWidth="1"/>
    <col min="3078" max="3078" width="3.6640625" style="3" customWidth="1"/>
    <col min="3079" max="3079" width="32.6640625" style="3" customWidth="1"/>
    <col min="3080" max="3081" width="11.6640625" style="3" customWidth="1"/>
    <col min="3082" max="3328" width="9.109375" style="3"/>
    <col min="3329" max="3329" width="4" style="3" customWidth="1"/>
    <col min="3330" max="3330" width="33" style="3" customWidth="1"/>
    <col min="3331" max="3331" width="12.109375" style="3" customWidth="1"/>
    <col min="3332" max="3332" width="11.6640625" style="3" customWidth="1"/>
    <col min="3333" max="3333" width="1.88671875" style="3" customWidth="1"/>
    <col min="3334" max="3334" width="3.6640625" style="3" customWidth="1"/>
    <col min="3335" max="3335" width="32.6640625" style="3" customWidth="1"/>
    <col min="3336" max="3337" width="11.6640625" style="3" customWidth="1"/>
    <col min="3338" max="3584" width="9.109375" style="3"/>
    <col min="3585" max="3585" width="4" style="3" customWidth="1"/>
    <col min="3586" max="3586" width="33" style="3" customWidth="1"/>
    <col min="3587" max="3587" width="12.109375" style="3" customWidth="1"/>
    <col min="3588" max="3588" width="11.6640625" style="3" customWidth="1"/>
    <col min="3589" max="3589" width="1.88671875" style="3" customWidth="1"/>
    <col min="3590" max="3590" width="3.6640625" style="3" customWidth="1"/>
    <col min="3591" max="3591" width="32.6640625" style="3" customWidth="1"/>
    <col min="3592" max="3593" width="11.6640625" style="3" customWidth="1"/>
    <col min="3594" max="3840" width="9.109375" style="3"/>
    <col min="3841" max="3841" width="4" style="3" customWidth="1"/>
    <col min="3842" max="3842" width="33" style="3" customWidth="1"/>
    <col min="3843" max="3843" width="12.109375" style="3" customWidth="1"/>
    <col min="3844" max="3844" width="11.6640625" style="3" customWidth="1"/>
    <col min="3845" max="3845" width="1.88671875" style="3" customWidth="1"/>
    <col min="3846" max="3846" width="3.6640625" style="3" customWidth="1"/>
    <col min="3847" max="3847" width="32.6640625" style="3" customWidth="1"/>
    <col min="3848" max="3849" width="11.6640625" style="3" customWidth="1"/>
    <col min="3850" max="4096" width="9.109375" style="3"/>
    <col min="4097" max="4097" width="4" style="3" customWidth="1"/>
    <col min="4098" max="4098" width="33" style="3" customWidth="1"/>
    <col min="4099" max="4099" width="12.109375" style="3" customWidth="1"/>
    <col min="4100" max="4100" width="11.6640625" style="3" customWidth="1"/>
    <col min="4101" max="4101" width="1.88671875" style="3" customWidth="1"/>
    <col min="4102" max="4102" width="3.6640625" style="3" customWidth="1"/>
    <col min="4103" max="4103" width="32.6640625" style="3" customWidth="1"/>
    <col min="4104" max="4105" width="11.6640625" style="3" customWidth="1"/>
    <col min="4106" max="4352" width="9.109375" style="3"/>
    <col min="4353" max="4353" width="4" style="3" customWidth="1"/>
    <col min="4354" max="4354" width="33" style="3" customWidth="1"/>
    <col min="4355" max="4355" width="12.109375" style="3" customWidth="1"/>
    <col min="4356" max="4356" width="11.6640625" style="3" customWidth="1"/>
    <col min="4357" max="4357" width="1.88671875" style="3" customWidth="1"/>
    <col min="4358" max="4358" width="3.6640625" style="3" customWidth="1"/>
    <col min="4359" max="4359" width="32.6640625" style="3" customWidth="1"/>
    <col min="4360" max="4361" width="11.6640625" style="3" customWidth="1"/>
    <col min="4362" max="4608" width="9.109375" style="3"/>
    <col min="4609" max="4609" width="4" style="3" customWidth="1"/>
    <col min="4610" max="4610" width="33" style="3" customWidth="1"/>
    <col min="4611" max="4611" width="12.109375" style="3" customWidth="1"/>
    <col min="4612" max="4612" width="11.6640625" style="3" customWidth="1"/>
    <col min="4613" max="4613" width="1.88671875" style="3" customWidth="1"/>
    <col min="4614" max="4614" width="3.6640625" style="3" customWidth="1"/>
    <col min="4615" max="4615" width="32.6640625" style="3" customWidth="1"/>
    <col min="4616" max="4617" width="11.6640625" style="3" customWidth="1"/>
    <col min="4618" max="4864" width="9.109375" style="3"/>
    <col min="4865" max="4865" width="4" style="3" customWidth="1"/>
    <col min="4866" max="4866" width="33" style="3" customWidth="1"/>
    <col min="4867" max="4867" width="12.109375" style="3" customWidth="1"/>
    <col min="4868" max="4868" width="11.6640625" style="3" customWidth="1"/>
    <col min="4869" max="4869" width="1.88671875" style="3" customWidth="1"/>
    <col min="4870" max="4870" width="3.6640625" style="3" customWidth="1"/>
    <col min="4871" max="4871" width="32.6640625" style="3" customWidth="1"/>
    <col min="4872" max="4873" width="11.6640625" style="3" customWidth="1"/>
    <col min="4874" max="5120" width="9.109375" style="3"/>
    <col min="5121" max="5121" width="4" style="3" customWidth="1"/>
    <col min="5122" max="5122" width="33" style="3" customWidth="1"/>
    <col min="5123" max="5123" width="12.109375" style="3" customWidth="1"/>
    <col min="5124" max="5124" width="11.6640625" style="3" customWidth="1"/>
    <col min="5125" max="5125" width="1.88671875" style="3" customWidth="1"/>
    <col min="5126" max="5126" width="3.6640625" style="3" customWidth="1"/>
    <col min="5127" max="5127" width="32.6640625" style="3" customWidth="1"/>
    <col min="5128" max="5129" width="11.6640625" style="3" customWidth="1"/>
    <col min="5130" max="5376" width="9.109375" style="3"/>
    <col min="5377" max="5377" width="4" style="3" customWidth="1"/>
    <col min="5378" max="5378" width="33" style="3" customWidth="1"/>
    <col min="5379" max="5379" width="12.109375" style="3" customWidth="1"/>
    <col min="5380" max="5380" width="11.6640625" style="3" customWidth="1"/>
    <col min="5381" max="5381" width="1.88671875" style="3" customWidth="1"/>
    <col min="5382" max="5382" width="3.6640625" style="3" customWidth="1"/>
    <col min="5383" max="5383" width="32.6640625" style="3" customWidth="1"/>
    <col min="5384" max="5385" width="11.6640625" style="3" customWidth="1"/>
    <col min="5386" max="5632" width="9.109375" style="3"/>
    <col min="5633" max="5633" width="4" style="3" customWidth="1"/>
    <col min="5634" max="5634" width="33" style="3" customWidth="1"/>
    <col min="5635" max="5635" width="12.109375" style="3" customWidth="1"/>
    <col min="5636" max="5636" width="11.6640625" style="3" customWidth="1"/>
    <col min="5637" max="5637" width="1.88671875" style="3" customWidth="1"/>
    <col min="5638" max="5638" width="3.6640625" style="3" customWidth="1"/>
    <col min="5639" max="5639" width="32.6640625" style="3" customWidth="1"/>
    <col min="5640" max="5641" width="11.6640625" style="3" customWidth="1"/>
    <col min="5642" max="5888" width="9.109375" style="3"/>
    <col min="5889" max="5889" width="4" style="3" customWidth="1"/>
    <col min="5890" max="5890" width="33" style="3" customWidth="1"/>
    <col min="5891" max="5891" width="12.109375" style="3" customWidth="1"/>
    <col min="5892" max="5892" width="11.6640625" style="3" customWidth="1"/>
    <col min="5893" max="5893" width="1.88671875" style="3" customWidth="1"/>
    <col min="5894" max="5894" width="3.6640625" style="3" customWidth="1"/>
    <col min="5895" max="5895" width="32.6640625" style="3" customWidth="1"/>
    <col min="5896" max="5897" width="11.6640625" style="3" customWidth="1"/>
    <col min="5898" max="6144" width="9.109375" style="3"/>
    <col min="6145" max="6145" width="4" style="3" customWidth="1"/>
    <col min="6146" max="6146" width="33" style="3" customWidth="1"/>
    <col min="6147" max="6147" width="12.109375" style="3" customWidth="1"/>
    <col min="6148" max="6148" width="11.6640625" style="3" customWidth="1"/>
    <col min="6149" max="6149" width="1.88671875" style="3" customWidth="1"/>
    <col min="6150" max="6150" width="3.6640625" style="3" customWidth="1"/>
    <col min="6151" max="6151" width="32.6640625" style="3" customWidth="1"/>
    <col min="6152" max="6153" width="11.6640625" style="3" customWidth="1"/>
    <col min="6154" max="6400" width="9.109375" style="3"/>
    <col min="6401" max="6401" width="4" style="3" customWidth="1"/>
    <col min="6402" max="6402" width="33" style="3" customWidth="1"/>
    <col min="6403" max="6403" width="12.109375" style="3" customWidth="1"/>
    <col min="6404" max="6404" width="11.6640625" style="3" customWidth="1"/>
    <col min="6405" max="6405" width="1.88671875" style="3" customWidth="1"/>
    <col min="6406" max="6406" width="3.6640625" style="3" customWidth="1"/>
    <col min="6407" max="6407" width="32.6640625" style="3" customWidth="1"/>
    <col min="6408" max="6409" width="11.6640625" style="3" customWidth="1"/>
    <col min="6410" max="6656" width="9.109375" style="3"/>
    <col min="6657" max="6657" width="4" style="3" customWidth="1"/>
    <col min="6658" max="6658" width="33" style="3" customWidth="1"/>
    <col min="6659" max="6659" width="12.109375" style="3" customWidth="1"/>
    <col min="6660" max="6660" width="11.6640625" style="3" customWidth="1"/>
    <col min="6661" max="6661" width="1.88671875" style="3" customWidth="1"/>
    <col min="6662" max="6662" width="3.6640625" style="3" customWidth="1"/>
    <col min="6663" max="6663" width="32.6640625" style="3" customWidth="1"/>
    <col min="6664" max="6665" width="11.6640625" style="3" customWidth="1"/>
    <col min="6666" max="6912" width="9.109375" style="3"/>
    <col min="6913" max="6913" width="4" style="3" customWidth="1"/>
    <col min="6914" max="6914" width="33" style="3" customWidth="1"/>
    <col min="6915" max="6915" width="12.109375" style="3" customWidth="1"/>
    <col min="6916" max="6916" width="11.6640625" style="3" customWidth="1"/>
    <col min="6917" max="6917" width="1.88671875" style="3" customWidth="1"/>
    <col min="6918" max="6918" width="3.6640625" style="3" customWidth="1"/>
    <col min="6919" max="6919" width="32.6640625" style="3" customWidth="1"/>
    <col min="6920" max="6921" width="11.6640625" style="3" customWidth="1"/>
    <col min="6922" max="7168" width="9.109375" style="3"/>
    <col min="7169" max="7169" width="4" style="3" customWidth="1"/>
    <col min="7170" max="7170" width="33" style="3" customWidth="1"/>
    <col min="7171" max="7171" width="12.109375" style="3" customWidth="1"/>
    <col min="7172" max="7172" width="11.6640625" style="3" customWidth="1"/>
    <col min="7173" max="7173" width="1.88671875" style="3" customWidth="1"/>
    <col min="7174" max="7174" width="3.6640625" style="3" customWidth="1"/>
    <col min="7175" max="7175" width="32.6640625" style="3" customWidth="1"/>
    <col min="7176" max="7177" width="11.6640625" style="3" customWidth="1"/>
    <col min="7178" max="7424" width="9.109375" style="3"/>
    <col min="7425" max="7425" width="4" style="3" customWidth="1"/>
    <col min="7426" max="7426" width="33" style="3" customWidth="1"/>
    <col min="7427" max="7427" width="12.109375" style="3" customWidth="1"/>
    <col min="7428" max="7428" width="11.6640625" style="3" customWidth="1"/>
    <col min="7429" max="7429" width="1.88671875" style="3" customWidth="1"/>
    <col min="7430" max="7430" width="3.6640625" style="3" customWidth="1"/>
    <col min="7431" max="7431" width="32.6640625" style="3" customWidth="1"/>
    <col min="7432" max="7433" width="11.6640625" style="3" customWidth="1"/>
    <col min="7434" max="7680" width="9.109375" style="3"/>
    <col min="7681" max="7681" width="4" style="3" customWidth="1"/>
    <col min="7682" max="7682" width="33" style="3" customWidth="1"/>
    <col min="7683" max="7683" width="12.109375" style="3" customWidth="1"/>
    <col min="7684" max="7684" width="11.6640625" style="3" customWidth="1"/>
    <col min="7685" max="7685" width="1.88671875" style="3" customWidth="1"/>
    <col min="7686" max="7686" width="3.6640625" style="3" customWidth="1"/>
    <col min="7687" max="7687" width="32.6640625" style="3" customWidth="1"/>
    <col min="7688" max="7689" width="11.6640625" style="3" customWidth="1"/>
    <col min="7690" max="7936" width="9.109375" style="3"/>
    <col min="7937" max="7937" width="4" style="3" customWidth="1"/>
    <col min="7938" max="7938" width="33" style="3" customWidth="1"/>
    <col min="7939" max="7939" width="12.109375" style="3" customWidth="1"/>
    <col min="7940" max="7940" width="11.6640625" style="3" customWidth="1"/>
    <col min="7941" max="7941" width="1.88671875" style="3" customWidth="1"/>
    <col min="7942" max="7942" width="3.6640625" style="3" customWidth="1"/>
    <col min="7943" max="7943" width="32.6640625" style="3" customWidth="1"/>
    <col min="7944" max="7945" width="11.6640625" style="3" customWidth="1"/>
    <col min="7946" max="8192" width="9.109375" style="3"/>
    <col min="8193" max="8193" width="4" style="3" customWidth="1"/>
    <col min="8194" max="8194" width="33" style="3" customWidth="1"/>
    <col min="8195" max="8195" width="12.109375" style="3" customWidth="1"/>
    <col min="8196" max="8196" width="11.6640625" style="3" customWidth="1"/>
    <col min="8197" max="8197" width="1.88671875" style="3" customWidth="1"/>
    <col min="8198" max="8198" width="3.6640625" style="3" customWidth="1"/>
    <col min="8199" max="8199" width="32.6640625" style="3" customWidth="1"/>
    <col min="8200" max="8201" width="11.6640625" style="3" customWidth="1"/>
    <col min="8202" max="8448" width="9.109375" style="3"/>
    <col min="8449" max="8449" width="4" style="3" customWidth="1"/>
    <col min="8450" max="8450" width="33" style="3" customWidth="1"/>
    <col min="8451" max="8451" width="12.109375" style="3" customWidth="1"/>
    <col min="8452" max="8452" width="11.6640625" style="3" customWidth="1"/>
    <col min="8453" max="8453" width="1.88671875" style="3" customWidth="1"/>
    <col min="8454" max="8454" width="3.6640625" style="3" customWidth="1"/>
    <col min="8455" max="8455" width="32.6640625" style="3" customWidth="1"/>
    <col min="8456" max="8457" width="11.6640625" style="3" customWidth="1"/>
    <col min="8458" max="8704" width="9.109375" style="3"/>
    <col min="8705" max="8705" width="4" style="3" customWidth="1"/>
    <col min="8706" max="8706" width="33" style="3" customWidth="1"/>
    <col min="8707" max="8707" width="12.109375" style="3" customWidth="1"/>
    <col min="8708" max="8708" width="11.6640625" style="3" customWidth="1"/>
    <col min="8709" max="8709" width="1.88671875" style="3" customWidth="1"/>
    <col min="8710" max="8710" width="3.6640625" style="3" customWidth="1"/>
    <col min="8711" max="8711" width="32.6640625" style="3" customWidth="1"/>
    <col min="8712" max="8713" width="11.6640625" style="3" customWidth="1"/>
    <col min="8714" max="8960" width="9.109375" style="3"/>
    <col min="8961" max="8961" width="4" style="3" customWidth="1"/>
    <col min="8962" max="8962" width="33" style="3" customWidth="1"/>
    <col min="8963" max="8963" width="12.109375" style="3" customWidth="1"/>
    <col min="8964" max="8964" width="11.6640625" style="3" customWidth="1"/>
    <col min="8965" max="8965" width="1.88671875" style="3" customWidth="1"/>
    <col min="8966" max="8966" width="3.6640625" style="3" customWidth="1"/>
    <col min="8967" max="8967" width="32.6640625" style="3" customWidth="1"/>
    <col min="8968" max="8969" width="11.6640625" style="3" customWidth="1"/>
    <col min="8970" max="9216" width="9.109375" style="3"/>
    <col min="9217" max="9217" width="4" style="3" customWidth="1"/>
    <col min="9218" max="9218" width="33" style="3" customWidth="1"/>
    <col min="9219" max="9219" width="12.109375" style="3" customWidth="1"/>
    <col min="9220" max="9220" width="11.6640625" style="3" customWidth="1"/>
    <col min="9221" max="9221" width="1.88671875" style="3" customWidth="1"/>
    <col min="9222" max="9222" width="3.6640625" style="3" customWidth="1"/>
    <col min="9223" max="9223" width="32.6640625" style="3" customWidth="1"/>
    <col min="9224" max="9225" width="11.6640625" style="3" customWidth="1"/>
    <col min="9226" max="9472" width="9.109375" style="3"/>
    <col min="9473" max="9473" width="4" style="3" customWidth="1"/>
    <col min="9474" max="9474" width="33" style="3" customWidth="1"/>
    <col min="9475" max="9475" width="12.109375" style="3" customWidth="1"/>
    <col min="9476" max="9476" width="11.6640625" style="3" customWidth="1"/>
    <col min="9477" max="9477" width="1.88671875" style="3" customWidth="1"/>
    <col min="9478" max="9478" width="3.6640625" style="3" customWidth="1"/>
    <col min="9479" max="9479" width="32.6640625" style="3" customWidth="1"/>
    <col min="9480" max="9481" width="11.6640625" style="3" customWidth="1"/>
    <col min="9482" max="9728" width="9.109375" style="3"/>
    <col min="9729" max="9729" width="4" style="3" customWidth="1"/>
    <col min="9730" max="9730" width="33" style="3" customWidth="1"/>
    <col min="9731" max="9731" width="12.109375" style="3" customWidth="1"/>
    <col min="9732" max="9732" width="11.6640625" style="3" customWidth="1"/>
    <col min="9733" max="9733" width="1.88671875" style="3" customWidth="1"/>
    <col min="9734" max="9734" width="3.6640625" style="3" customWidth="1"/>
    <col min="9735" max="9735" width="32.6640625" style="3" customWidth="1"/>
    <col min="9736" max="9737" width="11.6640625" style="3" customWidth="1"/>
    <col min="9738" max="9984" width="9.109375" style="3"/>
    <col min="9985" max="9985" width="4" style="3" customWidth="1"/>
    <col min="9986" max="9986" width="33" style="3" customWidth="1"/>
    <col min="9987" max="9987" width="12.109375" style="3" customWidth="1"/>
    <col min="9988" max="9988" width="11.6640625" style="3" customWidth="1"/>
    <col min="9989" max="9989" width="1.88671875" style="3" customWidth="1"/>
    <col min="9990" max="9990" width="3.6640625" style="3" customWidth="1"/>
    <col min="9991" max="9991" width="32.6640625" style="3" customWidth="1"/>
    <col min="9992" max="9993" width="11.6640625" style="3" customWidth="1"/>
    <col min="9994" max="10240" width="9.109375" style="3"/>
    <col min="10241" max="10241" width="4" style="3" customWidth="1"/>
    <col min="10242" max="10242" width="33" style="3" customWidth="1"/>
    <col min="10243" max="10243" width="12.109375" style="3" customWidth="1"/>
    <col min="10244" max="10244" width="11.6640625" style="3" customWidth="1"/>
    <col min="10245" max="10245" width="1.88671875" style="3" customWidth="1"/>
    <col min="10246" max="10246" width="3.6640625" style="3" customWidth="1"/>
    <col min="10247" max="10247" width="32.6640625" style="3" customWidth="1"/>
    <col min="10248" max="10249" width="11.6640625" style="3" customWidth="1"/>
    <col min="10250" max="10496" width="9.109375" style="3"/>
    <col min="10497" max="10497" width="4" style="3" customWidth="1"/>
    <col min="10498" max="10498" width="33" style="3" customWidth="1"/>
    <col min="10499" max="10499" width="12.109375" style="3" customWidth="1"/>
    <col min="10500" max="10500" width="11.6640625" style="3" customWidth="1"/>
    <col min="10501" max="10501" width="1.88671875" style="3" customWidth="1"/>
    <col min="10502" max="10502" width="3.6640625" style="3" customWidth="1"/>
    <col min="10503" max="10503" width="32.6640625" style="3" customWidth="1"/>
    <col min="10504" max="10505" width="11.6640625" style="3" customWidth="1"/>
    <col min="10506" max="10752" width="9.109375" style="3"/>
    <col min="10753" max="10753" width="4" style="3" customWidth="1"/>
    <col min="10754" max="10754" width="33" style="3" customWidth="1"/>
    <col min="10755" max="10755" width="12.109375" style="3" customWidth="1"/>
    <col min="10756" max="10756" width="11.6640625" style="3" customWidth="1"/>
    <col min="10757" max="10757" width="1.88671875" style="3" customWidth="1"/>
    <col min="10758" max="10758" width="3.6640625" style="3" customWidth="1"/>
    <col min="10759" max="10759" width="32.6640625" style="3" customWidth="1"/>
    <col min="10760" max="10761" width="11.6640625" style="3" customWidth="1"/>
    <col min="10762" max="11008" width="9.109375" style="3"/>
    <col min="11009" max="11009" width="4" style="3" customWidth="1"/>
    <col min="11010" max="11010" width="33" style="3" customWidth="1"/>
    <col min="11011" max="11011" width="12.109375" style="3" customWidth="1"/>
    <col min="11012" max="11012" width="11.6640625" style="3" customWidth="1"/>
    <col min="11013" max="11013" width="1.88671875" style="3" customWidth="1"/>
    <col min="11014" max="11014" width="3.6640625" style="3" customWidth="1"/>
    <col min="11015" max="11015" width="32.6640625" style="3" customWidth="1"/>
    <col min="11016" max="11017" width="11.6640625" style="3" customWidth="1"/>
    <col min="11018" max="11264" width="9.109375" style="3"/>
    <col min="11265" max="11265" width="4" style="3" customWidth="1"/>
    <col min="11266" max="11266" width="33" style="3" customWidth="1"/>
    <col min="11267" max="11267" width="12.109375" style="3" customWidth="1"/>
    <col min="11268" max="11268" width="11.6640625" style="3" customWidth="1"/>
    <col min="11269" max="11269" width="1.88671875" style="3" customWidth="1"/>
    <col min="11270" max="11270" width="3.6640625" style="3" customWidth="1"/>
    <col min="11271" max="11271" width="32.6640625" style="3" customWidth="1"/>
    <col min="11272" max="11273" width="11.6640625" style="3" customWidth="1"/>
    <col min="11274" max="11520" width="9.109375" style="3"/>
    <col min="11521" max="11521" width="4" style="3" customWidth="1"/>
    <col min="11522" max="11522" width="33" style="3" customWidth="1"/>
    <col min="11523" max="11523" width="12.109375" style="3" customWidth="1"/>
    <col min="11524" max="11524" width="11.6640625" style="3" customWidth="1"/>
    <col min="11525" max="11525" width="1.88671875" style="3" customWidth="1"/>
    <col min="11526" max="11526" width="3.6640625" style="3" customWidth="1"/>
    <col min="11527" max="11527" width="32.6640625" style="3" customWidth="1"/>
    <col min="11528" max="11529" width="11.6640625" style="3" customWidth="1"/>
    <col min="11530" max="11776" width="9.109375" style="3"/>
    <col min="11777" max="11777" width="4" style="3" customWidth="1"/>
    <col min="11778" max="11778" width="33" style="3" customWidth="1"/>
    <col min="11779" max="11779" width="12.109375" style="3" customWidth="1"/>
    <col min="11780" max="11780" width="11.6640625" style="3" customWidth="1"/>
    <col min="11781" max="11781" width="1.88671875" style="3" customWidth="1"/>
    <col min="11782" max="11782" width="3.6640625" style="3" customWidth="1"/>
    <col min="11783" max="11783" width="32.6640625" style="3" customWidth="1"/>
    <col min="11784" max="11785" width="11.6640625" style="3" customWidth="1"/>
    <col min="11786" max="12032" width="9.109375" style="3"/>
    <col min="12033" max="12033" width="4" style="3" customWidth="1"/>
    <col min="12034" max="12034" width="33" style="3" customWidth="1"/>
    <col min="12035" max="12035" width="12.109375" style="3" customWidth="1"/>
    <col min="12036" max="12036" width="11.6640625" style="3" customWidth="1"/>
    <col min="12037" max="12037" width="1.88671875" style="3" customWidth="1"/>
    <col min="12038" max="12038" width="3.6640625" style="3" customWidth="1"/>
    <col min="12039" max="12039" width="32.6640625" style="3" customWidth="1"/>
    <col min="12040" max="12041" width="11.6640625" style="3" customWidth="1"/>
    <col min="12042" max="12288" width="9.109375" style="3"/>
    <col min="12289" max="12289" width="4" style="3" customWidth="1"/>
    <col min="12290" max="12290" width="33" style="3" customWidth="1"/>
    <col min="12291" max="12291" width="12.109375" style="3" customWidth="1"/>
    <col min="12292" max="12292" width="11.6640625" style="3" customWidth="1"/>
    <col min="12293" max="12293" width="1.88671875" style="3" customWidth="1"/>
    <col min="12294" max="12294" width="3.6640625" style="3" customWidth="1"/>
    <col min="12295" max="12295" width="32.6640625" style="3" customWidth="1"/>
    <col min="12296" max="12297" width="11.6640625" style="3" customWidth="1"/>
    <col min="12298" max="12544" width="9.109375" style="3"/>
    <col min="12545" max="12545" width="4" style="3" customWidth="1"/>
    <col min="12546" max="12546" width="33" style="3" customWidth="1"/>
    <col min="12547" max="12547" width="12.109375" style="3" customWidth="1"/>
    <col min="12548" max="12548" width="11.6640625" style="3" customWidth="1"/>
    <col min="12549" max="12549" width="1.88671875" style="3" customWidth="1"/>
    <col min="12550" max="12550" width="3.6640625" style="3" customWidth="1"/>
    <col min="12551" max="12551" width="32.6640625" style="3" customWidth="1"/>
    <col min="12552" max="12553" width="11.6640625" style="3" customWidth="1"/>
    <col min="12554" max="12800" width="9.109375" style="3"/>
    <col min="12801" max="12801" width="4" style="3" customWidth="1"/>
    <col min="12802" max="12802" width="33" style="3" customWidth="1"/>
    <col min="12803" max="12803" width="12.109375" style="3" customWidth="1"/>
    <col min="12804" max="12804" width="11.6640625" style="3" customWidth="1"/>
    <col min="12805" max="12805" width="1.88671875" style="3" customWidth="1"/>
    <col min="12806" max="12806" width="3.6640625" style="3" customWidth="1"/>
    <col min="12807" max="12807" width="32.6640625" style="3" customWidth="1"/>
    <col min="12808" max="12809" width="11.6640625" style="3" customWidth="1"/>
    <col min="12810" max="13056" width="9.109375" style="3"/>
    <col min="13057" max="13057" width="4" style="3" customWidth="1"/>
    <col min="13058" max="13058" width="33" style="3" customWidth="1"/>
    <col min="13059" max="13059" width="12.109375" style="3" customWidth="1"/>
    <col min="13060" max="13060" width="11.6640625" style="3" customWidth="1"/>
    <col min="13061" max="13061" width="1.88671875" style="3" customWidth="1"/>
    <col min="13062" max="13062" width="3.6640625" style="3" customWidth="1"/>
    <col min="13063" max="13063" width="32.6640625" style="3" customWidth="1"/>
    <col min="13064" max="13065" width="11.6640625" style="3" customWidth="1"/>
    <col min="13066" max="13312" width="9.109375" style="3"/>
    <col min="13313" max="13313" width="4" style="3" customWidth="1"/>
    <col min="13314" max="13314" width="33" style="3" customWidth="1"/>
    <col min="13315" max="13315" width="12.109375" style="3" customWidth="1"/>
    <col min="13316" max="13316" width="11.6640625" style="3" customWidth="1"/>
    <col min="13317" max="13317" width="1.88671875" style="3" customWidth="1"/>
    <col min="13318" max="13318" width="3.6640625" style="3" customWidth="1"/>
    <col min="13319" max="13319" width="32.6640625" style="3" customWidth="1"/>
    <col min="13320" max="13321" width="11.6640625" style="3" customWidth="1"/>
    <col min="13322" max="13568" width="9.109375" style="3"/>
    <col min="13569" max="13569" width="4" style="3" customWidth="1"/>
    <col min="13570" max="13570" width="33" style="3" customWidth="1"/>
    <col min="13571" max="13571" width="12.109375" style="3" customWidth="1"/>
    <col min="13572" max="13572" width="11.6640625" style="3" customWidth="1"/>
    <col min="13573" max="13573" width="1.88671875" style="3" customWidth="1"/>
    <col min="13574" max="13574" width="3.6640625" style="3" customWidth="1"/>
    <col min="13575" max="13575" width="32.6640625" style="3" customWidth="1"/>
    <col min="13576" max="13577" width="11.6640625" style="3" customWidth="1"/>
    <col min="13578" max="13824" width="9.109375" style="3"/>
    <col min="13825" max="13825" width="4" style="3" customWidth="1"/>
    <col min="13826" max="13826" width="33" style="3" customWidth="1"/>
    <col min="13827" max="13827" width="12.109375" style="3" customWidth="1"/>
    <col min="13828" max="13828" width="11.6640625" style="3" customWidth="1"/>
    <col min="13829" max="13829" width="1.88671875" style="3" customWidth="1"/>
    <col min="13830" max="13830" width="3.6640625" style="3" customWidth="1"/>
    <col min="13831" max="13831" width="32.6640625" style="3" customWidth="1"/>
    <col min="13832" max="13833" width="11.6640625" style="3" customWidth="1"/>
    <col min="13834" max="14080" width="9.109375" style="3"/>
    <col min="14081" max="14081" width="4" style="3" customWidth="1"/>
    <col min="14082" max="14082" width="33" style="3" customWidth="1"/>
    <col min="14083" max="14083" width="12.109375" style="3" customWidth="1"/>
    <col min="14084" max="14084" width="11.6640625" style="3" customWidth="1"/>
    <col min="14085" max="14085" width="1.88671875" style="3" customWidth="1"/>
    <col min="14086" max="14086" width="3.6640625" style="3" customWidth="1"/>
    <col min="14087" max="14087" width="32.6640625" style="3" customWidth="1"/>
    <col min="14088" max="14089" width="11.6640625" style="3" customWidth="1"/>
    <col min="14090" max="14336" width="9.109375" style="3"/>
    <col min="14337" max="14337" width="4" style="3" customWidth="1"/>
    <col min="14338" max="14338" width="33" style="3" customWidth="1"/>
    <col min="14339" max="14339" width="12.109375" style="3" customWidth="1"/>
    <col min="14340" max="14340" width="11.6640625" style="3" customWidth="1"/>
    <col min="14341" max="14341" width="1.88671875" style="3" customWidth="1"/>
    <col min="14342" max="14342" width="3.6640625" style="3" customWidth="1"/>
    <col min="14343" max="14343" width="32.6640625" style="3" customWidth="1"/>
    <col min="14344" max="14345" width="11.6640625" style="3" customWidth="1"/>
    <col min="14346" max="14592" width="9.109375" style="3"/>
    <col min="14593" max="14593" width="4" style="3" customWidth="1"/>
    <col min="14594" max="14594" width="33" style="3" customWidth="1"/>
    <col min="14595" max="14595" width="12.109375" style="3" customWidth="1"/>
    <col min="14596" max="14596" width="11.6640625" style="3" customWidth="1"/>
    <col min="14597" max="14597" width="1.88671875" style="3" customWidth="1"/>
    <col min="14598" max="14598" width="3.6640625" style="3" customWidth="1"/>
    <col min="14599" max="14599" width="32.6640625" style="3" customWidth="1"/>
    <col min="14600" max="14601" width="11.6640625" style="3" customWidth="1"/>
    <col min="14602" max="14848" width="9.109375" style="3"/>
    <col min="14849" max="14849" width="4" style="3" customWidth="1"/>
    <col min="14850" max="14850" width="33" style="3" customWidth="1"/>
    <col min="14851" max="14851" width="12.109375" style="3" customWidth="1"/>
    <col min="14852" max="14852" width="11.6640625" style="3" customWidth="1"/>
    <col min="14853" max="14853" width="1.88671875" style="3" customWidth="1"/>
    <col min="14854" max="14854" width="3.6640625" style="3" customWidth="1"/>
    <col min="14855" max="14855" width="32.6640625" style="3" customWidth="1"/>
    <col min="14856" max="14857" width="11.6640625" style="3" customWidth="1"/>
    <col min="14858" max="15104" width="9.109375" style="3"/>
    <col min="15105" max="15105" width="4" style="3" customWidth="1"/>
    <col min="15106" max="15106" width="33" style="3" customWidth="1"/>
    <col min="15107" max="15107" width="12.109375" style="3" customWidth="1"/>
    <col min="15108" max="15108" width="11.6640625" style="3" customWidth="1"/>
    <col min="15109" max="15109" width="1.88671875" style="3" customWidth="1"/>
    <col min="15110" max="15110" width="3.6640625" style="3" customWidth="1"/>
    <col min="15111" max="15111" width="32.6640625" style="3" customWidth="1"/>
    <col min="15112" max="15113" width="11.6640625" style="3" customWidth="1"/>
    <col min="15114" max="15360" width="9.109375" style="3"/>
    <col min="15361" max="15361" width="4" style="3" customWidth="1"/>
    <col min="15362" max="15362" width="33" style="3" customWidth="1"/>
    <col min="15363" max="15363" width="12.109375" style="3" customWidth="1"/>
    <col min="15364" max="15364" width="11.6640625" style="3" customWidth="1"/>
    <col min="15365" max="15365" width="1.88671875" style="3" customWidth="1"/>
    <col min="15366" max="15366" width="3.6640625" style="3" customWidth="1"/>
    <col min="15367" max="15367" width="32.6640625" style="3" customWidth="1"/>
    <col min="15368" max="15369" width="11.6640625" style="3" customWidth="1"/>
    <col min="15370" max="15616" width="9.109375" style="3"/>
    <col min="15617" max="15617" width="4" style="3" customWidth="1"/>
    <col min="15618" max="15618" width="33" style="3" customWidth="1"/>
    <col min="15619" max="15619" width="12.109375" style="3" customWidth="1"/>
    <col min="15620" max="15620" width="11.6640625" style="3" customWidth="1"/>
    <col min="15621" max="15621" width="1.88671875" style="3" customWidth="1"/>
    <col min="15622" max="15622" width="3.6640625" style="3" customWidth="1"/>
    <col min="15623" max="15623" width="32.6640625" style="3" customWidth="1"/>
    <col min="15624" max="15625" width="11.6640625" style="3" customWidth="1"/>
    <col min="15626" max="15872" width="9.109375" style="3"/>
    <col min="15873" max="15873" width="4" style="3" customWidth="1"/>
    <col min="15874" max="15874" width="33" style="3" customWidth="1"/>
    <col min="15875" max="15875" width="12.109375" style="3" customWidth="1"/>
    <col min="15876" max="15876" width="11.6640625" style="3" customWidth="1"/>
    <col min="15877" max="15877" width="1.88671875" style="3" customWidth="1"/>
    <col min="15878" max="15878" width="3.6640625" style="3" customWidth="1"/>
    <col min="15879" max="15879" width="32.6640625" style="3" customWidth="1"/>
    <col min="15880" max="15881" width="11.6640625" style="3" customWidth="1"/>
    <col min="15882" max="16128" width="9.109375" style="3"/>
    <col min="16129" max="16129" width="4" style="3" customWidth="1"/>
    <col min="16130" max="16130" width="33" style="3" customWidth="1"/>
    <col min="16131" max="16131" width="12.109375" style="3" customWidth="1"/>
    <col min="16132" max="16132" width="11.6640625" style="3" customWidth="1"/>
    <col min="16133" max="16133" width="1.88671875" style="3" customWidth="1"/>
    <col min="16134" max="16134" width="3.6640625" style="3" customWidth="1"/>
    <col min="16135" max="16135" width="32.6640625" style="3" customWidth="1"/>
    <col min="16136" max="16137" width="11.6640625" style="3" customWidth="1"/>
    <col min="16138" max="16384" width="9.109375" style="3"/>
  </cols>
  <sheetData>
    <row r="1" spans="1:12" x14ac:dyDescent="0.3">
      <c r="A1" s="161" t="s">
        <v>225</v>
      </c>
      <c r="B1" s="161"/>
      <c r="C1" s="161"/>
      <c r="D1" s="161"/>
      <c r="E1" s="161"/>
      <c r="F1" s="161"/>
      <c r="G1" s="161"/>
      <c r="H1" s="161"/>
      <c r="I1" s="161"/>
      <c r="J1" s="5"/>
      <c r="K1" s="5"/>
      <c r="L1" s="5"/>
    </row>
    <row r="2" spans="1:12" ht="42.75" customHeight="1" x14ac:dyDescent="0.3">
      <c r="A2" s="162" t="s">
        <v>218</v>
      </c>
      <c r="B2" s="163"/>
      <c r="C2" s="163"/>
      <c r="D2" s="163"/>
      <c r="E2" s="163"/>
      <c r="F2" s="163"/>
      <c r="G2" s="163"/>
      <c r="H2" s="163"/>
      <c r="I2" s="163"/>
    </row>
    <row r="3" spans="1:12" ht="15.6" thickBot="1" x14ac:dyDescent="0.35">
      <c r="A3" s="164" t="s">
        <v>207</v>
      </c>
      <c r="B3" s="164"/>
      <c r="C3" s="164"/>
      <c r="D3" s="164"/>
      <c r="E3" s="164"/>
      <c r="F3" s="164"/>
      <c r="G3" s="164"/>
      <c r="H3" s="164"/>
      <c r="I3" s="164"/>
    </row>
    <row r="4" spans="1:12" s="44" customFormat="1" ht="42.75" customHeight="1" thickBot="1" x14ac:dyDescent="0.35">
      <c r="A4" s="165" t="s">
        <v>139</v>
      </c>
      <c r="B4" s="166"/>
      <c r="C4" s="41" t="s">
        <v>140</v>
      </c>
      <c r="D4" s="42" t="s">
        <v>0</v>
      </c>
      <c r="E4" s="43"/>
      <c r="F4" s="167" t="s">
        <v>141</v>
      </c>
      <c r="G4" s="166"/>
      <c r="H4" s="41" t="s">
        <v>140</v>
      </c>
      <c r="I4" s="42" t="s">
        <v>0</v>
      </c>
    </row>
    <row r="5" spans="1:12" s="45" customFormat="1" ht="30" customHeight="1" thickTop="1" x14ac:dyDescent="0.3">
      <c r="A5" s="90" t="s">
        <v>142</v>
      </c>
      <c r="B5" s="156" t="s">
        <v>143</v>
      </c>
      <c r="C5" s="156"/>
      <c r="D5" s="157"/>
      <c r="E5" s="108"/>
      <c r="F5" s="100" t="s">
        <v>144</v>
      </c>
      <c r="G5" s="158" t="s">
        <v>145</v>
      </c>
      <c r="H5" s="159"/>
      <c r="I5" s="160"/>
    </row>
    <row r="6" spans="1:12" ht="30" customHeight="1" x14ac:dyDescent="0.3">
      <c r="A6" s="133"/>
      <c r="B6" s="131" t="s">
        <v>146</v>
      </c>
      <c r="C6" s="131"/>
      <c r="D6" s="132"/>
      <c r="E6" s="136"/>
      <c r="F6" s="137"/>
      <c r="G6" s="4" t="s">
        <v>147</v>
      </c>
      <c r="H6" s="6">
        <v>13996520</v>
      </c>
      <c r="I6" s="6">
        <v>8413348</v>
      </c>
    </row>
    <row r="7" spans="1:12" ht="30" customHeight="1" x14ac:dyDescent="0.3">
      <c r="A7" s="134"/>
      <c r="B7" s="86" t="s">
        <v>148</v>
      </c>
      <c r="C7" s="46">
        <v>781722</v>
      </c>
      <c r="D7" s="47">
        <v>456681</v>
      </c>
      <c r="E7" s="138"/>
      <c r="F7" s="139"/>
      <c r="G7" s="4" t="s">
        <v>149</v>
      </c>
      <c r="H7" s="46">
        <v>3223566</v>
      </c>
      <c r="I7" s="47">
        <v>2010548</v>
      </c>
    </row>
    <row r="8" spans="1:12" ht="30" customHeight="1" x14ac:dyDescent="0.3">
      <c r="A8" s="134"/>
      <c r="B8" s="86" t="s">
        <v>150</v>
      </c>
      <c r="C8" s="46">
        <v>83000</v>
      </c>
      <c r="D8" s="47">
        <v>83895</v>
      </c>
      <c r="E8" s="138"/>
      <c r="F8" s="139"/>
      <c r="G8" s="4" t="s">
        <v>151</v>
      </c>
      <c r="H8" s="46">
        <v>15821110</v>
      </c>
      <c r="I8" s="47">
        <v>11039094</v>
      </c>
    </row>
    <row r="9" spans="1:12" ht="30" customHeight="1" x14ac:dyDescent="0.3">
      <c r="A9" s="134"/>
      <c r="B9" s="86" t="s">
        <v>152</v>
      </c>
      <c r="C9" s="46">
        <v>20000</v>
      </c>
      <c r="D9" s="47">
        <v>149165</v>
      </c>
      <c r="E9" s="138"/>
      <c r="F9" s="139"/>
      <c r="G9" s="4" t="s">
        <v>153</v>
      </c>
      <c r="H9" s="46"/>
      <c r="I9" s="47"/>
    </row>
    <row r="10" spans="1:12" ht="30" customHeight="1" x14ac:dyDescent="0.3">
      <c r="A10" s="134"/>
      <c r="B10" s="86" t="s">
        <v>154</v>
      </c>
      <c r="C10" s="81">
        <v>13350000</v>
      </c>
      <c r="D10" s="47">
        <v>17460251</v>
      </c>
      <c r="E10" s="138"/>
      <c r="F10" s="139"/>
      <c r="G10" s="4" t="s">
        <v>155</v>
      </c>
      <c r="H10" s="46"/>
      <c r="I10" s="47"/>
    </row>
    <row r="11" spans="1:12" ht="30" customHeight="1" x14ac:dyDescent="0.3">
      <c r="A11" s="134"/>
      <c r="B11" s="87" t="s">
        <v>156</v>
      </c>
      <c r="C11" s="51">
        <v>240000</v>
      </c>
      <c r="D11" s="52">
        <v>244000</v>
      </c>
      <c r="E11" s="138"/>
      <c r="F11" s="139"/>
      <c r="G11" s="4" t="s">
        <v>157</v>
      </c>
      <c r="H11" s="46">
        <v>4391180</v>
      </c>
      <c r="I11" s="47">
        <v>3603576</v>
      </c>
    </row>
    <row r="12" spans="1:12" ht="30" customHeight="1" x14ac:dyDescent="0.3">
      <c r="A12" s="134"/>
      <c r="B12" s="86"/>
      <c r="C12" s="82"/>
      <c r="D12" s="47"/>
      <c r="E12" s="138"/>
      <c r="F12" s="139"/>
      <c r="G12" s="4" t="s">
        <v>158</v>
      </c>
      <c r="H12" s="46">
        <v>6374387</v>
      </c>
      <c r="I12" s="47">
        <v>6222646</v>
      </c>
    </row>
    <row r="13" spans="1:12" ht="30" customHeight="1" x14ac:dyDescent="0.3">
      <c r="A13" s="134"/>
      <c r="B13" s="88"/>
      <c r="C13" s="82"/>
      <c r="D13" s="47"/>
      <c r="E13" s="70"/>
      <c r="F13" s="101"/>
      <c r="G13" s="102" t="s">
        <v>208</v>
      </c>
      <c r="H13" s="72">
        <v>49399</v>
      </c>
      <c r="I13" s="99">
        <v>49399</v>
      </c>
    </row>
    <row r="14" spans="1:12" ht="30" customHeight="1" x14ac:dyDescent="0.3">
      <c r="A14" s="134"/>
      <c r="C14" s="46"/>
      <c r="D14" s="47"/>
      <c r="E14" s="140"/>
      <c r="F14" s="141"/>
      <c r="G14" s="141"/>
      <c r="H14" s="141"/>
      <c r="I14" s="142"/>
    </row>
    <row r="15" spans="1:12" s="45" customFormat="1" ht="30" customHeight="1" x14ac:dyDescent="0.3">
      <c r="A15" s="134"/>
      <c r="B15" s="131" t="s">
        <v>159</v>
      </c>
      <c r="C15" s="131"/>
      <c r="D15" s="132"/>
      <c r="E15" s="93"/>
      <c r="F15" s="94" t="s">
        <v>160</v>
      </c>
      <c r="G15" s="117" t="s">
        <v>161</v>
      </c>
      <c r="H15" s="118"/>
      <c r="I15" s="119"/>
    </row>
    <row r="16" spans="1:12" ht="30" customHeight="1" x14ac:dyDescent="0.3">
      <c r="A16" s="134"/>
      <c r="B16" s="86" t="s">
        <v>192</v>
      </c>
      <c r="C16" s="46"/>
      <c r="D16" s="47">
        <v>0</v>
      </c>
      <c r="E16" s="143"/>
      <c r="F16" s="144"/>
      <c r="G16" s="86" t="s">
        <v>162</v>
      </c>
      <c r="H16" s="46"/>
      <c r="I16" s="47"/>
    </row>
    <row r="17" spans="1:9" ht="30" customHeight="1" x14ac:dyDescent="0.3">
      <c r="A17" s="134"/>
      <c r="B17" s="86" t="s">
        <v>163</v>
      </c>
      <c r="C17" s="83"/>
      <c r="D17" s="96"/>
      <c r="E17" s="145"/>
      <c r="F17" s="146"/>
      <c r="G17" s="86" t="s">
        <v>164</v>
      </c>
      <c r="H17" s="46">
        <v>17724222</v>
      </c>
      <c r="I17" s="47">
        <v>17627723</v>
      </c>
    </row>
    <row r="18" spans="1:9" ht="30" customHeight="1" x14ac:dyDescent="0.3">
      <c r="A18" s="134"/>
      <c r="B18" s="4" t="s">
        <v>165</v>
      </c>
      <c r="C18" s="46"/>
      <c r="D18" s="47"/>
      <c r="E18" s="145"/>
      <c r="F18" s="146"/>
      <c r="G18" s="4" t="s">
        <v>191</v>
      </c>
      <c r="H18" s="46"/>
      <c r="I18" s="47"/>
    </row>
    <row r="19" spans="1:9" ht="30" customHeight="1" x14ac:dyDescent="0.3">
      <c r="A19" s="135"/>
      <c r="E19" s="145"/>
      <c r="F19" s="146"/>
      <c r="G19" s="86"/>
      <c r="H19" s="46"/>
      <c r="I19" s="47"/>
    </row>
    <row r="20" spans="1:9" ht="30" customHeight="1" x14ac:dyDescent="0.3">
      <c r="A20" s="91" t="s">
        <v>160</v>
      </c>
      <c r="B20" s="131" t="s">
        <v>166</v>
      </c>
      <c r="C20" s="131"/>
      <c r="D20" s="132"/>
      <c r="E20" s="147"/>
      <c r="F20" s="148"/>
      <c r="G20" s="4"/>
      <c r="H20" s="46"/>
      <c r="I20" s="48"/>
    </row>
    <row r="21" spans="1:9" ht="30" customHeight="1" x14ac:dyDescent="0.3">
      <c r="A21" s="120"/>
      <c r="B21" s="4" t="s">
        <v>167</v>
      </c>
      <c r="C21" s="46">
        <v>0</v>
      </c>
      <c r="D21" s="47">
        <v>0</v>
      </c>
      <c r="E21" s="149"/>
      <c r="F21" s="149"/>
      <c r="G21" s="149"/>
      <c r="H21" s="149"/>
      <c r="I21" s="150"/>
    </row>
    <row r="22" spans="1:9" ht="30" customHeight="1" x14ac:dyDescent="0.3">
      <c r="A22" s="121"/>
      <c r="B22" s="4" t="s">
        <v>168</v>
      </c>
      <c r="C22" s="46">
        <v>0</v>
      </c>
      <c r="D22" s="47">
        <v>185576</v>
      </c>
      <c r="E22" s="151"/>
      <c r="F22" s="151"/>
      <c r="G22" s="151"/>
      <c r="H22" s="151"/>
      <c r="I22" s="152"/>
    </row>
    <row r="23" spans="1:9" s="45" customFormat="1" ht="30" customHeight="1" x14ac:dyDescent="0.3">
      <c r="A23" s="92" t="s">
        <v>169</v>
      </c>
      <c r="B23" s="117" t="s">
        <v>170</v>
      </c>
      <c r="C23" s="118"/>
      <c r="D23" s="119"/>
      <c r="E23" s="93"/>
      <c r="F23" s="94" t="s">
        <v>171</v>
      </c>
      <c r="G23" s="95" t="s">
        <v>172</v>
      </c>
      <c r="H23" s="46"/>
      <c r="I23" s="96"/>
    </row>
    <row r="24" spans="1:9" ht="30" customHeight="1" x14ac:dyDescent="0.3">
      <c r="A24" s="133"/>
      <c r="B24" s="4" t="s">
        <v>173</v>
      </c>
      <c r="C24" s="46">
        <v>2100000</v>
      </c>
      <c r="D24" s="47">
        <v>2540536</v>
      </c>
      <c r="E24" s="143"/>
      <c r="F24" s="143"/>
      <c r="G24" s="143"/>
      <c r="H24" s="143"/>
      <c r="I24" s="153"/>
    </row>
    <row r="25" spans="1:9" ht="30" customHeight="1" x14ac:dyDescent="0.3">
      <c r="A25" s="134"/>
      <c r="B25" s="4" t="s">
        <v>174</v>
      </c>
      <c r="C25" s="46"/>
      <c r="D25" s="47"/>
      <c r="E25" s="145"/>
      <c r="F25" s="145"/>
      <c r="G25" s="145"/>
      <c r="H25" s="145"/>
      <c r="I25" s="154"/>
    </row>
    <row r="26" spans="1:9" ht="30" customHeight="1" x14ac:dyDescent="0.3">
      <c r="A26" s="134"/>
      <c r="B26" s="4" t="s">
        <v>175</v>
      </c>
      <c r="C26" s="46">
        <v>100000</v>
      </c>
      <c r="D26" s="47">
        <v>63860</v>
      </c>
      <c r="E26" s="145"/>
      <c r="F26" s="145"/>
      <c r="G26" s="145"/>
      <c r="H26" s="145"/>
      <c r="I26" s="154"/>
    </row>
    <row r="27" spans="1:9" ht="30" customHeight="1" x14ac:dyDescent="0.3">
      <c r="A27" s="134"/>
      <c r="B27" s="89" t="s">
        <v>193</v>
      </c>
      <c r="C27" s="81">
        <v>29926246</v>
      </c>
      <c r="D27" s="47">
        <v>28302714</v>
      </c>
      <c r="E27" s="145"/>
      <c r="F27" s="145"/>
      <c r="G27" s="145"/>
      <c r="H27" s="145"/>
      <c r="I27" s="154"/>
    </row>
    <row r="28" spans="1:9" ht="30" customHeight="1" x14ac:dyDescent="0.3">
      <c r="A28" s="135"/>
      <c r="B28" s="89" t="s">
        <v>194</v>
      </c>
      <c r="C28" s="46">
        <v>12783190</v>
      </c>
      <c r="D28" s="47">
        <v>12783190</v>
      </c>
      <c r="E28" s="147"/>
      <c r="F28" s="147"/>
      <c r="G28" s="147"/>
      <c r="H28" s="147"/>
      <c r="I28" s="155"/>
    </row>
    <row r="29" spans="1:9" s="45" customFormat="1" ht="30" customHeight="1" x14ac:dyDescent="0.3">
      <c r="A29" s="91" t="s">
        <v>176</v>
      </c>
      <c r="B29" s="131" t="s">
        <v>177</v>
      </c>
      <c r="C29" s="131"/>
      <c r="D29" s="132"/>
      <c r="E29" s="93"/>
      <c r="F29" s="94" t="s">
        <v>178</v>
      </c>
      <c r="G29" s="117" t="s">
        <v>179</v>
      </c>
      <c r="H29" s="118"/>
      <c r="I29" s="119"/>
    </row>
    <row r="30" spans="1:9" ht="30" customHeight="1" x14ac:dyDescent="0.3">
      <c r="A30" s="104"/>
      <c r="B30" s="86" t="s">
        <v>180</v>
      </c>
      <c r="C30" s="46">
        <v>4564584</v>
      </c>
      <c r="D30" s="47">
        <v>10264004</v>
      </c>
      <c r="E30" s="105"/>
      <c r="F30" s="103"/>
      <c r="G30" s="86" t="s">
        <v>181</v>
      </c>
      <c r="H30" s="13">
        <v>1706097</v>
      </c>
      <c r="I30" s="48">
        <v>0</v>
      </c>
    </row>
    <row r="31" spans="1:9" s="49" customFormat="1" ht="30" customHeight="1" x14ac:dyDescent="0.3">
      <c r="A31" s="112" t="s">
        <v>182</v>
      </c>
      <c r="B31" s="113"/>
      <c r="C31" s="84">
        <f>SUM(C7:C14,C16:C18,C21:C22,C24:C28,C30)</f>
        <v>63948742</v>
      </c>
      <c r="D31" s="84">
        <f>SUM(D7:D14,D16:D18,D21:D22,D24:D28,D30)</f>
        <v>72533872</v>
      </c>
      <c r="E31" s="106"/>
      <c r="F31" s="114" t="s">
        <v>183</v>
      </c>
      <c r="G31" s="113"/>
      <c r="H31" s="84">
        <f>SUM(H6:H12,H16:H20,H23,H30)</f>
        <v>63237082</v>
      </c>
      <c r="I31" s="84">
        <f>SUM(I6:I12,I16:I20,I23,I30)</f>
        <v>48916935</v>
      </c>
    </row>
    <row r="32" spans="1:9" s="45" customFormat="1" ht="30" customHeight="1" x14ac:dyDescent="0.3">
      <c r="A32" s="91" t="s">
        <v>184</v>
      </c>
      <c r="B32" s="115" t="s">
        <v>185</v>
      </c>
      <c r="C32" s="115"/>
      <c r="D32" s="116"/>
      <c r="E32" s="93"/>
      <c r="F32" s="94" t="s">
        <v>184</v>
      </c>
      <c r="G32" s="117" t="s">
        <v>186</v>
      </c>
      <c r="H32" s="118"/>
      <c r="I32" s="119"/>
    </row>
    <row r="33" spans="1:9" ht="30" customHeight="1" x14ac:dyDescent="0.3">
      <c r="A33" s="120"/>
      <c r="B33" s="4" t="s">
        <v>187</v>
      </c>
      <c r="C33" s="46">
        <v>0</v>
      </c>
      <c r="D33" s="48">
        <v>596792</v>
      </c>
      <c r="E33" s="122"/>
      <c r="F33" s="123"/>
      <c r="G33" s="4" t="s">
        <v>188</v>
      </c>
      <c r="H33" s="46"/>
      <c r="I33" s="48"/>
    </row>
    <row r="34" spans="1:9" ht="30" customHeight="1" x14ac:dyDescent="0.3">
      <c r="A34" s="121"/>
      <c r="C34" s="82"/>
      <c r="D34" s="47"/>
      <c r="E34" s="124"/>
      <c r="F34" s="125"/>
      <c r="G34" s="4" t="s">
        <v>209</v>
      </c>
      <c r="H34" s="46">
        <v>711660</v>
      </c>
      <c r="I34" s="98">
        <v>711660</v>
      </c>
    </row>
    <row r="35" spans="1:9" ht="30" customHeight="1" x14ac:dyDescent="0.3">
      <c r="A35" s="128"/>
      <c r="B35" s="129"/>
      <c r="C35" s="129"/>
      <c r="D35" s="130"/>
      <c r="E35" s="126"/>
      <c r="F35" s="127"/>
      <c r="G35" s="4"/>
      <c r="H35" s="82"/>
      <c r="I35" s="96"/>
    </row>
    <row r="36" spans="1:9" s="49" customFormat="1" ht="30" customHeight="1" thickBot="1" x14ac:dyDescent="0.35">
      <c r="A36" s="109" t="s">
        <v>189</v>
      </c>
      <c r="B36" s="110"/>
      <c r="C36" s="85">
        <f>SUM(C31,C33,C34)</f>
        <v>63948742</v>
      </c>
      <c r="D36" s="97">
        <f>SUM(D31,D33,D34)</f>
        <v>73130664</v>
      </c>
      <c r="E36" s="107"/>
      <c r="F36" s="111" t="s">
        <v>190</v>
      </c>
      <c r="G36" s="110"/>
      <c r="H36" s="85">
        <f>H31+H34</f>
        <v>63948742</v>
      </c>
      <c r="I36" s="85">
        <f>I31+I34</f>
        <v>49628595</v>
      </c>
    </row>
    <row r="37" spans="1:9" ht="30" customHeight="1" x14ac:dyDescent="0.3"/>
  </sheetData>
  <mergeCells count="31">
    <mergeCell ref="B5:D5"/>
    <mergeCell ref="G5:I5"/>
    <mergeCell ref="A1:I1"/>
    <mergeCell ref="A2:I2"/>
    <mergeCell ref="A3:I3"/>
    <mergeCell ref="A4:B4"/>
    <mergeCell ref="F4:G4"/>
    <mergeCell ref="B29:D29"/>
    <mergeCell ref="G29:I29"/>
    <mergeCell ref="A6:A19"/>
    <mergeCell ref="B6:D6"/>
    <mergeCell ref="E6:F12"/>
    <mergeCell ref="E14:I14"/>
    <mergeCell ref="B15:D15"/>
    <mergeCell ref="G15:I15"/>
    <mergeCell ref="E16:F20"/>
    <mergeCell ref="B20:D20"/>
    <mergeCell ref="A21:A22"/>
    <mergeCell ref="E21:I22"/>
    <mergeCell ref="B23:D23"/>
    <mergeCell ref="A24:A28"/>
    <mergeCell ref="E24:I28"/>
    <mergeCell ref="A36:B36"/>
    <mergeCell ref="F36:G36"/>
    <mergeCell ref="A31:B31"/>
    <mergeCell ref="F31:G31"/>
    <mergeCell ref="B32:D32"/>
    <mergeCell ref="G32:I32"/>
    <mergeCell ref="A33:A34"/>
    <mergeCell ref="E33:F35"/>
    <mergeCell ref="A35:D35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view="pageBreakPreview" topLeftCell="A7" zoomScale="60" zoomScaleNormal="100" workbookViewId="0">
      <selection sqref="A1:N1"/>
    </sheetView>
  </sheetViews>
  <sheetFormatPr defaultRowHeight="14.4" x14ac:dyDescent="0.3"/>
  <cols>
    <col min="1" max="1" width="44.109375" style="1" customWidth="1"/>
    <col min="2" max="2" width="12.6640625" style="1" customWidth="1"/>
    <col min="3" max="3" width="14.44140625" style="1" customWidth="1"/>
    <col min="4" max="7" width="7.44140625" style="1" customWidth="1"/>
    <col min="8" max="8" width="1.33203125" style="1" customWidth="1"/>
    <col min="9" max="14" width="7.44140625" style="1" hidden="1" customWidth="1"/>
    <col min="15" max="239" width="9.109375" style="1"/>
    <col min="240" max="240" width="8.109375" style="1" customWidth="1"/>
    <col min="241" max="241" width="82" style="1" customWidth="1"/>
    <col min="242" max="270" width="19.109375" style="1" customWidth="1"/>
    <col min="271" max="495" width="9.109375" style="1"/>
    <col min="496" max="496" width="8.109375" style="1" customWidth="1"/>
    <col min="497" max="497" width="82" style="1" customWidth="1"/>
    <col min="498" max="526" width="19.109375" style="1" customWidth="1"/>
    <col min="527" max="751" width="9.109375" style="1"/>
    <col min="752" max="752" width="8.109375" style="1" customWidth="1"/>
    <col min="753" max="753" width="82" style="1" customWidth="1"/>
    <col min="754" max="782" width="19.109375" style="1" customWidth="1"/>
    <col min="783" max="1007" width="9.109375" style="1"/>
    <col min="1008" max="1008" width="8.109375" style="1" customWidth="1"/>
    <col min="1009" max="1009" width="82" style="1" customWidth="1"/>
    <col min="1010" max="1038" width="19.109375" style="1" customWidth="1"/>
    <col min="1039" max="1263" width="9.109375" style="1"/>
    <col min="1264" max="1264" width="8.109375" style="1" customWidth="1"/>
    <col min="1265" max="1265" width="82" style="1" customWidth="1"/>
    <col min="1266" max="1294" width="19.109375" style="1" customWidth="1"/>
    <col min="1295" max="1519" width="9.109375" style="1"/>
    <col min="1520" max="1520" width="8.109375" style="1" customWidth="1"/>
    <col min="1521" max="1521" width="82" style="1" customWidth="1"/>
    <col min="1522" max="1550" width="19.109375" style="1" customWidth="1"/>
    <col min="1551" max="1775" width="9.109375" style="1"/>
    <col min="1776" max="1776" width="8.109375" style="1" customWidth="1"/>
    <col min="1777" max="1777" width="82" style="1" customWidth="1"/>
    <col min="1778" max="1806" width="19.109375" style="1" customWidth="1"/>
    <col min="1807" max="2031" width="9.109375" style="1"/>
    <col min="2032" max="2032" width="8.109375" style="1" customWidth="1"/>
    <col min="2033" max="2033" width="82" style="1" customWidth="1"/>
    <col min="2034" max="2062" width="19.109375" style="1" customWidth="1"/>
    <col min="2063" max="2287" width="9.109375" style="1"/>
    <col min="2288" max="2288" width="8.109375" style="1" customWidth="1"/>
    <col min="2289" max="2289" width="82" style="1" customWidth="1"/>
    <col min="2290" max="2318" width="19.109375" style="1" customWidth="1"/>
    <col min="2319" max="2543" width="9.109375" style="1"/>
    <col min="2544" max="2544" width="8.109375" style="1" customWidth="1"/>
    <col min="2545" max="2545" width="82" style="1" customWidth="1"/>
    <col min="2546" max="2574" width="19.109375" style="1" customWidth="1"/>
    <col min="2575" max="2799" width="9.109375" style="1"/>
    <col min="2800" max="2800" width="8.109375" style="1" customWidth="1"/>
    <col min="2801" max="2801" width="82" style="1" customWidth="1"/>
    <col min="2802" max="2830" width="19.109375" style="1" customWidth="1"/>
    <col min="2831" max="3055" width="9.109375" style="1"/>
    <col min="3056" max="3056" width="8.109375" style="1" customWidth="1"/>
    <col min="3057" max="3057" width="82" style="1" customWidth="1"/>
    <col min="3058" max="3086" width="19.109375" style="1" customWidth="1"/>
    <col min="3087" max="3311" width="9.109375" style="1"/>
    <col min="3312" max="3312" width="8.109375" style="1" customWidth="1"/>
    <col min="3313" max="3313" width="82" style="1" customWidth="1"/>
    <col min="3314" max="3342" width="19.109375" style="1" customWidth="1"/>
    <col min="3343" max="3567" width="9.109375" style="1"/>
    <col min="3568" max="3568" width="8.109375" style="1" customWidth="1"/>
    <col min="3569" max="3569" width="82" style="1" customWidth="1"/>
    <col min="3570" max="3598" width="19.109375" style="1" customWidth="1"/>
    <col min="3599" max="3823" width="9.109375" style="1"/>
    <col min="3824" max="3824" width="8.109375" style="1" customWidth="1"/>
    <col min="3825" max="3825" width="82" style="1" customWidth="1"/>
    <col min="3826" max="3854" width="19.109375" style="1" customWidth="1"/>
    <col min="3855" max="4079" width="9.109375" style="1"/>
    <col min="4080" max="4080" width="8.109375" style="1" customWidth="1"/>
    <col min="4081" max="4081" width="82" style="1" customWidth="1"/>
    <col min="4082" max="4110" width="19.109375" style="1" customWidth="1"/>
    <col min="4111" max="4335" width="9.109375" style="1"/>
    <col min="4336" max="4336" width="8.109375" style="1" customWidth="1"/>
    <col min="4337" max="4337" width="82" style="1" customWidth="1"/>
    <col min="4338" max="4366" width="19.109375" style="1" customWidth="1"/>
    <col min="4367" max="4591" width="9.109375" style="1"/>
    <col min="4592" max="4592" width="8.109375" style="1" customWidth="1"/>
    <col min="4593" max="4593" width="82" style="1" customWidth="1"/>
    <col min="4594" max="4622" width="19.109375" style="1" customWidth="1"/>
    <col min="4623" max="4847" width="9.109375" style="1"/>
    <col min="4848" max="4848" width="8.109375" style="1" customWidth="1"/>
    <col min="4849" max="4849" width="82" style="1" customWidth="1"/>
    <col min="4850" max="4878" width="19.109375" style="1" customWidth="1"/>
    <col min="4879" max="5103" width="9.109375" style="1"/>
    <col min="5104" max="5104" width="8.109375" style="1" customWidth="1"/>
    <col min="5105" max="5105" width="82" style="1" customWidth="1"/>
    <col min="5106" max="5134" width="19.109375" style="1" customWidth="1"/>
    <col min="5135" max="5359" width="9.109375" style="1"/>
    <col min="5360" max="5360" width="8.109375" style="1" customWidth="1"/>
    <col min="5361" max="5361" width="82" style="1" customWidth="1"/>
    <col min="5362" max="5390" width="19.109375" style="1" customWidth="1"/>
    <col min="5391" max="5615" width="9.109375" style="1"/>
    <col min="5616" max="5616" width="8.109375" style="1" customWidth="1"/>
    <col min="5617" max="5617" width="82" style="1" customWidth="1"/>
    <col min="5618" max="5646" width="19.109375" style="1" customWidth="1"/>
    <col min="5647" max="5871" width="9.109375" style="1"/>
    <col min="5872" max="5872" width="8.109375" style="1" customWidth="1"/>
    <col min="5873" max="5873" width="82" style="1" customWidth="1"/>
    <col min="5874" max="5902" width="19.109375" style="1" customWidth="1"/>
    <col min="5903" max="6127" width="9.109375" style="1"/>
    <col min="6128" max="6128" width="8.109375" style="1" customWidth="1"/>
    <col min="6129" max="6129" width="82" style="1" customWidth="1"/>
    <col min="6130" max="6158" width="19.109375" style="1" customWidth="1"/>
    <col min="6159" max="6383" width="9.109375" style="1"/>
    <col min="6384" max="6384" width="8.109375" style="1" customWidth="1"/>
    <col min="6385" max="6385" width="82" style="1" customWidth="1"/>
    <col min="6386" max="6414" width="19.109375" style="1" customWidth="1"/>
    <col min="6415" max="6639" width="9.109375" style="1"/>
    <col min="6640" max="6640" width="8.109375" style="1" customWidth="1"/>
    <col min="6641" max="6641" width="82" style="1" customWidth="1"/>
    <col min="6642" max="6670" width="19.109375" style="1" customWidth="1"/>
    <col min="6671" max="6895" width="9.109375" style="1"/>
    <col min="6896" max="6896" width="8.109375" style="1" customWidth="1"/>
    <col min="6897" max="6897" width="82" style="1" customWidth="1"/>
    <col min="6898" max="6926" width="19.109375" style="1" customWidth="1"/>
    <col min="6927" max="7151" width="9.109375" style="1"/>
    <col min="7152" max="7152" width="8.109375" style="1" customWidth="1"/>
    <col min="7153" max="7153" width="82" style="1" customWidth="1"/>
    <col min="7154" max="7182" width="19.109375" style="1" customWidth="1"/>
    <col min="7183" max="7407" width="9.109375" style="1"/>
    <col min="7408" max="7408" width="8.109375" style="1" customWidth="1"/>
    <col min="7409" max="7409" width="82" style="1" customWidth="1"/>
    <col min="7410" max="7438" width="19.109375" style="1" customWidth="1"/>
    <col min="7439" max="7663" width="9.109375" style="1"/>
    <col min="7664" max="7664" width="8.109375" style="1" customWidth="1"/>
    <col min="7665" max="7665" width="82" style="1" customWidth="1"/>
    <col min="7666" max="7694" width="19.109375" style="1" customWidth="1"/>
    <col min="7695" max="7919" width="9.109375" style="1"/>
    <col min="7920" max="7920" width="8.109375" style="1" customWidth="1"/>
    <col min="7921" max="7921" width="82" style="1" customWidth="1"/>
    <col min="7922" max="7950" width="19.109375" style="1" customWidth="1"/>
    <col min="7951" max="8175" width="9.109375" style="1"/>
    <col min="8176" max="8176" width="8.109375" style="1" customWidth="1"/>
    <col min="8177" max="8177" width="82" style="1" customWidth="1"/>
    <col min="8178" max="8206" width="19.109375" style="1" customWidth="1"/>
    <col min="8207" max="8431" width="9.109375" style="1"/>
    <col min="8432" max="8432" width="8.109375" style="1" customWidth="1"/>
    <col min="8433" max="8433" width="82" style="1" customWidth="1"/>
    <col min="8434" max="8462" width="19.109375" style="1" customWidth="1"/>
    <col min="8463" max="8687" width="9.109375" style="1"/>
    <col min="8688" max="8688" width="8.109375" style="1" customWidth="1"/>
    <col min="8689" max="8689" width="82" style="1" customWidth="1"/>
    <col min="8690" max="8718" width="19.109375" style="1" customWidth="1"/>
    <col min="8719" max="8943" width="9.109375" style="1"/>
    <col min="8944" max="8944" width="8.109375" style="1" customWidth="1"/>
    <col min="8945" max="8945" width="82" style="1" customWidth="1"/>
    <col min="8946" max="8974" width="19.109375" style="1" customWidth="1"/>
    <col min="8975" max="9199" width="9.109375" style="1"/>
    <col min="9200" max="9200" width="8.109375" style="1" customWidth="1"/>
    <col min="9201" max="9201" width="82" style="1" customWidth="1"/>
    <col min="9202" max="9230" width="19.109375" style="1" customWidth="1"/>
    <col min="9231" max="9455" width="9.109375" style="1"/>
    <col min="9456" max="9456" width="8.109375" style="1" customWidth="1"/>
    <col min="9457" max="9457" width="82" style="1" customWidth="1"/>
    <col min="9458" max="9486" width="19.109375" style="1" customWidth="1"/>
    <col min="9487" max="9711" width="9.109375" style="1"/>
    <col min="9712" max="9712" width="8.109375" style="1" customWidth="1"/>
    <col min="9713" max="9713" width="82" style="1" customWidth="1"/>
    <col min="9714" max="9742" width="19.109375" style="1" customWidth="1"/>
    <col min="9743" max="9967" width="9.109375" style="1"/>
    <col min="9968" max="9968" width="8.109375" style="1" customWidth="1"/>
    <col min="9969" max="9969" width="82" style="1" customWidth="1"/>
    <col min="9970" max="9998" width="19.109375" style="1" customWidth="1"/>
    <col min="9999" max="10223" width="9.109375" style="1"/>
    <col min="10224" max="10224" width="8.109375" style="1" customWidth="1"/>
    <col min="10225" max="10225" width="82" style="1" customWidth="1"/>
    <col min="10226" max="10254" width="19.109375" style="1" customWidth="1"/>
    <col min="10255" max="10479" width="9.109375" style="1"/>
    <col min="10480" max="10480" width="8.109375" style="1" customWidth="1"/>
    <col min="10481" max="10481" width="82" style="1" customWidth="1"/>
    <col min="10482" max="10510" width="19.109375" style="1" customWidth="1"/>
    <col min="10511" max="10735" width="9.109375" style="1"/>
    <col min="10736" max="10736" width="8.109375" style="1" customWidth="1"/>
    <col min="10737" max="10737" width="82" style="1" customWidth="1"/>
    <col min="10738" max="10766" width="19.109375" style="1" customWidth="1"/>
    <col min="10767" max="10991" width="9.109375" style="1"/>
    <col min="10992" max="10992" width="8.109375" style="1" customWidth="1"/>
    <col min="10993" max="10993" width="82" style="1" customWidth="1"/>
    <col min="10994" max="11022" width="19.109375" style="1" customWidth="1"/>
    <col min="11023" max="11247" width="9.109375" style="1"/>
    <col min="11248" max="11248" width="8.109375" style="1" customWidth="1"/>
    <col min="11249" max="11249" width="82" style="1" customWidth="1"/>
    <col min="11250" max="11278" width="19.109375" style="1" customWidth="1"/>
    <col min="11279" max="11503" width="9.109375" style="1"/>
    <col min="11504" max="11504" width="8.109375" style="1" customWidth="1"/>
    <col min="11505" max="11505" width="82" style="1" customWidth="1"/>
    <col min="11506" max="11534" width="19.109375" style="1" customWidth="1"/>
    <col min="11535" max="11759" width="9.109375" style="1"/>
    <col min="11760" max="11760" width="8.109375" style="1" customWidth="1"/>
    <col min="11761" max="11761" width="82" style="1" customWidth="1"/>
    <col min="11762" max="11790" width="19.109375" style="1" customWidth="1"/>
    <col min="11791" max="12015" width="9.109375" style="1"/>
    <col min="12016" max="12016" width="8.109375" style="1" customWidth="1"/>
    <col min="12017" max="12017" width="82" style="1" customWidth="1"/>
    <col min="12018" max="12046" width="19.109375" style="1" customWidth="1"/>
    <col min="12047" max="12271" width="9.109375" style="1"/>
    <col min="12272" max="12272" width="8.109375" style="1" customWidth="1"/>
    <col min="12273" max="12273" width="82" style="1" customWidth="1"/>
    <col min="12274" max="12302" width="19.109375" style="1" customWidth="1"/>
    <col min="12303" max="12527" width="9.109375" style="1"/>
    <col min="12528" max="12528" width="8.109375" style="1" customWidth="1"/>
    <col min="12529" max="12529" width="82" style="1" customWidth="1"/>
    <col min="12530" max="12558" width="19.109375" style="1" customWidth="1"/>
    <col min="12559" max="12783" width="9.109375" style="1"/>
    <col min="12784" max="12784" width="8.109375" style="1" customWidth="1"/>
    <col min="12785" max="12785" width="82" style="1" customWidth="1"/>
    <col min="12786" max="12814" width="19.109375" style="1" customWidth="1"/>
    <col min="12815" max="13039" width="9.109375" style="1"/>
    <col min="13040" max="13040" width="8.109375" style="1" customWidth="1"/>
    <col min="13041" max="13041" width="82" style="1" customWidth="1"/>
    <col min="13042" max="13070" width="19.109375" style="1" customWidth="1"/>
    <col min="13071" max="13295" width="9.109375" style="1"/>
    <col min="13296" max="13296" width="8.109375" style="1" customWidth="1"/>
    <col min="13297" max="13297" width="82" style="1" customWidth="1"/>
    <col min="13298" max="13326" width="19.109375" style="1" customWidth="1"/>
    <col min="13327" max="13551" width="9.109375" style="1"/>
    <col min="13552" max="13552" width="8.109375" style="1" customWidth="1"/>
    <col min="13553" max="13553" width="82" style="1" customWidth="1"/>
    <col min="13554" max="13582" width="19.109375" style="1" customWidth="1"/>
    <col min="13583" max="13807" width="9.109375" style="1"/>
    <col min="13808" max="13808" width="8.109375" style="1" customWidth="1"/>
    <col min="13809" max="13809" width="82" style="1" customWidth="1"/>
    <col min="13810" max="13838" width="19.109375" style="1" customWidth="1"/>
    <col min="13839" max="14063" width="9.109375" style="1"/>
    <col min="14064" max="14064" width="8.109375" style="1" customWidth="1"/>
    <col min="14065" max="14065" width="82" style="1" customWidth="1"/>
    <col min="14066" max="14094" width="19.109375" style="1" customWidth="1"/>
    <col min="14095" max="14319" width="9.109375" style="1"/>
    <col min="14320" max="14320" width="8.109375" style="1" customWidth="1"/>
    <col min="14321" max="14321" width="82" style="1" customWidth="1"/>
    <col min="14322" max="14350" width="19.109375" style="1" customWidth="1"/>
    <col min="14351" max="14575" width="9.109375" style="1"/>
    <col min="14576" max="14576" width="8.109375" style="1" customWidth="1"/>
    <col min="14577" max="14577" width="82" style="1" customWidth="1"/>
    <col min="14578" max="14606" width="19.109375" style="1" customWidth="1"/>
    <col min="14607" max="14831" width="9.109375" style="1"/>
    <col min="14832" max="14832" width="8.109375" style="1" customWidth="1"/>
    <col min="14833" max="14833" width="82" style="1" customWidth="1"/>
    <col min="14834" max="14862" width="19.109375" style="1" customWidth="1"/>
    <col min="14863" max="15087" width="9.109375" style="1"/>
    <col min="15088" max="15088" width="8.109375" style="1" customWidth="1"/>
    <col min="15089" max="15089" width="82" style="1" customWidth="1"/>
    <col min="15090" max="15118" width="19.109375" style="1" customWidth="1"/>
    <col min="15119" max="15343" width="9.109375" style="1"/>
    <col min="15344" max="15344" width="8.109375" style="1" customWidth="1"/>
    <col min="15345" max="15345" width="82" style="1" customWidth="1"/>
    <col min="15346" max="15374" width="19.109375" style="1" customWidth="1"/>
    <col min="15375" max="15599" width="9.109375" style="1"/>
    <col min="15600" max="15600" width="8.109375" style="1" customWidth="1"/>
    <col min="15601" max="15601" width="82" style="1" customWidth="1"/>
    <col min="15602" max="15630" width="19.109375" style="1" customWidth="1"/>
    <col min="15631" max="15855" width="9.109375" style="1"/>
    <col min="15856" max="15856" width="8.109375" style="1" customWidth="1"/>
    <col min="15857" max="15857" width="82" style="1" customWidth="1"/>
    <col min="15858" max="15886" width="19.109375" style="1" customWidth="1"/>
    <col min="15887" max="16111" width="9.109375" style="1"/>
    <col min="16112" max="16112" width="8.109375" style="1" customWidth="1"/>
    <col min="16113" max="16113" width="82" style="1" customWidth="1"/>
    <col min="16114" max="16142" width="19.109375" style="1" customWidth="1"/>
    <col min="16143" max="16384" width="9.109375" style="1"/>
  </cols>
  <sheetData>
    <row r="1" spans="1:14" x14ac:dyDescent="0.3">
      <c r="A1" s="168" t="s">
        <v>226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customFormat="1" ht="20.399999999999999" x14ac:dyDescent="0.35">
      <c r="A2" s="169" t="s">
        <v>111</v>
      </c>
      <c r="B2" s="169"/>
      <c r="C2" s="169"/>
    </row>
    <row r="3" spans="1:14" customFormat="1" ht="15.6" x14ac:dyDescent="0.3">
      <c r="A3" s="34"/>
      <c r="B3" s="34"/>
      <c r="C3" s="40" t="s">
        <v>207</v>
      </c>
    </row>
    <row r="4" spans="1:14" customFormat="1" ht="15" thickBot="1" x14ac:dyDescent="0.35">
      <c r="A4" s="2" t="s">
        <v>112</v>
      </c>
      <c r="B4" s="2" t="s">
        <v>3</v>
      </c>
      <c r="C4" s="2" t="s">
        <v>0</v>
      </c>
    </row>
    <row r="5" spans="1:14" customFormat="1" ht="24.75" customHeight="1" thickTop="1" thickBot="1" x14ac:dyDescent="0.35">
      <c r="A5" s="35" t="s">
        <v>113</v>
      </c>
      <c r="B5" s="36" t="s">
        <v>5</v>
      </c>
      <c r="C5" s="37">
        <v>8413348</v>
      </c>
    </row>
    <row r="6" spans="1:14" customFormat="1" ht="24.75" customHeight="1" thickBot="1" x14ac:dyDescent="0.35">
      <c r="A6" s="38" t="s">
        <v>114</v>
      </c>
      <c r="B6" s="36" t="s">
        <v>7</v>
      </c>
      <c r="C6" s="37">
        <v>2010548</v>
      </c>
    </row>
    <row r="7" spans="1:14" customFormat="1" ht="24.75" customHeight="1" x14ac:dyDescent="0.3">
      <c r="A7" s="39" t="s">
        <v>115</v>
      </c>
      <c r="B7" s="10" t="s">
        <v>9</v>
      </c>
      <c r="C7" s="6">
        <v>1007674</v>
      </c>
    </row>
    <row r="8" spans="1:14" customFormat="1" ht="24.75" customHeight="1" x14ac:dyDescent="0.3">
      <c r="A8" s="14" t="s">
        <v>116</v>
      </c>
      <c r="B8" s="12" t="s">
        <v>11</v>
      </c>
      <c r="C8" s="13">
        <v>389645</v>
      </c>
    </row>
    <row r="9" spans="1:14" customFormat="1" ht="24.75" customHeight="1" x14ac:dyDescent="0.3">
      <c r="A9" s="14" t="s">
        <v>117</v>
      </c>
      <c r="B9" s="12" t="s">
        <v>13</v>
      </c>
      <c r="C9" s="13">
        <v>5677902</v>
      </c>
    </row>
    <row r="10" spans="1:14" customFormat="1" ht="24.75" customHeight="1" x14ac:dyDescent="0.3">
      <c r="A10" s="14" t="s">
        <v>118</v>
      </c>
      <c r="B10" s="12" t="s">
        <v>15</v>
      </c>
      <c r="C10" s="13">
        <v>0</v>
      </c>
    </row>
    <row r="11" spans="1:14" customFormat="1" ht="24.75" customHeight="1" x14ac:dyDescent="0.3">
      <c r="A11" s="14" t="s">
        <v>119</v>
      </c>
      <c r="B11" s="12" t="s">
        <v>17</v>
      </c>
      <c r="C11" s="13">
        <v>3963873</v>
      </c>
    </row>
    <row r="12" spans="1:14" customFormat="1" ht="24.75" customHeight="1" thickBot="1" x14ac:dyDescent="0.35">
      <c r="A12" s="38" t="s">
        <v>120</v>
      </c>
      <c r="B12" s="36" t="s">
        <v>19</v>
      </c>
      <c r="C12" s="37">
        <f>SUM(C7:C11)</f>
        <v>11039094</v>
      </c>
    </row>
    <row r="13" spans="1:14" customFormat="1" ht="24.75" customHeight="1" x14ac:dyDescent="0.3">
      <c r="A13" s="14" t="s">
        <v>121</v>
      </c>
      <c r="B13" s="12" t="s">
        <v>21</v>
      </c>
      <c r="C13" s="13">
        <v>0</v>
      </c>
    </row>
    <row r="14" spans="1:14" customFormat="1" ht="24.75" customHeight="1" x14ac:dyDescent="0.3">
      <c r="A14" s="14" t="s">
        <v>122</v>
      </c>
      <c r="B14" s="12" t="s">
        <v>23</v>
      </c>
      <c r="C14" s="13">
        <v>0</v>
      </c>
    </row>
    <row r="15" spans="1:14" customFormat="1" ht="24.75" customHeight="1" x14ac:dyDescent="0.3">
      <c r="A15" s="14" t="s">
        <v>123</v>
      </c>
      <c r="B15" s="12" t="s">
        <v>25</v>
      </c>
      <c r="C15" s="13">
        <v>0</v>
      </c>
    </row>
    <row r="16" spans="1:14" customFormat="1" ht="24.75" customHeight="1" x14ac:dyDescent="0.3">
      <c r="A16" s="14" t="s">
        <v>124</v>
      </c>
      <c r="B16" s="12" t="s">
        <v>27</v>
      </c>
      <c r="C16" s="13">
        <v>0</v>
      </c>
    </row>
    <row r="17" spans="1:3" customFormat="1" ht="24.75" customHeight="1" x14ac:dyDescent="0.3">
      <c r="A17" s="14" t="s">
        <v>125</v>
      </c>
      <c r="B17" s="12" t="s">
        <v>29</v>
      </c>
      <c r="C17" s="13">
        <v>0</v>
      </c>
    </row>
    <row r="18" spans="1:3" customFormat="1" ht="24.75" customHeight="1" x14ac:dyDescent="0.3">
      <c r="A18" s="14" t="s">
        <v>126</v>
      </c>
      <c r="B18" s="12" t="s">
        <v>31</v>
      </c>
      <c r="C18" s="13">
        <v>3603576</v>
      </c>
    </row>
    <row r="19" spans="1:3" customFormat="1" ht="24.75" customHeight="1" thickBot="1" x14ac:dyDescent="0.35">
      <c r="A19" s="38" t="s">
        <v>127</v>
      </c>
      <c r="B19" s="36" t="s">
        <v>33</v>
      </c>
      <c r="C19" s="37">
        <f>SUM(C13:C18)</f>
        <v>3603576</v>
      </c>
    </row>
    <row r="20" spans="1:3" customFormat="1" ht="24.75" customHeight="1" x14ac:dyDescent="0.3">
      <c r="A20" s="14" t="s">
        <v>128</v>
      </c>
      <c r="B20" s="12" t="s">
        <v>34</v>
      </c>
      <c r="C20" s="13">
        <v>49399</v>
      </c>
    </row>
    <row r="21" spans="1:3" customFormat="1" ht="24.75" customHeight="1" x14ac:dyDescent="0.3">
      <c r="A21" s="27" t="s">
        <v>129</v>
      </c>
      <c r="B21" s="12" t="s">
        <v>35</v>
      </c>
      <c r="C21" s="13">
        <v>5747959</v>
      </c>
    </row>
    <row r="22" spans="1:3" customFormat="1" ht="24.75" customHeight="1" x14ac:dyDescent="0.3">
      <c r="A22" s="14" t="s">
        <v>130</v>
      </c>
      <c r="B22" s="12" t="s">
        <v>37</v>
      </c>
      <c r="C22" s="13">
        <v>425288</v>
      </c>
    </row>
    <row r="23" spans="1:3" customFormat="1" ht="24.75" customHeight="1" x14ac:dyDescent="0.3">
      <c r="A23" s="27" t="s">
        <v>131</v>
      </c>
      <c r="B23" s="12" t="s">
        <v>39</v>
      </c>
      <c r="C23" s="13">
        <v>0</v>
      </c>
    </row>
    <row r="24" spans="1:3" customFormat="1" ht="24.75" customHeight="1" thickBot="1" x14ac:dyDescent="0.35">
      <c r="A24" s="38" t="s">
        <v>132</v>
      </c>
      <c r="B24" s="36" t="s">
        <v>41</v>
      </c>
      <c r="C24" s="37">
        <f>SUM(C20:C23)</f>
        <v>6222646</v>
      </c>
    </row>
    <row r="25" spans="1:3" customFormat="1" ht="24.75" customHeight="1" thickBot="1" x14ac:dyDescent="0.35">
      <c r="A25" s="38" t="s">
        <v>133</v>
      </c>
      <c r="B25" s="36" t="s">
        <v>43</v>
      </c>
      <c r="C25" s="37">
        <v>17627723</v>
      </c>
    </row>
    <row r="26" spans="1:3" customFormat="1" ht="24.75" customHeight="1" thickBot="1" x14ac:dyDescent="0.35">
      <c r="A26" s="38" t="s">
        <v>134</v>
      </c>
      <c r="B26" s="36" t="s">
        <v>45</v>
      </c>
      <c r="C26" s="37">
        <v>0</v>
      </c>
    </row>
    <row r="27" spans="1:3" customFormat="1" ht="24.75" customHeight="1" thickBot="1" x14ac:dyDescent="0.35">
      <c r="A27" s="38" t="s">
        <v>135</v>
      </c>
      <c r="B27" s="36" t="s">
        <v>47</v>
      </c>
      <c r="C27" s="37">
        <v>0</v>
      </c>
    </row>
    <row r="28" spans="1:3" s="7" customFormat="1" ht="37.5" customHeight="1" x14ac:dyDescent="0.25">
      <c r="A28" s="30" t="s">
        <v>136</v>
      </c>
      <c r="B28" s="31" t="s">
        <v>49</v>
      </c>
      <c r="C28" s="32">
        <f>C5+C6+C12+C19+C24+C25+C26+C27</f>
        <v>48916935</v>
      </c>
    </row>
    <row r="29" spans="1:3" customFormat="1" ht="24.75" customHeight="1" x14ac:dyDescent="0.3">
      <c r="A29" s="14" t="s">
        <v>206</v>
      </c>
      <c r="B29" s="12" t="s">
        <v>50</v>
      </c>
      <c r="C29" s="13">
        <v>711660</v>
      </c>
    </row>
    <row r="30" spans="1:3" customFormat="1" ht="24.75" customHeight="1" x14ac:dyDescent="0.3">
      <c r="A30" s="14" t="s">
        <v>137</v>
      </c>
      <c r="B30" s="12" t="s">
        <v>52</v>
      </c>
      <c r="C30" s="13">
        <v>0</v>
      </c>
    </row>
    <row r="31" spans="1:3" s="7" customFormat="1" ht="37.5" customHeight="1" x14ac:dyDescent="0.25">
      <c r="A31" s="30" t="s">
        <v>138</v>
      </c>
      <c r="B31" s="31" t="s">
        <v>54</v>
      </c>
      <c r="C31" s="32">
        <f>SUM(C28:C30)</f>
        <v>49628595</v>
      </c>
    </row>
  </sheetData>
  <mergeCells count="2">
    <mergeCell ref="A1:N1"/>
    <mergeCell ref="A2:C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view="pageBreakPreview" topLeftCell="A49" zoomScale="60" zoomScaleNormal="100" workbookViewId="0">
      <selection activeCell="J12" sqref="J12"/>
    </sheetView>
  </sheetViews>
  <sheetFormatPr defaultRowHeight="14.4" x14ac:dyDescent="0.3"/>
  <cols>
    <col min="1" max="1" width="50.109375" style="1" customWidth="1"/>
    <col min="2" max="2" width="10.33203125" style="1" customWidth="1"/>
    <col min="3" max="3" width="20" style="1" customWidth="1"/>
    <col min="4" max="9" width="7.109375" style="1" customWidth="1"/>
    <col min="10" max="242" width="9.109375" style="1"/>
    <col min="243" max="243" width="8.109375" style="1" customWidth="1"/>
    <col min="244" max="244" width="82" style="1" customWidth="1"/>
    <col min="245" max="265" width="19.109375" style="1" customWidth="1"/>
    <col min="266" max="498" width="9.109375" style="1"/>
    <col min="499" max="499" width="8.109375" style="1" customWidth="1"/>
    <col min="500" max="500" width="82" style="1" customWidth="1"/>
    <col min="501" max="521" width="19.109375" style="1" customWidth="1"/>
    <col min="522" max="754" width="9.109375" style="1"/>
    <col min="755" max="755" width="8.109375" style="1" customWidth="1"/>
    <col min="756" max="756" width="82" style="1" customWidth="1"/>
    <col min="757" max="777" width="19.109375" style="1" customWidth="1"/>
    <col min="778" max="1010" width="9.109375" style="1"/>
    <col min="1011" max="1011" width="8.109375" style="1" customWidth="1"/>
    <col min="1012" max="1012" width="82" style="1" customWidth="1"/>
    <col min="1013" max="1033" width="19.109375" style="1" customWidth="1"/>
    <col min="1034" max="1266" width="9.109375" style="1"/>
    <col min="1267" max="1267" width="8.109375" style="1" customWidth="1"/>
    <col min="1268" max="1268" width="82" style="1" customWidth="1"/>
    <col min="1269" max="1289" width="19.109375" style="1" customWidth="1"/>
    <col min="1290" max="1522" width="9.109375" style="1"/>
    <col min="1523" max="1523" width="8.109375" style="1" customWidth="1"/>
    <col min="1524" max="1524" width="82" style="1" customWidth="1"/>
    <col min="1525" max="1545" width="19.109375" style="1" customWidth="1"/>
    <col min="1546" max="1778" width="9.109375" style="1"/>
    <col min="1779" max="1779" width="8.109375" style="1" customWidth="1"/>
    <col min="1780" max="1780" width="82" style="1" customWidth="1"/>
    <col min="1781" max="1801" width="19.109375" style="1" customWidth="1"/>
    <col min="1802" max="2034" width="9.109375" style="1"/>
    <col min="2035" max="2035" width="8.109375" style="1" customWidth="1"/>
    <col min="2036" max="2036" width="82" style="1" customWidth="1"/>
    <col min="2037" max="2057" width="19.109375" style="1" customWidth="1"/>
    <col min="2058" max="2290" width="9.109375" style="1"/>
    <col min="2291" max="2291" width="8.109375" style="1" customWidth="1"/>
    <col min="2292" max="2292" width="82" style="1" customWidth="1"/>
    <col min="2293" max="2313" width="19.109375" style="1" customWidth="1"/>
    <col min="2314" max="2546" width="9.109375" style="1"/>
    <col min="2547" max="2547" width="8.109375" style="1" customWidth="1"/>
    <col min="2548" max="2548" width="82" style="1" customWidth="1"/>
    <col min="2549" max="2569" width="19.109375" style="1" customWidth="1"/>
    <col min="2570" max="2802" width="9.109375" style="1"/>
    <col min="2803" max="2803" width="8.109375" style="1" customWidth="1"/>
    <col min="2804" max="2804" width="82" style="1" customWidth="1"/>
    <col min="2805" max="2825" width="19.109375" style="1" customWidth="1"/>
    <col min="2826" max="3058" width="9.109375" style="1"/>
    <col min="3059" max="3059" width="8.109375" style="1" customWidth="1"/>
    <col min="3060" max="3060" width="82" style="1" customWidth="1"/>
    <col min="3061" max="3081" width="19.109375" style="1" customWidth="1"/>
    <col min="3082" max="3314" width="9.109375" style="1"/>
    <col min="3315" max="3315" width="8.109375" style="1" customWidth="1"/>
    <col min="3316" max="3316" width="82" style="1" customWidth="1"/>
    <col min="3317" max="3337" width="19.109375" style="1" customWidth="1"/>
    <col min="3338" max="3570" width="9.109375" style="1"/>
    <col min="3571" max="3571" width="8.109375" style="1" customWidth="1"/>
    <col min="3572" max="3572" width="82" style="1" customWidth="1"/>
    <col min="3573" max="3593" width="19.109375" style="1" customWidth="1"/>
    <col min="3594" max="3826" width="9.109375" style="1"/>
    <col min="3827" max="3827" width="8.109375" style="1" customWidth="1"/>
    <col min="3828" max="3828" width="82" style="1" customWidth="1"/>
    <col min="3829" max="3849" width="19.109375" style="1" customWidth="1"/>
    <col min="3850" max="4082" width="9.109375" style="1"/>
    <col min="4083" max="4083" width="8.109375" style="1" customWidth="1"/>
    <col min="4084" max="4084" width="82" style="1" customWidth="1"/>
    <col min="4085" max="4105" width="19.109375" style="1" customWidth="1"/>
    <col min="4106" max="4338" width="9.109375" style="1"/>
    <col min="4339" max="4339" width="8.109375" style="1" customWidth="1"/>
    <col min="4340" max="4340" width="82" style="1" customWidth="1"/>
    <col min="4341" max="4361" width="19.109375" style="1" customWidth="1"/>
    <col min="4362" max="4594" width="9.109375" style="1"/>
    <col min="4595" max="4595" width="8.109375" style="1" customWidth="1"/>
    <col min="4596" max="4596" width="82" style="1" customWidth="1"/>
    <col min="4597" max="4617" width="19.109375" style="1" customWidth="1"/>
    <col min="4618" max="4850" width="9.109375" style="1"/>
    <col min="4851" max="4851" width="8.109375" style="1" customWidth="1"/>
    <col min="4852" max="4852" width="82" style="1" customWidth="1"/>
    <col min="4853" max="4873" width="19.109375" style="1" customWidth="1"/>
    <col min="4874" max="5106" width="9.109375" style="1"/>
    <col min="5107" max="5107" width="8.109375" style="1" customWidth="1"/>
    <col min="5108" max="5108" width="82" style="1" customWidth="1"/>
    <col min="5109" max="5129" width="19.109375" style="1" customWidth="1"/>
    <col min="5130" max="5362" width="9.109375" style="1"/>
    <col min="5363" max="5363" width="8.109375" style="1" customWidth="1"/>
    <col min="5364" max="5364" width="82" style="1" customWidth="1"/>
    <col min="5365" max="5385" width="19.109375" style="1" customWidth="1"/>
    <col min="5386" max="5618" width="9.109375" style="1"/>
    <col min="5619" max="5619" width="8.109375" style="1" customWidth="1"/>
    <col min="5620" max="5620" width="82" style="1" customWidth="1"/>
    <col min="5621" max="5641" width="19.109375" style="1" customWidth="1"/>
    <col min="5642" max="5874" width="9.109375" style="1"/>
    <col min="5875" max="5875" width="8.109375" style="1" customWidth="1"/>
    <col min="5876" max="5876" width="82" style="1" customWidth="1"/>
    <col min="5877" max="5897" width="19.109375" style="1" customWidth="1"/>
    <col min="5898" max="6130" width="9.109375" style="1"/>
    <col min="6131" max="6131" width="8.109375" style="1" customWidth="1"/>
    <col min="6132" max="6132" width="82" style="1" customWidth="1"/>
    <col min="6133" max="6153" width="19.109375" style="1" customWidth="1"/>
    <col min="6154" max="6386" width="9.109375" style="1"/>
    <col min="6387" max="6387" width="8.109375" style="1" customWidth="1"/>
    <col min="6388" max="6388" width="82" style="1" customWidth="1"/>
    <col min="6389" max="6409" width="19.109375" style="1" customWidth="1"/>
    <col min="6410" max="6642" width="9.109375" style="1"/>
    <col min="6643" max="6643" width="8.109375" style="1" customWidth="1"/>
    <col min="6644" max="6644" width="82" style="1" customWidth="1"/>
    <col min="6645" max="6665" width="19.109375" style="1" customWidth="1"/>
    <col min="6666" max="6898" width="9.109375" style="1"/>
    <col min="6899" max="6899" width="8.109375" style="1" customWidth="1"/>
    <col min="6900" max="6900" width="82" style="1" customWidth="1"/>
    <col min="6901" max="6921" width="19.109375" style="1" customWidth="1"/>
    <col min="6922" max="7154" width="9.109375" style="1"/>
    <col min="7155" max="7155" width="8.109375" style="1" customWidth="1"/>
    <col min="7156" max="7156" width="82" style="1" customWidth="1"/>
    <col min="7157" max="7177" width="19.109375" style="1" customWidth="1"/>
    <col min="7178" max="7410" width="9.109375" style="1"/>
    <col min="7411" max="7411" width="8.109375" style="1" customWidth="1"/>
    <col min="7412" max="7412" width="82" style="1" customWidth="1"/>
    <col min="7413" max="7433" width="19.109375" style="1" customWidth="1"/>
    <col min="7434" max="7666" width="9.109375" style="1"/>
    <col min="7667" max="7667" width="8.109375" style="1" customWidth="1"/>
    <col min="7668" max="7668" width="82" style="1" customWidth="1"/>
    <col min="7669" max="7689" width="19.109375" style="1" customWidth="1"/>
    <col min="7690" max="7922" width="9.109375" style="1"/>
    <col min="7923" max="7923" width="8.109375" style="1" customWidth="1"/>
    <col min="7924" max="7924" width="82" style="1" customWidth="1"/>
    <col min="7925" max="7945" width="19.109375" style="1" customWidth="1"/>
    <col min="7946" max="8178" width="9.109375" style="1"/>
    <col min="8179" max="8179" width="8.109375" style="1" customWidth="1"/>
    <col min="8180" max="8180" width="82" style="1" customWidth="1"/>
    <col min="8181" max="8201" width="19.109375" style="1" customWidth="1"/>
    <col min="8202" max="8434" width="9.109375" style="1"/>
    <col min="8435" max="8435" width="8.109375" style="1" customWidth="1"/>
    <col min="8436" max="8436" width="82" style="1" customWidth="1"/>
    <col min="8437" max="8457" width="19.109375" style="1" customWidth="1"/>
    <col min="8458" max="8690" width="9.109375" style="1"/>
    <col min="8691" max="8691" width="8.109375" style="1" customWidth="1"/>
    <col min="8692" max="8692" width="82" style="1" customWidth="1"/>
    <col min="8693" max="8713" width="19.109375" style="1" customWidth="1"/>
    <col min="8714" max="8946" width="9.109375" style="1"/>
    <col min="8947" max="8947" width="8.109375" style="1" customWidth="1"/>
    <col min="8948" max="8948" width="82" style="1" customWidth="1"/>
    <col min="8949" max="8969" width="19.109375" style="1" customWidth="1"/>
    <col min="8970" max="9202" width="9.109375" style="1"/>
    <col min="9203" max="9203" width="8.109375" style="1" customWidth="1"/>
    <col min="9204" max="9204" width="82" style="1" customWidth="1"/>
    <col min="9205" max="9225" width="19.109375" style="1" customWidth="1"/>
    <col min="9226" max="9458" width="9.109375" style="1"/>
    <col min="9459" max="9459" width="8.109375" style="1" customWidth="1"/>
    <col min="9460" max="9460" width="82" style="1" customWidth="1"/>
    <col min="9461" max="9481" width="19.109375" style="1" customWidth="1"/>
    <col min="9482" max="9714" width="9.109375" style="1"/>
    <col min="9715" max="9715" width="8.109375" style="1" customWidth="1"/>
    <col min="9716" max="9716" width="82" style="1" customWidth="1"/>
    <col min="9717" max="9737" width="19.109375" style="1" customWidth="1"/>
    <col min="9738" max="9970" width="9.109375" style="1"/>
    <col min="9971" max="9971" width="8.109375" style="1" customWidth="1"/>
    <col min="9972" max="9972" width="82" style="1" customWidth="1"/>
    <col min="9973" max="9993" width="19.109375" style="1" customWidth="1"/>
    <col min="9994" max="10226" width="9.109375" style="1"/>
    <col min="10227" max="10227" width="8.109375" style="1" customWidth="1"/>
    <col min="10228" max="10228" width="82" style="1" customWidth="1"/>
    <col min="10229" max="10249" width="19.109375" style="1" customWidth="1"/>
    <col min="10250" max="10482" width="9.109375" style="1"/>
    <col min="10483" max="10483" width="8.109375" style="1" customWidth="1"/>
    <col min="10484" max="10484" width="82" style="1" customWidth="1"/>
    <col min="10485" max="10505" width="19.109375" style="1" customWidth="1"/>
    <col min="10506" max="10738" width="9.109375" style="1"/>
    <col min="10739" max="10739" width="8.109375" style="1" customWidth="1"/>
    <col min="10740" max="10740" width="82" style="1" customWidth="1"/>
    <col min="10741" max="10761" width="19.109375" style="1" customWidth="1"/>
    <col min="10762" max="10994" width="9.109375" style="1"/>
    <col min="10995" max="10995" width="8.109375" style="1" customWidth="1"/>
    <col min="10996" max="10996" width="82" style="1" customWidth="1"/>
    <col min="10997" max="11017" width="19.109375" style="1" customWidth="1"/>
    <col min="11018" max="11250" width="9.109375" style="1"/>
    <col min="11251" max="11251" width="8.109375" style="1" customWidth="1"/>
    <col min="11252" max="11252" width="82" style="1" customWidth="1"/>
    <col min="11253" max="11273" width="19.109375" style="1" customWidth="1"/>
    <col min="11274" max="11506" width="9.109375" style="1"/>
    <col min="11507" max="11507" width="8.109375" style="1" customWidth="1"/>
    <col min="11508" max="11508" width="82" style="1" customWidth="1"/>
    <col min="11509" max="11529" width="19.109375" style="1" customWidth="1"/>
    <col min="11530" max="11762" width="9.109375" style="1"/>
    <col min="11763" max="11763" width="8.109375" style="1" customWidth="1"/>
    <col min="11764" max="11764" width="82" style="1" customWidth="1"/>
    <col min="11765" max="11785" width="19.109375" style="1" customWidth="1"/>
    <col min="11786" max="12018" width="9.109375" style="1"/>
    <col min="12019" max="12019" width="8.109375" style="1" customWidth="1"/>
    <col min="12020" max="12020" width="82" style="1" customWidth="1"/>
    <col min="12021" max="12041" width="19.109375" style="1" customWidth="1"/>
    <col min="12042" max="12274" width="9.109375" style="1"/>
    <col min="12275" max="12275" width="8.109375" style="1" customWidth="1"/>
    <col min="12276" max="12276" width="82" style="1" customWidth="1"/>
    <col min="12277" max="12297" width="19.109375" style="1" customWidth="1"/>
    <col min="12298" max="12530" width="9.109375" style="1"/>
    <col min="12531" max="12531" width="8.109375" style="1" customWidth="1"/>
    <col min="12532" max="12532" width="82" style="1" customWidth="1"/>
    <col min="12533" max="12553" width="19.109375" style="1" customWidth="1"/>
    <col min="12554" max="12786" width="9.109375" style="1"/>
    <col min="12787" max="12787" width="8.109375" style="1" customWidth="1"/>
    <col min="12788" max="12788" width="82" style="1" customWidth="1"/>
    <col min="12789" max="12809" width="19.109375" style="1" customWidth="1"/>
    <col min="12810" max="13042" width="9.109375" style="1"/>
    <col min="13043" max="13043" width="8.109375" style="1" customWidth="1"/>
    <col min="13044" max="13044" width="82" style="1" customWidth="1"/>
    <col min="13045" max="13065" width="19.109375" style="1" customWidth="1"/>
    <col min="13066" max="13298" width="9.109375" style="1"/>
    <col min="13299" max="13299" width="8.109375" style="1" customWidth="1"/>
    <col min="13300" max="13300" width="82" style="1" customWidth="1"/>
    <col min="13301" max="13321" width="19.109375" style="1" customWidth="1"/>
    <col min="13322" max="13554" width="9.109375" style="1"/>
    <col min="13555" max="13555" width="8.109375" style="1" customWidth="1"/>
    <col min="13556" max="13556" width="82" style="1" customWidth="1"/>
    <col min="13557" max="13577" width="19.109375" style="1" customWidth="1"/>
    <col min="13578" max="13810" width="9.109375" style="1"/>
    <col min="13811" max="13811" width="8.109375" style="1" customWidth="1"/>
    <col min="13812" max="13812" width="82" style="1" customWidth="1"/>
    <col min="13813" max="13833" width="19.109375" style="1" customWidth="1"/>
    <col min="13834" max="14066" width="9.109375" style="1"/>
    <col min="14067" max="14067" width="8.109375" style="1" customWidth="1"/>
    <col min="14068" max="14068" width="82" style="1" customWidth="1"/>
    <col min="14069" max="14089" width="19.109375" style="1" customWidth="1"/>
    <col min="14090" max="14322" width="9.109375" style="1"/>
    <col min="14323" max="14323" width="8.109375" style="1" customWidth="1"/>
    <col min="14324" max="14324" width="82" style="1" customWidth="1"/>
    <col min="14325" max="14345" width="19.109375" style="1" customWidth="1"/>
    <col min="14346" max="14578" width="9.109375" style="1"/>
    <col min="14579" max="14579" width="8.109375" style="1" customWidth="1"/>
    <col min="14580" max="14580" width="82" style="1" customWidth="1"/>
    <col min="14581" max="14601" width="19.109375" style="1" customWidth="1"/>
    <col min="14602" max="14834" width="9.109375" style="1"/>
    <col min="14835" max="14835" width="8.109375" style="1" customWidth="1"/>
    <col min="14836" max="14836" width="82" style="1" customWidth="1"/>
    <col min="14837" max="14857" width="19.109375" style="1" customWidth="1"/>
    <col min="14858" max="15090" width="9.109375" style="1"/>
    <col min="15091" max="15091" width="8.109375" style="1" customWidth="1"/>
    <col min="15092" max="15092" width="82" style="1" customWidth="1"/>
    <col min="15093" max="15113" width="19.109375" style="1" customWidth="1"/>
    <col min="15114" max="15346" width="9.109375" style="1"/>
    <col min="15347" max="15347" width="8.109375" style="1" customWidth="1"/>
    <col min="15348" max="15348" width="82" style="1" customWidth="1"/>
    <col min="15349" max="15369" width="19.109375" style="1" customWidth="1"/>
    <col min="15370" max="15602" width="9.109375" style="1"/>
    <col min="15603" max="15603" width="8.109375" style="1" customWidth="1"/>
    <col min="15604" max="15604" width="82" style="1" customWidth="1"/>
    <col min="15605" max="15625" width="19.109375" style="1" customWidth="1"/>
    <col min="15626" max="15858" width="9.109375" style="1"/>
    <col min="15859" max="15859" width="8.109375" style="1" customWidth="1"/>
    <col min="15860" max="15860" width="82" style="1" customWidth="1"/>
    <col min="15861" max="15881" width="19.109375" style="1" customWidth="1"/>
    <col min="15882" max="16114" width="9.109375" style="1"/>
    <col min="16115" max="16115" width="8.109375" style="1" customWidth="1"/>
    <col min="16116" max="16116" width="82" style="1" customWidth="1"/>
    <col min="16117" max="16137" width="19.109375" style="1" customWidth="1"/>
    <col min="16138" max="16384" width="9.109375" style="1"/>
  </cols>
  <sheetData>
    <row r="1" spans="1:9" x14ac:dyDescent="0.3">
      <c r="A1" s="170" t="s">
        <v>224</v>
      </c>
      <c r="B1" s="170"/>
      <c r="C1" s="170"/>
      <c r="D1" s="170"/>
      <c r="E1" s="170"/>
      <c r="F1" s="170"/>
      <c r="G1" s="170"/>
      <c r="H1" s="170"/>
      <c r="I1" s="170"/>
    </row>
    <row r="2" spans="1:9" s="7" customFormat="1" ht="15.6" x14ac:dyDescent="0.3">
      <c r="A2" s="171" t="s">
        <v>1</v>
      </c>
      <c r="B2" s="171"/>
      <c r="C2" s="171"/>
    </row>
    <row r="3" spans="1:9" s="7" customFormat="1" ht="15" x14ac:dyDescent="0.25">
      <c r="A3" s="8"/>
      <c r="B3" s="8"/>
      <c r="C3" s="33" t="s">
        <v>207</v>
      </c>
    </row>
    <row r="4" spans="1:9" s="7" customFormat="1" ht="15.6" thickBot="1" x14ac:dyDescent="0.3">
      <c r="A4" s="2" t="s">
        <v>2</v>
      </c>
      <c r="B4" s="2" t="s">
        <v>3</v>
      </c>
      <c r="C4" s="2" t="s">
        <v>0</v>
      </c>
    </row>
    <row r="5" spans="1:9" s="7" customFormat="1" ht="24.75" customHeight="1" thickTop="1" x14ac:dyDescent="0.25">
      <c r="A5" s="9" t="s">
        <v>4</v>
      </c>
      <c r="B5" s="10" t="s">
        <v>5</v>
      </c>
      <c r="C5" s="6">
        <v>12696504</v>
      </c>
    </row>
    <row r="6" spans="1:9" s="7" customFormat="1" ht="24.75" customHeight="1" x14ac:dyDescent="0.25">
      <c r="A6" s="11" t="s">
        <v>6</v>
      </c>
      <c r="B6" s="12" t="s">
        <v>7</v>
      </c>
      <c r="C6" s="13">
        <v>0</v>
      </c>
    </row>
    <row r="7" spans="1:9" s="7" customFormat="1" ht="33" customHeight="1" x14ac:dyDescent="0.25">
      <c r="A7" s="11" t="s">
        <v>8</v>
      </c>
      <c r="B7" s="12" t="s">
        <v>9</v>
      </c>
      <c r="C7" s="13">
        <v>3295000</v>
      </c>
    </row>
    <row r="8" spans="1:9" s="7" customFormat="1" ht="24.75" customHeight="1" x14ac:dyDescent="0.25">
      <c r="A8" s="14" t="s">
        <v>10</v>
      </c>
      <c r="B8" s="12" t="s">
        <v>11</v>
      </c>
      <c r="C8" s="13">
        <v>1800000</v>
      </c>
    </row>
    <row r="9" spans="1:9" s="7" customFormat="1" ht="24.75" customHeight="1" x14ac:dyDescent="0.25">
      <c r="A9" s="14" t="s">
        <v>12</v>
      </c>
      <c r="B9" s="12" t="s">
        <v>13</v>
      </c>
      <c r="C9" s="13">
        <v>1113860</v>
      </c>
    </row>
    <row r="10" spans="1:9" s="7" customFormat="1" ht="24.75" customHeight="1" thickBot="1" x14ac:dyDescent="0.3">
      <c r="A10" s="15" t="s">
        <v>14</v>
      </c>
      <c r="B10" s="16" t="s">
        <v>15</v>
      </c>
      <c r="C10" s="17">
        <v>0</v>
      </c>
    </row>
    <row r="11" spans="1:9" s="7" customFormat="1" ht="24.75" customHeight="1" thickBot="1" x14ac:dyDescent="0.3">
      <c r="A11" s="18" t="s">
        <v>16</v>
      </c>
      <c r="B11" s="19" t="s">
        <v>17</v>
      </c>
      <c r="C11" s="20">
        <f>SUM(C5:C10)</f>
        <v>18905364</v>
      </c>
    </row>
    <row r="12" spans="1:9" s="7" customFormat="1" ht="24.75" customHeight="1" thickBot="1" x14ac:dyDescent="0.3">
      <c r="A12" s="21" t="s">
        <v>18</v>
      </c>
      <c r="B12" s="22" t="s">
        <v>19</v>
      </c>
      <c r="C12" s="23">
        <v>9397350</v>
      </c>
    </row>
    <row r="13" spans="1:9" s="7" customFormat="1" ht="24.75" customHeight="1" thickBot="1" x14ac:dyDescent="0.3">
      <c r="A13" s="24" t="s">
        <v>20</v>
      </c>
      <c r="B13" s="25" t="s">
        <v>21</v>
      </c>
      <c r="C13" s="26">
        <f>SUM(C11:C12)</f>
        <v>28302714</v>
      </c>
    </row>
    <row r="14" spans="1:9" s="7" customFormat="1" ht="24.75" customHeight="1" x14ac:dyDescent="0.25">
      <c r="A14" s="14" t="s">
        <v>22</v>
      </c>
      <c r="B14" s="12" t="s">
        <v>23</v>
      </c>
      <c r="C14" s="13">
        <v>12783190</v>
      </c>
    </row>
    <row r="15" spans="1:9" s="7" customFormat="1" ht="24.75" customHeight="1" thickBot="1" x14ac:dyDescent="0.3">
      <c r="A15" s="14" t="s">
        <v>24</v>
      </c>
      <c r="B15" s="12" t="s">
        <v>25</v>
      </c>
      <c r="C15" s="13">
        <v>0</v>
      </c>
    </row>
    <row r="16" spans="1:9" s="7" customFormat="1" ht="24.75" customHeight="1" thickBot="1" x14ac:dyDescent="0.3">
      <c r="A16" s="24" t="s">
        <v>26</v>
      </c>
      <c r="B16" s="25" t="s">
        <v>27</v>
      </c>
      <c r="C16" s="26">
        <f>SUM(C14:C15)</f>
        <v>12783190</v>
      </c>
    </row>
    <row r="17" spans="1:3" s="7" customFormat="1" ht="24.75" customHeight="1" thickBot="1" x14ac:dyDescent="0.3">
      <c r="A17" s="14" t="s">
        <v>28</v>
      </c>
      <c r="B17" s="12" t="s">
        <v>29</v>
      </c>
      <c r="C17" s="13">
        <v>0</v>
      </c>
    </row>
    <row r="18" spans="1:3" s="7" customFormat="1" ht="24.75" customHeight="1" thickBot="1" x14ac:dyDescent="0.3">
      <c r="A18" s="18" t="s">
        <v>30</v>
      </c>
      <c r="B18" s="19" t="s">
        <v>31</v>
      </c>
      <c r="C18" s="20">
        <f>SUM(C17)</f>
        <v>0</v>
      </c>
    </row>
    <row r="19" spans="1:3" s="7" customFormat="1" ht="24.75" customHeight="1" thickBot="1" x14ac:dyDescent="0.3">
      <c r="A19" s="18" t="s">
        <v>32</v>
      </c>
      <c r="B19" s="19" t="s">
        <v>33</v>
      </c>
      <c r="C19" s="20">
        <v>9155245</v>
      </c>
    </row>
    <row r="20" spans="1:3" s="7" customFormat="1" ht="24.75" customHeight="1" x14ac:dyDescent="0.25">
      <c r="A20" s="14" t="s">
        <v>211</v>
      </c>
      <c r="B20" s="12" t="s">
        <v>34</v>
      </c>
      <c r="C20" s="13">
        <v>0</v>
      </c>
    </row>
    <row r="21" spans="1:3" s="7" customFormat="1" ht="24.75" customHeight="1" thickBot="1" x14ac:dyDescent="0.3">
      <c r="A21" s="27" t="s">
        <v>210</v>
      </c>
      <c r="B21" s="12" t="s">
        <v>35</v>
      </c>
      <c r="C21" s="13">
        <v>0</v>
      </c>
    </row>
    <row r="22" spans="1:3" s="7" customFormat="1" ht="24.75" customHeight="1" thickBot="1" x14ac:dyDescent="0.3">
      <c r="A22" s="18" t="s">
        <v>36</v>
      </c>
      <c r="B22" s="19" t="s">
        <v>37</v>
      </c>
      <c r="C22" s="20">
        <v>8305006</v>
      </c>
    </row>
    <row r="23" spans="1:3" s="7" customFormat="1" ht="24.75" customHeight="1" x14ac:dyDescent="0.25">
      <c r="A23" s="27" t="s">
        <v>38</v>
      </c>
      <c r="B23" s="12" t="s">
        <v>39</v>
      </c>
      <c r="C23" s="13">
        <v>0</v>
      </c>
    </row>
    <row r="24" spans="1:3" s="7" customFormat="1" ht="24.75" customHeight="1" x14ac:dyDescent="0.25">
      <c r="A24" s="27" t="s">
        <v>40</v>
      </c>
      <c r="B24" s="12" t="s">
        <v>41</v>
      </c>
      <c r="C24" s="13">
        <v>0</v>
      </c>
    </row>
    <row r="25" spans="1:3" s="7" customFormat="1" ht="24.75" customHeight="1" x14ac:dyDescent="0.25">
      <c r="A25" s="28" t="s">
        <v>42</v>
      </c>
      <c r="B25" s="12" t="s">
        <v>43</v>
      </c>
      <c r="C25" s="13">
        <v>0</v>
      </c>
    </row>
    <row r="26" spans="1:3" s="7" customFormat="1" ht="24.75" customHeight="1" x14ac:dyDescent="0.25">
      <c r="A26" s="14" t="s">
        <v>44</v>
      </c>
      <c r="B26" s="12" t="s">
        <v>45</v>
      </c>
      <c r="C26" s="13">
        <v>2540536</v>
      </c>
    </row>
    <row r="27" spans="1:3" s="7" customFormat="1" ht="24.75" customHeight="1" x14ac:dyDescent="0.25">
      <c r="A27" s="14" t="s">
        <v>46</v>
      </c>
      <c r="B27" s="12" t="s">
        <v>47</v>
      </c>
      <c r="C27" s="13">
        <v>0</v>
      </c>
    </row>
    <row r="28" spans="1:3" s="7" customFormat="1" ht="24.75" customHeight="1" thickBot="1" x14ac:dyDescent="0.3">
      <c r="A28" s="14" t="s">
        <v>48</v>
      </c>
      <c r="B28" s="12" t="s">
        <v>49</v>
      </c>
      <c r="C28" s="13">
        <v>0</v>
      </c>
    </row>
    <row r="29" spans="1:3" s="7" customFormat="1" ht="24.75" customHeight="1" thickBot="1" x14ac:dyDescent="0.3">
      <c r="A29" s="18" t="s">
        <v>51</v>
      </c>
      <c r="B29" s="19" t="s">
        <v>52</v>
      </c>
      <c r="C29" s="20">
        <f>C22+C26+C27</f>
        <v>10845542</v>
      </c>
    </row>
    <row r="30" spans="1:3" s="7" customFormat="1" ht="24.75" customHeight="1" thickBot="1" x14ac:dyDescent="0.3">
      <c r="A30" s="18" t="s">
        <v>53</v>
      </c>
      <c r="B30" s="19" t="s">
        <v>54</v>
      </c>
      <c r="C30" s="20">
        <v>63860</v>
      </c>
    </row>
    <row r="31" spans="1:3" s="7" customFormat="1" ht="24.75" customHeight="1" x14ac:dyDescent="0.25">
      <c r="A31" s="14" t="s">
        <v>204</v>
      </c>
      <c r="B31" s="12" t="s">
        <v>55</v>
      </c>
      <c r="C31" s="13">
        <v>0</v>
      </c>
    </row>
    <row r="32" spans="1:3" s="7" customFormat="1" ht="24.75" customHeight="1" thickBot="1" x14ac:dyDescent="0.3">
      <c r="A32" s="14" t="s">
        <v>56</v>
      </c>
      <c r="B32" s="12" t="s">
        <v>57</v>
      </c>
      <c r="C32" s="13">
        <v>0</v>
      </c>
    </row>
    <row r="33" spans="1:3" s="7" customFormat="1" ht="24.75" customHeight="1" thickBot="1" x14ac:dyDescent="0.3">
      <c r="A33" s="24" t="s">
        <v>58</v>
      </c>
      <c r="B33" s="25" t="s">
        <v>59</v>
      </c>
      <c r="C33" s="26">
        <f>C18+C19+C29+C30</f>
        <v>20064647</v>
      </c>
    </row>
    <row r="34" spans="1:3" s="7" customFormat="1" ht="24.75" customHeight="1" x14ac:dyDescent="0.25">
      <c r="A34" s="14" t="s">
        <v>60</v>
      </c>
      <c r="B34" s="12" t="s">
        <v>61</v>
      </c>
      <c r="C34" s="13">
        <v>0</v>
      </c>
    </row>
    <row r="35" spans="1:3" s="7" customFormat="1" ht="24.75" customHeight="1" x14ac:dyDescent="0.25">
      <c r="A35" s="14" t="s">
        <v>62</v>
      </c>
      <c r="B35" s="12" t="s">
        <v>63</v>
      </c>
      <c r="C35" s="13">
        <v>240000</v>
      </c>
    </row>
    <row r="36" spans="1:3" s="7" customFormat="1" ht="24.75" customHeight="1" x14ac:dyDescent="0.25">
      <c r="A36" s="14" t="s">
        <v>64</v>
      </c>
      <c r="B36" s="12" t="s">
        <v>65</v>
      </c>
      <c r="C36" s="13">
        <v>240000</v>
      </c>
    </row>
    <row r="37" spans="1:3" s="7" customFormat="1" ht="24.75" customHeight="1" x14ac:dyDescent="0.25">
      <c r="A37" s="14" t="s">
        <v>66</v>
      </c>
      <c r="B37" s="12" t="s">
        <v>67</v>
      </c>
      <c r="C37" s="13">
        <v>4000</v>
      </c>
    </row>
    <row r="38" spans="1:3" s="7" customFormat="1" ht="24.75" customHeight="1" x14ac:dyDescent="0.25">
      <c r="A38" s="29" t="s">
        <v>68</v>
      </c>
      <c r="B38" s="12" t="s">
        <v>69</v>
      </c>
      <c r="C38" s="13">
        <v>0</v>
      </c>
    </row>
    <row r="39" spans="1:3" s="7" customFormat="1" ht="24.75" customHeight="1" x14ac:dyDescent="0.25">
      <c r="A39" s="14" t="s">
        <v>70</v>
      </c>
      <c r="B39" s="12" t="s">
        <v>71</v>
      </c>
      <c r="C39" s="13">
        <v>83895</v>
      </c>
    </row>
    <row r="40" spans="1:3" s="7" customFormat="1" ht="24.75" customHeight="1" x14ac:dyDescent="0.25">
      <c r="A40" s="14" t="s">
        <v>72</v>
      </c>
      <c r="B40" s="12" t="s">
        <v>73</v>
      </c>
      <c r="C40" s="13">
        <v>0</v>
      </c>
    </row>
    <row r="41" spans="1:3" s="7" customFormat="1" ht="24.75" customHeight="1" x14ac:dyDescent="0.25">
      <c r="A41" s="14" t="s">
        <v>74</v>
      </c>
      <c r="B41" s="12" t="s">
        <v>75</v>
      </c>
      <c r="C41" s="13">
        <v>149165</v>
      </c>
    </row>
    <row r="42" spans="1:3" s="7" customFormat="1" ht="24.75" customHeight="1" x14ac:dyDescent="0.25">
      <c r="A42" s="14" t="s">
        <v>76</v>
      </c>
      <c r="B42" s="12" t="s">
        <v>77</v>
      </c>
      <c r="C42" s="13">
        <v>0</v>
      </c>
    </row>
    <row r="43" spans="1:3" s="7" customFormat="1" ht="24.75" customHeight="1" thickBot="1" x14ac:dyDescent="0.3">
      <c r="A43" s="14" t="s">
        <v>78</v>
      </c>
      <c r="B43" s="12" t="s">
        <v>79</v>
      </c>
      <c r="C43" s="13">
        <v>456681</v>
      </c>
    </row>
    <row r="44" spans="1:3" s="7" customFormat="1" ht="24.75" customHeight="1" thickBot="1" x14ac:dyDescent="0.3">
      <c r="A44" s="24" t="s">
        <v>80</v>
      </c>
      <c r="B44" s="25" t="s">
        <v>81</v>
      </c>
      <c r="C44" s="26">
        <f>C34+C35+C37+C38+C39+C41+C43+C42+C40</f>
        <v>933741</v>
      </c>
    </row>
    <row r="45" spans="1:3" s="7" customFormat="1" ht="24.75" customHeight="1" thickBot="1" x14ac:dyDescent="0.3">
      <c r="A45" s="14" t="s">
        <v>82</v>
      </c>
      <c r="B45" s="12" t="s">
        <v>83</v>
      </c>
      <c r="C45" s="13">
        <v>0</v>
      </c>
    </row>
    <row r="46" spans="1:3" s="7" customFormat="1" ht="24.75" customHeight="1" thickBot="1" x14ac:dyDescent="0.3">
      <c r="A46" s="24" t="s">
        <v>84</v>
      </c>
      <c r="B46" s="25" t="s">
        <v>85</v>
      </c>
      <c r="C46" s="26">
        <f>SUM(C45:C45)</f>
        <v>0</v>
      </c>
    </row>
    <row r="47" spans="1:3" s="7" customFormat="1" ht="24.75" customHeight="1" thickBot="1" x14ac:dyDescent="0.3">
      <c r="A47" s="14" t="s">
        <v>205</v>
      </c>
      <c r="B47" s="12" t="s">
        <v>86</v>
      </c>
      <c r="C47" s="13">
        <v>0</v>
      </c>
    </row>
    <row r="48" spans="1:3" s="7" customFormat="1" ht="24.75" customHeight="1" thickBot="1" x14ac:dyDescent="0.3">
      <c r="A48" s="24" t="s">
        <v>87</v>
      </c>
      <c r="B48" s="25" t="s">
        <v>88</v>
      </c>
      <c r="C48" s="26">
        <f>SUM(C47)</f>
        <v>0</v>
      </c>
    </row>
    <row r="49" spans="1:3" s="7" customFormat="1" ht="24.75" customHeight="1" x14ac:dyDescent="0.25">
      <c r="A49" s="14" t="s">
        <v>89</v>
      </c>
      <c r="B49" s="12" t="s">
        <v>90</v>
      </c>
      <c r="C49" s="13">
        <v>185576</v>
      </c>
    </row>
    <row r="50" spans="1:3" s="7" customFormat="1" ht="24.75" customHeight="1" x14ac:dyDescent="0.25">
      <c r="A50" s="14" t="s">
        <v>91</v>
      </c>
      <c r="B50" s="12" t="s">
        <v>92</v>
      </c>
      <c r="C50" s="13">
        <v>0</v>
      </c>
    </row>
    <row r="51" spans="1:3" s="7" customFormat="1" ht="24.75" customHeight="1" x14ac:dyDescent="0.25">
      <c r="A51" s="14" t="s">
        <v>93</v>
      </c>
      <c r="B51" s="12" t="s">
        <v>94</v>
      </c>
      <c r="C51" s="13">
        <v>0</v>
      </c>
    </row>
    <row r="52" spans="1:3" s="7" customFormat="1" ht="24.75" customHeight="1" x14ac:dyDescent="0.25">
      <c r="A52" s="14" t="s">
        <v>95</v>
      </c>
      <c r="B52" s="12" t="s">
        <v>96</v>
      </c>
      <c r="C52" s="13">
        <v>0</v>
      </c>
    </row>
    <row r="53" spans="1:3" s="7" customFormat="1" ht="24.75" customHeight="1" thickBot="1" x14ac:dyDescent="0.3">
      <c r="A53" s="14" t="s">
        <v>97</v>
      </c>
      <c r="B53" s="12" t="s">
        <v>98</v>
      </c>
      <c r="C53" s="13">
        <v>0</v>
      </c>
    </row>
    <row r="54" spans="1:3" s="7" customFormat="1" ht="24.75" customHeight="1" thickBot="1" x14ac:dyDescent="0.3">
      <c r="A54" s="24" t="s">
        <v>99</v>
      </c>
      <c r="B54" s="25" t="s">
        <v>100</v>
      </c>
      <c r="C54" s="26">
        <f>C49+C53</f>
        <v>185576</v>
      </c>
    </row>
    <row r="55" spans="1:3" s="7" customFormat="1" ht="37.5" customHeight="1" x14ac:dyDescent="0.25">
      <c r="A55" s="30" t="s">
        <v>101</v>
      </c>
      <c r="B55" s="31" t="s">
        <v>102</v>
      </c>
      <c r="C55" s="32">
        <f>C13+C16+C33+C44+C46+C48+C54</f>
        <v>62269868</v>
      </c>
    </row>
    <row r="56" spans="1:3" s="7" customFormat="1" ht="24.75" customHeight="1" x14ac:dyDescent="0.25">
      <c r="A56" s="14" t="s">
        <v>103</v>
      </c>
      <c r="B56" s="12" t="s">
        <v>104</v>
      </c>
      <c r="C56" s="13">
        <v>10264004</v>
      </c>
    </row>
    <row r="57" spans="1:3" s="7" customFormat="1" ht="24.75" customHeight="1" thickBot="1" x14ac:dyDescent="0.3">
      <c r="A57" s="11" t="s">
        <v>105</v>
      </c>
      <c r="B57" s="12" t="s">
        <v>106</v>
      </c>
      <c r="C57" s="13">
        <v>596792</v>
      </c>
    </row>
    <row r="58" spans="1:3" s="7" customFormat="1" ht="24.75" customHeight="1" thickBot="1" x14ac:dyDescent="0.3">
      <c r="A58" s="24" t="s">
        <v>107</v>
      </c>
      <c r="B58" s="25" t="s">
        <v>108</v>
      </c>
      <c r="C58" s="26">
        <f>SUM(C56:C57)</f>
        <v>10860796</v>
      </c>
    </row>
    <row r="59" spans="1:3" s="7" customFormat="1" ht="37.5" customHeight="1" x14ac:dyDescent="0.25">
      <c r="A59" s="30" t="s">
        <v>109</v>
      </c>
      <c r="B59" s="31" t="s">
        <v>110</v>
      </c>
      <c r="C59" s="32">
        <f>C55+C56+C57</f>
        <v>73130664</v>
      </c>
    </row>
  </sheetData>
  <mergeCells count="2">
    <mergeCell ref="A1:I1"/>
    <mergeCell ref="A2:C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6"/>
  <sheetViews>
    <sheetView zoomScaleNormal="100" workbookViewId="0">
      <selection activeCell="G16" sqref="G16"/>
    </sheetView>
  </sheetViews>
  <sheetFormatPr defaultColWidth="9.109375" defaultRowHeight="13.8" x14ac:dyDescent="0.25"/>
  <cols>
    <col min="1" max="1" width="32.109375" style="69" bestFit="1" customWidth="1"/>
    <col min="2" max="2" width="13.109375" style="57" customWidth="1"/>
    <col min="3" max="3" width="13.33203125" style="69" bestFit="1" customWidth="1"/>
    <col min="4" max="4" width="12" style="69" bestFit="1" customWidth="1"/>
    <col min="5" max="5" width="13.33203125" style="58" bestFit="1" customWidth="1"/>
    <col min="6" max="6" width="13.5546875" style="69" customWidth="1"/>
    <col min="7" max="7" width="12.88671875" style="69" customWidth="1"/>
    <col min="8" max="9" width="13.88671875" style="69" customWidth="1"/>
    <col min="10" max="16384" width="9.109375" style="69"/>
  </cols>
  <sheetData>
    <row r="1" spans="1:12" ht="27.75" customHeight="1" x14ac:dyDescent="0.25">
      <c r="A1" s="172" t="s">
        <v>219</v>
      </c>
      <c r="B1" s="172"/>
      <c r="C1" s="172"/>
      <c r="D1" s="172"/>
      <c r="E1" s="172"/>
      <c r="F1" s="172"/>
      <c r="G1" s="56"/>
      <c r="H1" s="56"/>
      <c r="I1" s="56"/>
    </row>
    <row r="2" spans="1:12" ht="15.75" customHeight="1" thickBot="1" x14ac:dyDescent="0.35">
      <c r="A2" s="74" t="s">
        <v>195</v>
      </c>
      <c r="B2" s="75"/>
      <c r="C2" s="74"/>
      <c r="D2" s="179" t="s">
        <v>223</v>
      </c>
      <c r="E2" s="179"/>
      <c r="F2" s="179"/>
      <c r="G2" s="179"/>
      <c r="H2" s="179"/>
      <c r="I2" s="179"/>
    </row>
    <row r="3" spans="1:12" s="78" customFormat="1" ht="51" customHeight="1" thickBot="1" x14ac:dyDescent="0.35">
      <c r="A3" s="173" t="s">
        <v>196</v>
      </c>
      <c r="B3" s="175" t="s">
        <v>212</v>
      </c>
      <c r="C3" s="176"/>
      <c r="D3" s="176"/>
      <c r="E3" s="177"/>
      <c r="F3" s="178" t="s">
        <v>213</v>
      </c>
      <c r="G3" s="178"/>
      <c r="H3" s="178"/>
      <c r="I3" s="76" t="s">
        <v>220</v>
      </c>
      <c r="J3" s="77"/>
      <c r="K3" s="77"/>
      <c r="L3" s="77"/>
    </row>
    <row r="4" spans="1:12" s="73" customFormat="1" ht="29.25" customHeight="1" thickBot="1" x14ac:dyDescent="0.35">
      <c r="A4" s="174"/>
      <c r="B4" s="59" t="s">
        <v>197</v>
      </c>
      <c r="C4" s="60" t="s">
        <v>214</v>
      </c>
      <c r="D4" s="60" t="s">
        <v>198</v>
      </c>
      <c r="E4" s="61" t="s">
        <v>199</v>
      </c>
      <c r="F4" s="60" t="s">
        <v>214</v>
      </c>
      <c r="G4" s="60" t="s">
        <v>198</v>
      </c>
      <c r="H4" s="61" t="s">
        <v>199</v>
      </c>
      <c r="I4" s="71" t="s">
        <v>199</v>
      </c>
      <c r="J4" s="79"/>
      <c r="K4" s="79"/>
      <c r="L4" s="79"/>
    </row>
    <row r="5" spans="1:12" s="56" customFormat="1" ht="20.25" customHeight="1" thickTop="1" thickBot="1" x14ac:dyDescent="0.3">
      <c r="A5" s="62" t="s">
        <v>221</v>
      </c>
      <c r="B5" s="63"/>
      <c r="C5" s="64">
        <v>10945267</v>
      </c>
      <c r="D5" s="64">
        <v>2861000</v>
      </c>
      <c r="E5" s="64">
        <v>13806267</v>
      </c>
      <c r="F5" s="64">
        <v>13880098</v>
      </c>
      <c r="G5" s="64">
        <v>3747626</v>
      </c>
      <c r="H5" s="64">
        <f>SUM(F5:G5)</f>
        <v>17627724</v>
      </c>
      <c r="I5" s="64">
        <v>17627723</v>
      </c>
    </row>
    <row r="6" spans="1:12" s="56" customFormat="1" ht="22.5" customHeight="1" thickBot="1" x14ac:dyDescent="0.3">
      <c r="A6" s="53" t="s">
        <v>222</v>
      </c>
      <c r="B6" s="65" t="s">
        <v>200</v>
      </c>
      <c r="C6" s="54">
        <v>10945267</v>
      </c>
      <c r="D6" s="55">
        <v>2861000</v>
      </c>
      <c r="E6" s="54">
        <v>13806267</v>
      </c>
      <c r="F6" s="54">
        <v>13880098</v>
      </c>
      <c r="G6" s="55">
        <v>3747626</v>
      </c>
      <c r="H6" s="80"/>
      <c r="I6" s="54">
        <v>17627723</v>
      </c>
    </row>
    <row r="7" spans="1:12" s="56" customFormat="1" ht="28.2" thickBot="1" x14ac:dyDescent="0.3">
      <c r="A7" s="62" t="s">
        <v>201</v>
      </c>
      <c r="B7" s="63"/>
      <c r="C7" s="64">
        <v>150000</v>
      </c>
      <c r="D7" s="64">
        <v>41000</v>
      </c>
      <c r="E7" s="64">
        <v>191000</v>
      </c>
      <c r="F7" s="64">
        <f>F8+F9</f>
        <v>96498</v>
      </c>
      <c r="G7" s="64">
        <f>G8+G9</f>
        <v>0</v>
      </c>
      <c r="H7" s="64">
        <f>SUM(F7:G7)</f>
        <v>96498</v>
      </c>
      <c r="I7" s="64">
        <v>0</v>
      </c>
    </row>
    <row r="8" spans="1:12" s="56" customFormat="1" ht="28.8" x14ac:dyDescent="0.25">
      <c r="A8" s="53" t="s">
        <v>215</v>
      </c>
      <c r="B8" s="65" t="s">
        <v>216</v>
      </c>
      <c r="C8" s="54">
        <v>50000</v>
      </c>
      <c r="D8" s="55">
        <v>14000</v>
      </c>
      <c r="E8" s="54">
        <f t="shared" ref="E8:E9" si="0">SUM(C8:D8)</f>
        <v>64000</v>
      </c>
      <c r="F8" s="54">
        <v>50000</v>
      </c>
      <c r="G8" s="55">
        <v>0</v>
      </c>
      <c r="H8" s="54">
        <f>SUM(F8:G8)</f>
        <v>50000</v>
      </c>
      <c r="I8" s="54"/>
    </row>
    <row r="9" spans="1:12" s="56" customFormat="1" ht="29.4" thickBot="1" x14ac:dyDescent="0.3">
      <c r="A9" s="53" t="s">
        <v>217</v>
      </c>
      <c r="B9" s="65" t="s">
        <v>202</v>
      </c>
      <c r="C9" s="54">
        <v>100000</v>
      </c>
      <c r="D9" s="55">
        <v>27000</v>
      </c>
      <c r="E9" s="54">
        <f t="shared" si="0"/>
        <v>127000</v>
      </c>
      <c r="F9" s="54">
        <v>46498</v>
      </c>
      <c r="G9" s="55">
        <v>0</v>
      </c>
      <c r="H9" s="54">
        <f>SUM(F9:G9)</f>
        <v>46498</v>
      </c>
      <c r="I9" s="54"/>
    </row>
    <row r="10" spans="1:12" s="56" customFormat="1" ht="20.25" customHeight="1" thickBot="1" x14ac:dyDescent="0.3">
      <c r="A10" s="66" t="s">
        <v>203</v>
      </c>
      <c r="B10" s="67"/>
      <c r="C10" s="68">
        <f>C7+C5</f>
        <v>11095267</v>
      </c>
      <c r="D10" s="68">
        <f>D7+D5</f>
        <v>2902000</v>
      </c>
      <c r="E10" s="68">
        <f>E7+E5</f>
        <v>13997267</v>
      </c>
      <c r="F10" s="68">
        <f>F5+F7</f>
        <v>13976596</v>
      </c>
      <c r="G10" s="68">
        <v>3000653</v>
      </c>
      <c r="H10" s="68">
        <f>H7+H5</f>
        <v>17724222</v>
      </c>
      <c r="I10" s="68">
        <f>I7+I5</f>
        <v>17627723</v>
      </c>
    </row>
    <row r="13" spans="1:12" ht="20.25" customHeight="1" x14ac:dyDescent="0.25"/>
    <row r="15" spans="1:12" ht="32.25" customHeight="1" x14ac:dyDescent="0.25"/>
    <row r="16" spans="1:12" ht="32.25" customHeight="1" x14ac:dyDescent="0.25"/>
  </sheetData>
  <mergeCells count="5">
    <mergeCell ref="A1:F1"/>
    <mergeCell ref="A3:A4"/>
    <mergeCell ref="B3:E3"/>
    <mergeCell ref="F3:H3"/>
    <mergeCell ref="D2:I2"/>
  </mergeCells>
  <pageMargins left="0.7" right="0.7" top="0.75" bottom="0.75" header="0.3" footer="0.3"/>
  <pageSetup paperSize="9" scale="61" orientation="portrait" r:id="rId1"/>
  <rowBreaks count="1" manualBreakCount="1">
    <brk id="1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1.melléklet </vt:lpstr>
      <vt:lpstr>2. melléklet</vt:lpstr>
      <vt:lpstr>3.melléklet</vt:lpstr>
      <vt:lpstr>4. melléklet.</vt:lpstr>
      <vt:lpstr>'2. melléklet'!Nyomtatási_terület</vt:lpstr>
      <vt:lpstr>'3.melléklet'!Nyomtatási_terület</vt:lpstr>
      <vt:lpstr>'4. melléklet.'!Nyomtatási_terület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Fazekas Mária</dc:creator>
  <cp:lastModifiedBy>dr. Odonics Aliz</cp:lastModifiedBy>
  <cp:lastPrinted>2019-05-29T09:15:17Z</cp:lastPrinted>
  <dcterms:created xsi:type="dcterms:W3CDTF">2016-04-13T13:42:02Z</dcterms:created>
  <dcterms:modified xsi:type="dcterms:W3CDTF">2019-05-29T09:15:31Z</dcterms:modified>
</cp:coreProperties>
</file>