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forrásonként'!$A$1:$M$153</definedName>
  </definedNames>
  <calcPr calcId="125725"/>
</workbook>
</file>

<file path=xl/calcChain.xml><?xml version="1.0" encoding="utf-8"?>
<calcChain xmlns="http://schemas.openxmlformats.org/spreadsheetml/2006/main">
  <c r="M45" i="28"/>
  <c r="M150"/>
  <c r="M149"/>
  <c r="M146"/>
  <c r="M145"/>
  <c r="M142"/>
  <c r="M141"/>
  <c r="M139"/>
  <c r="M138"/>
  <c r="M113"/>
  <c r="M95"/>
  <c r="M90"/>
  <c r="M88"/>
  <c r="M84"/>
  <c r="M71"/>
  <c r="M70"/>
  <c r="M69"/>
  <c r="M68"/>
  <c r="M65"/>
  <c r="M63"/>
  <c r="M62"/>
  <c r="M61"/>
  <c r="M60"/>
  <c r="M58"/>
  <c r="M57"/>
  <c r="M55"/>
  <c r="M54"/>
  <c r="M53"/>
  <c r="M52"/>
  <c r="M48"/>
  <c r="M46"/>
  <c r="M43"/>
  <c r="M38"/>
  <c r="M37"/>
  <c r="M36"/>
  <c r="M34"/>
  <c r="M33"/>
  <c r="M24"/>
  <c r="M18"/>
  <c r="M15"/>
  <c r="M11"/>
  <c r="L151"/>
  <c r="L147"/>
  <c r="M147" s="1"/>
  <c r="L144"/>
  <c r="M144" s="1"/>
  <c r="L140"/>
  <c r="M140" s="1"/>
  <c r="L137"/>
  <c r="M137" s="1"/>
  <c r="L131"/>
  <c r="L127"/>
  <c r="L112"/>
  <c r="M112" s="1"/>
  <c r="L107"/>
  <c r="L103"/>
  <c r="L100"/>
  <c r="L97"/>
  <c r="L94"/>
  <c r="M94" s="1"/>
  <c r="L86"/>
  <c r="M86" s="1"/>
  <c r="L80"/>
  <c r="M80" s="1"/>
  <c r="L73"/>
  <c r="L66"/>
  <c r="M66" s="1"/>
  <c r="L51"/>
  <c r="M51" s="1"/>
  <c r="L45"/>
  <c r="L39"/>
  <c r="M39" s="1"/>
  <c r="L32"/>
  <c r="M32" s="1"/>
  <c r="L30"/>
  <c r="L25"/>
  <c r="L22"/>
  <c r="M22" s="1"/>
  <c r="L13"/>
  <c r="M13" s="1"/>
  <c r="L10"/>
  <c r="M10" s="1"/>
  <c r="J151"/>
  <c r="K151"/>
  <c r="J147"/>
  <c r="J144"/>
  <c r="J140"/>
  <c r="J137"/>
  <c r="J136"/>
  <c r="J131"/>
  <c r="J127"/>
  <c r="J112"/>
  <c r="J107"/>
  <c r="J103"/>
  <c r="J100"/>
  <c r="J97"/>
  <c r="J94"/>
  <c r="J88"/>
  <c r="J86"/>
  <c r="J80"/>
  <c r="J79"/>
  <c r="J73"/>
  <c r="J66"/>
  <c r="J51"/>
  <c r="J50"/>
  <c r="J45"/>
  <c r="J39"/>
  <c r="J32"/>
  <c r="J30"/>
  <c r="J25"/>
  <c r="J22"/>
  <c r="J13"/>
  <c r="J10"/>
  <c r="K137"/>
  <c r="K140"/>
  <c r="K147"/>
  <c r="K144"/>
  <c r="K10"/>
  <c r="K13"/>
  <c r="K22"/>
  <c r="K25"/>
  <c r="K30"/>
  <c r="K32"/>
  <c r="K39"/>
  <c r="K45"/>
  <c r="K29"/>
  <c r="K51"/>
  <c r="K50"/>
  <c r="K66"/>
  <c r="K73"/>
  <c r="K80"/>
  <c r="K79"/>
  <c r="K88"/>
  <c r="K86"/>
  <c r="K94"/>
  <c r="K97"/>
  <c r="K100"/>
  <c r="K103"/>
  <c r="K107"/>
  <c r="K112"/>
  <c r="K131"/>
  <c r="K127"/>
  <c r="J9"/>
  <c r="J29"/>
  <c r="J8"/>
  <c r="J111"/>
  <c r="J135"/>
  <c r="K136"/>
  <c r="K9"/>
  <c r="K8"/>
  <c r="K111"/>
  <c r="K135"/>
  <c r="L79"/>
  <c r="M79" s="1"/>
  <c r="L29"/>
  <c r="M29" s="1"/>
  <c r="L9"/>
  <c r="M9" s="1"/>
  <c r="L136" l="1"/>
  <c r="M136" s="1"/>
  <c r="L50"/>
  <c r="M50" s="1"/>
  <c r="L8" l="1"/>
  <c r="M8" s="1"/>
  <c r="L111" l="1"/>
  <c r="M111" l="1"/>
  <c r="L135"/>
  <c r="M135" s="1"/>
</calcChain>
</file>

<file path=xl/sharedStrings.xml><?xml version="1.0" encoding="utf-8"?>
<sst xmlns="http://schemas.openxmlformats.org/spreadsheetml/2006/main" count="157" uniqueCount="137">
  <si>
    <t>I.: MÛKÖDÉSI BEVÉTELEK</t>
  </si>
  <si>
    <t>Hatósági jogkörhöz köthető működési bevételek</t>
  </si>
  <si>
    <t>Igazgatási szolgáltatási díj</t>
  </si>
  <si>
    <t>Bírság bevétele</t>
  </si>
  <si>
    <t>Egyéb saját bevétel</t>
  </si>
  <si>
    <t>Áru- és készletértékesítés ellenértéke</t>
  </si>
  <si>
    <t>Szolgáltatások ellenértéke</t>
  </si>
  <si>
    <t>Egyéb sajátos bevétel</t>
  </si>
  <si>
    <t>Továbbszámlázott szolgáltatások értéke</t>
  </si>
  <si>
    <t>Bérleti és lízing díj bevételek</t>
  </si>
  <si>
    <t>Intézményi ellátási díjak</t>
  </si>
  <si>
    <t>Alkalmazottak térítése</t>
  </si>
  <si>
    <t>Kötbér, egyéb kártérsítés, bánatpénz bevétele</t>
  </si>
  <si>
    <t>ÁFA bevételek, - visszatérülések</t>
  </si>
  <si>
    <t>Működési kiadásokhoz kapcsolódó ÁFA visszatérülés</t>
  </si>
  <si>
    <t>Kiszámlázott termékek és szolgáltatások ÁFA-ja</t>
  </si>
  <si>
    <t>Hozam- és kamatbevételek összesen</t>
  </si>
  <si>
    <t>Működési célú kamatbevételek államháztartáson belülről</t>
  </si>
  <si>
    <t>Működési célú kamatbevételek államháztartáson kívülről</t>
  </si>
  <si>
    <t>Realizált árfolyamnyereség bevétele</t>
  </si>
  <si>
    <t>Illetékek</t>
  </si>
  <si>
    <t>Illetékbevétel</t>
  </si>
  <si>
    <t>Helyi adók</t>
  </si>
  <si>
    <t>Építményadó</t>
  </si>
  <si>
    <t>Idegenforgalmi adó</t>
  </si>
  <si>
    <t>Iparûzési adó</t>
  </si>
  <si>
    <t>Átengedett központi adók</t>
  </si>
  <si>
    <t>SZJA helyben maradó része</t>
  </si>
  <si>
    <t>Jövedelemkülönbség mérséklése</t>
  </si>
  <si>
    <t>Termõföld bérbeadásából származó jöv.adó</t>
  </si>
  <si>
    <t>Gépjármûadó</t>
  </si>
  <si>
    <t>Átengedett egyéb központi adók</t>
  </si>
  <si>
    <t>Bírságok, pótlékok és egyéb sajátos bevételek</t>
  </si>
  <si>
    <t>Pótlékok, bírságok (helyi-,gépjármûadó)</t>
  </si>
  <si>
    <t>Környezetvédelmi bírság</t>
  </si>
  <si>
    <t>Talajterhelési díj</t>
  </si>
  <si>
    <t>Önkormányzat költségvetési támogatása</t>
  </si>
  <si>
    <t>Immateriális javak értékesítése</t>
  </si>
  <si>
    <t>Termőföld értékesítése</t>
  </si>
  <si>
    <t>Gépek, berendezések és felszerelések értékesítése</t>
  </si>
  <si>
    <t>Ingatlanok értékesítése</t>
  </si>
  <si>
    <t>Járművek értékesítése</t>
  </si>
  <si>
    <t>Egyéb önkormányzati vagyon bérbeadásából származó bevétel</t>
  </si>
  <si>
    <t>Egyéb önkormányzati vagyon üzemeltetéséből, koncesszióból származó bevétel</t>
  </si>
  <si>
    <t>Vagyonkezelésbe adásból származó bevétel</t>
  </si>
  <si>
    <t>Osztalék-és hozambevétel</t>
  </si>
  <si>
    <t>Tartós részesedések értékesítése</t>
  </si>
  <si>
    <t>Támogatásértékű működési bevétel helyi önkormányzatoktól és költségvetési szerveiktől</t>
  </si>
  <si>
    <t>Működési célú pénzeszköz átvétel non-profit szervezetektől</t>
  </si>
  <si>
    <t>Működési célú pénzeszköz átvétel vállalkozásoktól</t>
  </si>
  <si>
    <t>Támogatási kölcsönök visszatérülése államháztartáson belülről</t>
  </si>
  <si>
    <t>Támogatási kölcsönök visszatérülése államháztartáson kívülről</t>
  </si>
  <si>
    <t>Támogatási kölcsönök igénybevétele államháztartáson belülről</t>
  </si>
  <si>
    <t>Előző évek előirányzat-maradványának, pénzmaradványnak működési  célú igénybevétele</t>
  </si>
  <si>
    <t>Előző évek vállalkozási maradványnak működési  célú igénybevétele</t>
  </si>
  <si>
    <t>Működési célú bevételek</t>
  </si>
  <si>
    <t>Forgatási célú értékpapírok bevételei</t>
  </si>
  <si>
    <t>Befektetési célú értékpapírok bevételei</t>
  </si>
  <si>
    <t>Felhalmozási célú értékpapírok bevételei</t>
  </si>
  <si>
    <t>Működési célú</t>
  </si>
  <si>
    <t>Felhalmozási célú</t>
  </si>
  <si>
    <t>Működési célú hitel felvétele</t>
  </si>
  <si>
    <t>Rövid lejáratú hitelek felvétele</t>
  </si>
  <si>
    <t>Hosszú lejáratú hitelek felvétele</t>
  </si>
  <si>
    <t>Felhalmozási célú hitel felvétele</t>
  </si>
  <si>
    <t>BEVÉTELEK MINDÖSSZESEN</t>
  </si>
  <si>
    <t xml:space="preserve">Az önkormányzat és költségvetési szervek bevételei forrásonként </t>
  </si>
  <si>
    <t>Előző évek előirányzat-maradványának, pénzmaradványnak felhalmozási célú igénybevétele</t>
  </si>
  <si>
    <t>Adatok ezer forintban!</t>
  </si>
  <si>
    <t>KBTE</t>
  </si>
  <si>
    <t>Magánszemélyek kommunális adója</t>
  </si>
  <si>
    <t>Támogatásérétkű működési bevétel fejezeti kezelésű előirányzattól</t>
  </si>
  <si>
    <t>Támogatásérétkű működési bevétel társadalmobiztosítási alaptól</t>
  </si>
  <si>
    <t>Támogatásérétkű működési bevétel elkülönített állami pénzalaptól</t>
  </si>
  <si>
    <t>Működési célú pénzeszköz átvétel lakosságtól</t>
  </si>
  <si>
    <t>Egyéb étkeztetés</t>
  </si>
  <si>
    <t>Csillagvár</t>
  </si>
  <si>
    <t>Tájház</t>
  </si>
  <si>
    <t>Sport</t>
  </si>
  <si>
    <t>Telekadó</t>
  </si>
  <si>
    <t>Vállakozók kommunális adója</t>
  </si>
  <si>
    <t>Támogatásértékű felhalmozási bevétel MVH</t>
  </si>
  <si>
    <t>1. Intézményi működési bevételek</t>
  </si>
  <si>
    <t>2. Önkormányzatok sajátos működési bevételei</t>
  </si>
  <si>
    <t>4. Támogatásértékû mûködési bevétel</t>
  </si>
  <si>
    <t>5. Mûködési célú pénzeszközátvétel államháztartáson kívülről</t>
  </si>
  <si>
    <t>II. FELHALMOZÁSI BEVÉTELEK</t>
  </si>
  <si>
    <t>1. Tárgyi eszközök, immateriális javak értékesítése</t>
  </si>
  <si>
    <t>2. Önkormányzatok sajátos felhalmozási és tőkebevét.</t>
  </si>
  <si>
    <t>Értékesített tárgyi eszközök ÁFA-ja</t>
  </si>
  <si>
    <t>Hozam- és kamatbevételek</t>
  </si>
  <si>
    <t>Felhalmozási célú kamatbevétel államháztartáson belülről</t>
  </si>
  <si>
    <t>Felhalmozási célú kamatbevétel államháztartáson kívülről</t>
  </si>
  <si>
    <t>3. Pénzügyi befektetések bevételei</t>
  </si>
  <si>
    <t>4. Támogatások</t>
  </si>
  <si>
    <t>A helyi önkormányzatok fejlesztési feladatainak támgatása</t>
  </si>
  <si>
    <t>5. Támogatásértékű felhalmozási bevételek</t>
  </si>
  <si>
    <t>6. Felhalmozási célú pénzeszközátvétel államháztartáson kívülről</t>
  </si>
  <si>
    <t>7. Támogatási kölcsönök visszatérülése</t>
  </si>
  <si>
    <r>
      <t>III</t>
    </r>
    <r>
      <rPr>
        <b/>
        <sz val="8"/>
        <rFont val="Arial"/>
        <family val="2"/>
        <charset val="238"/>
      </rPr>
      <t xml:space="preserve">. KÖLTSÉGVETÉSI HIÁNY BELSŐ FINANSZÍROZÁSÁRA SZOLGÁLÓ PÉNZFORGALOM NÉLKÜLI BEVÉTELEK </t>
    </r>
  </si>
  <si>
    <t>IV. ÉRTÉKPAPÍROK ÉRTÉKESÍTÉSÉNEK BEVÉTELE</t>
  </si>
  <si>
    <t>V. KÖTVÉNYEK KIBOCSÁTÁSÁNAK BEVÉTELE</t>
  </si>
  <si>
    <t>VI. HITELEK</t>
  </si>
  <si>
    <t>3. Támogatások</t>
  </si>
  <si>
    <t>Támogatásértékű felhalmozási bevétel elkül. állami pénzalaptól</t>
  </si>
  <si>
    <t>KÖLTSÉGVETÉSI BEVÉTELEK ÖSSZESEN (I+II)</t>
  </si>
  <si>
    <t>Előző évi visszatérülések ( közoktatási normatíva)</t>
  </si>
  <si>
    <t>Adósságkonszolidáció felhalmozási célú</t>
  </si>
  <si>
    <t>A települési önkormányzatok működésének támogatása</t>
  </si>
  <si>
    <t>Óvodapedagógusok, és az óvodapedagógusok nevelő munkáját közvetelenül segítők bértámogatása</t>
  </si>
  <si>
    <t>Óvodaműködtetési támogatás</t>
  </si>
  <si>
    <t>Ingyenes és kedvezményes gyermekétkeztetés támogatása</t>
  </si>
  <si>
    <t>Társulás által fenntartott óvodába bejáró gyermekek utaztatásának támogatása</t>
  </si>
  <si>
    <t>Egyes jövedelempótló támogatások kiegészítése</t>
  </si>
  <si>
    <t>Hozzájárulás a pénzbeli szociális ellátásokhoz</t>
  </si>
  <si>
    <t>Egyes szociális és gyermekjóléti feladatok támogatása</t>
  </si>
  <si>
    <t>Könyvtári, közművelődési és múzeumi feladatok támogatása</t>
  </si>
  <si>
    <t>Központosított működési célú előirányzatok</t>
  </si>
  <si>
    <t>Működőképesség megőrzését szolgáló kiegészítő támogatás</t>
  </si>
  <si>
    <t>Szerkezetátalakítási tartalék</t>
  </si>
  <si>
    <t>Megyei önkormányzati tartalékból kapott támogatás</t>
  </si>
  <si>
    <t>Egyéb működési célú központi támogatás</t>
  </si>
  <si>
    <t>Ebből önként vállalt feladat</t>
  </si>
  <si>
    <t>Kiszámlázott termékek, szolgáltatások ÁFA-ja</t>
  </si>
  <si>
    <t>Eredeti előirányzat</t>
  </si>
  <si>
    <t>Módosított előirányzat</t>
  </si>
  <si>
    <t>Tény 2013.12.31.</t>
  </si>
  <si>
    <t>Teljesítés              %</t>
  </si>
  <si>
    <t>Előző évek vállalkozási maradványának felhalmozási célú igénybevétele</t>
  </si>
  <si>
    <t>FÜGGŐ BEVÉTEL</t>
  </si>
  <si>
    <t>Támogatásértékű működési bevétel társulástól</t>
  </si>
  <si>
    <t>Felhalmozási célú célú pénzeszköz átvétel non-profit szervezetektől</t>
  </si>
  <si>
    <t>Felhalmozási célú pénzeszköz átvétel vállalkozásoktól</t>
  </si>
  <si>
    <t>Felhalmozási célú pénzeszköz átvétel lakosságtól</t>
  </si>
  <si>
    <t>1.melléklet</t>
  </si>
  <si>
    <t>1. sz. melléklet folytatása</t>
  </si>
  <si>
    <t>az 5/2014.(IV.17.)önkormányzati rendelethez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</si>
</sst>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3" applyNumberFormat="1" applyFont="1" applyFill="1" applyBorder="1" applyAlignment="1" applyProtection="1">
      <alignment horizontal="left" vertical="center" wrapText="1"/>
    </xf>
    <xf numFmtId="3" fontId="0" fillId="0" borderId="4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4" fillId="0" borderId="18" xfId="3" applyNumberFormat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vertical="center" wrapText="1"/>
    </xf>
    <xf numFmtId="0" fontId="2" fillId="0" borderId="18" xfId="3" applyNumberFormat="1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17" xfId="3" applyNumberFormat="1" applyFont="1" applyFill="1" applyBorder="1" applyAlignment="1" applyProtection="1">
      <alignment horizontal="left" vertical="center" wrapText="1"/>
    </xf>
    <xf numFmtId="0" fontId="4" fillId="0" borderId="20" xfId="3" applyNumberFormat="1" applyFont="1" applyFill="1" applyBorder="1" applyAlignment="1" applyProtection="1">
      <alignment horizontal="left" vertical="center" wrapText="1"/>
    </xf>
    <xf numFmtId="0" fontId="4" fillId="2" borderId="17" xfId="3" applyNumberFormat="1" applyFont="1" applyFill="1" applyBorder="1" applyAlignment="1" applyProtection="1">
      <alignment horizontal="left" vertical="center" wrapText="1"/>
    </xf>
    <xf numFmtId="0" fontId="4" fillId="2" borderId="19" xfId="3" applyNumberFormat="1" applyFont="1" applyFill="1" applyBorder="1" applyAlignment="1" applyProtection="1">
      <alignment horizontal="left" vertical="center" wrapText="1"/>
    </xf>
    <xf numFmtId="0" fontId="4" fillId="2" borderId="18" xfId="3" applyNumberFormat="1" applyFont="1" applyFill="1" applyBorder="1" applyAlignment="1" applyProtection="1">
      <alignment horizontal="left" vertical="center" wrapText="1"/>
    </xf>
    <xf numFmtId="0" fontId="3" fillId="0" borderId="19" xfId="3" applyNumberFormat="1" applyFont="1" applyFill="1" applyBorder="1" applyAlignment="1" applyProtection="1">
      <alignment horizontal="left" vertical="center" wrapText="1"/>
    </xf>
    <xf numFmtId="0" fontId="4" fillId="0" borderId="3" xfId="3" applyNumberFormat="1" applyFont="1" applyFill="1" applyBorder="1" applyAlignment="1" applyProtection="1">
      <alignment horizontal="left" vertical="center" wrapText="1"/>
    </xf>
    <xf numFmtId="0" fontId="4" fillId="0" borderId="19" xfId="3" applyNumberFormat="1" applyFont="1" applyFill="1" applyBorder="1" applyAlignment="1" applyProtection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34" xfId="0" applyFont="1" applyBorder="1" applyAlignment="1">
      <alignment vertical="center"/>
    </xf>
    <xf numFmtId="3" fontId="2" fillId="0" borderId="35" xfId="0" applyNumberFormat="1" applyFont="1" applyBorder="1" applyAlignment="1">
      <alignment vertical="center" wrapText="1"/>
    </xf>
    <xf numFmtId="164" fontId="0" fillId="0" borderId="35" xfId="0" applyNumberFormat="1" applyBorder="1" applyAlignment="1">
      <alignment vertical="center"/>
    </xf>
    <xf numFmtId="3" fontId="2" fillId="0" borderId="4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3" fontId="0" fillId="0" borderId="37" xfId="0" applyNumberFormat="1" applyBorder="1" applyAlignment="1">
      <alignment vertical="center" wrapText="1"/>
    </xf>
    <xf numFmtId="3" fontId="2" fillId="0" borderId="37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38" xfId="0" applyNumberForma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3" fontId="0" fillId="0" borderId="36" xfId="0" applyNumberFormat="1" applyBorder="1" applyAlignment="1">
      <alignment vertical="center" wrapText="1"/>
    </xf>
    <xf numFmtId="3" fontId="0" fillId="0" borderId="39" xfId="0" applyNumberFormat="1" applyBorder="1" applyAlignment="1">
      <alignment vertical="center" wrapText="1"/>
    </xf>
    <xf numFmtId="3" fontId="2" fillId="0" borderId="41" xfId="0" applyNumberFormat="1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9" xfId="0" applyFont="1" applyFill="1" applyBorder="1" applyAlignment="1">
      <alignment vertical="center" wrapText="1"/>
    </xf>
    <xf numFmtId="3" fontId="6" fillId="0" borderId="40" xfId="0" applyNumberFormat="1" applyFont="1" applyBorder="1" applyAlignment="1">
      <alignment vertical="center" wrapText="1"/>
    </xf>
    <xf numFmtId="0" fontId="2" fillId="0" borderId="0" xfId="0" applyFont="1"/>
    <xf numFmtId="164" fontId="0" fillId="0" borderId="36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0" xfId="0" applyNumberFormat="1" applyBorder="1" applyAlignment="1">
      <alignment vertical="center" wrapText="1"/>
    </xf>
    <xf numFmtId="164" fontId="0" fillId="0" borderId="40" xfId="0" applyNumberFormat="1" applyBorder="1" applyAlignment="1">
      <alignment vertical="center"/>
    </xf>
    <xf numFmtId="164" fontId="0" fillId="0" borderId="39" xfId="0" applyNumberFormat="1" applyBorder="1" applyAlignment="1">
      <alignment vertical="center"/>
    </xf>
    <xf numFmtId="164" fontId="0" fillId="0" borderId="41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164" fontId="2" fillId="0" borderId="35" xfId="0" applyNumberFormat="1" applyFont="1" applyBorder="1" applyAlignment="1">
      <alignment vertical="center"/>
    </xf>
    <xf numFmtId="3" fontId="2" fillId="3" borderId="35" xfId="0" applyNumberFormat="1" applyFont="1" applyFill="1" applyBorder="1" applyAlignment="1">
      <alignment vertical="center" wrapText="1"/>
    </xf>
    <xf numFmtId="0" fontId="3" fillId="0" borderId="17" xfId="3" applyNumberFormat="1" applyFont="1" applyFill="1" applyBorder="1" applyAlignment="1" applyProtection="1">
      <alignment horizontal="left" vertical="center" wrapText="1"/>
    </xf>
    <xf numFmtId="0" fontId="2" fillId="0" borderId="17" xfId="3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2" fillId="0" borderId="13" xfId="3" applyNumberFormat="1" applyFont="1" applyFill="1" applyBorder="1" applyAlignment="1" applyProtection="1">
      <alignment horizontal="left" vertical="center" wrapText="1"/>
    </xf>
    <xf numFmtId="0" fontId="2" fillId="0" borderId="14" xfId="3" applyNumberFormat="1" applyFont="1" applyFill="1" applyBorder="1" applyAlignment="1" applyProtection="1">
      <alignment horizontal="left" vertical="center" wrapText="1"/>
    </xf>
    <xf numFmtId="0" fontId="2" fillId="0" borderId="15" xfId="3" applyNumberFormat="1" applyFont="1" applyFill="1" applyBorder="1" applyAlignment="1" applyProtection="1">
      <alignment horizontal="left" vertical="center" wrapText="1"/>
    </xf>
    <xf numFmtId="0" fontId="2" fillId="0" borderId="16" xfId="3" applyNumberFormat="1" applyFont="1" applyFill="1" applyBorder="1" applyAlignment="1" applyProtection="1">
      <alignment horizontal="left" vertical="center" wrapText="1"/>
    </xf>
    <xf numFmtId="0" fontId="5" fillId="0" borderId="17" xfId="3" applyNumberFormat="1" applyFont="1" applyFill="1" applyBorder="1" applyAlignment="1" applyProtection="1">
      <alignment horizontal="left" vertical="center" wrapText="1"/>
    </xf>
    <xf numFmtId="0" fontId="5" fillId="0" borderId="8" xfId="3" applyNumberFormat="1" applyFont="1" applyFill="1" applyBorder="1" applyAlignment="1" applyProtection="1">
      <alignment horizontal="left" vertical="center" wrapText="1"/>
    </xf>
    <xf numFmtId="0" fontId="5" fillId="0" borderId="9" xfId="3" applyNumberFormat="1" applyFont="1" applyFill="1" applyBorder="1" applyAlignment="1" applyProtection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24" xfId="3" applyNumberFormat="1" applyFont="1" applyFill="1" applyBorder="1" applyAlignment="1" applyProtection="1">
      <alignment horizontal="left" vertical="center" wrapText="1"/>
    </xf>
    <xf numFmtId="0" fontId="4" fillId="0" borderId="25" xfId="3" applyNumberFormat="1" applyFont="1" applyFill="1" applyBorder="1" applyAlignment="1" applyProtection="1">
      <alignment horizontal="left" vertical="center" wrapText="1"/>
    </xf>
    <xf numFmtId="0" fontId="4" fillId="0" borderId="26" xfId="3" applyNumberFormat="1" applyFont="1" applyFill="1" applyBorder="1" applyAlignment="1" applyProtection="1">
      <alignment horizontal="left" vertical="center" wrapText="1"/>
    </xf>
    <xf numFmtId="0" fontId="2" fillId="0" borderId="27" xfId="3" applyNumberFormat="1" applyFont="1" applyFill="1" applyBorder="1" applyAlignment="1" applyProtection="1">
      <alignment horizontal="left" vertical="center" wrapText="1"/>
    </xf>
    <xf numFmtId="0" fontId="2" fillId="0" borderId="28" xfId="3" applyNumberFormat="1" applyFont="1" applyFill="1" applyBorder="1" applyAlignment="1" applyProtection="1">
      <alignment horizontal="left" vertical="center" wrapText="1"/>
    </xf>
    <xf numFmtId="0" fontId="2" fillId="0" borderId="29" xfId="3" applyNumberFormat="1" applyFont="1" applyFill="1" applyBorder="1" applyAlignment="1" applyProtection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34" xfId="3" applyNumberFormat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20" xfId="3" applyNumberFormat="1" applyFont="1" applyFill="1" applyBorder="1" applyAlignment="1" applyProtection="1">
      <alignment horizontal="left" vertical="center" wrapText="1"/>
    </xf>
    <xf numFmtId="0" fontId="3" fillId="0" borderId="21" xfId="3" applyNumberFormat="1" applyFont="1" applyFill="1" applyBorder="1" applyAlignment="1" applyProtection="1">
      <alignment horizontal="left" vertical="center" wrapText="1"/>
    </xf>
    <xf numFmtId="0" fontId="3" fillId="0" borderId="22" xfId="3" applyNumberFormat="1" applyFont="1" applyFill="1" applyBorder="1" applyAlignment="1" applyProtection="1">
      <alignment horizontal="left" vertical="center" wrapText="1"/>
    </xf>
    <xf numFmtId="0" fontId="3" fillId="0" borderId="0" xfId="3" applyNumberFormat="1" applyFont="1" applyFill="1" applyBorder="1" applyAlignment="1" applyProtection="1">
      <alignment horizontal="left" vertical="center"/>
    </xf>
    <xf numFmtId="0" fontId="2" fillId="0" borderId="30" xfId="3" applyNumberFormat="1" applyFont="1" applyFill="1" applyBorder="1" applyAlignment="1" applyProtection="1">
      <alignment horizontal="left" vertical="center" wrapText="1"/>
    </xf>
    <xf numFmtId="0" fontId="2" fillId="0" borderId="31" xfId="3" applyNumberFormat="1" applyFont="1" applyFill="1" applyBorder="1" applyAlignment="1" applyProtection="1">
      <alignment horizontal="left" vertical="center" wrapText="1"/>
    </xf>
    <xf numFmtId="0" fontId="2" fillId="0" borderId="32" xfId="3" applyNumberFormat="1" applyFont="1" applyFill="1" applyBorder="1" applyAlignment="1" applyProtection="1">
      <alignment horizontal="left" vertical="center" wrapText="1"/>
    </xf>
    <xf numFmtId="0" fontId="3" fillId="0" borderId="27" xfId="3" applyNumberFormat="1" applyFont="1" applyFill="1" applyBorder="1" applyAlignment="1" applyProtection="1">
      <alignment horizontal="left" vertical="center" wrapText="1"/>
    </xf>
    <xf numFmtId="0" fontId="3" fillId="0" borderId="28" xfId="3" applyNumberFormat="1" applyFont="1" applyFill="1" applyBorder="1" applyAlignment="1" applyProtection="1">
      <alignment horizontal="left" vertical="center" wrapText="1"/>
    </xf>
    <xf numFmtId="0" fontId="3" fillId="0" borderId="29" xfId="3" applyNumberFormat="1" applyFont="1" applyFill="1" applyBorder="1" applyAlignment="1" applyProtection="1">
      <alignment horizontal="left" vertical="center" wrapText="1"/>
    </xf>
    <xf numFmtId="0" fontId="5" fillId="0" borderId="27" xfId="3" applyNumberFormat="1" applyFont="1" applyFill="1" applyBorder="1" applyAlignment="1" applyProtection="1">
      <alignment horizontal="left" vertical="center" wrapText="1"/>
    </xf>
    <xf numFmtId="0" fontId="5" fillId="0" borderId="28" xfId="3" applyNumberFormat="1" applyFont="1" applyFill="1" applyBorder="1" applyAlignment="1" applyProtection="1">
      <alignment horizontal="left" vertical="center" wrapText="1"/>
    </xf>
    <xf numFmtId="0" fontId="5" fillId="0" borderId="29" xfId="3" applyNumberFormat="1" applyFont="1" applyFill="1" applyBorder="1" applyAlignment="1" applyProtection="1">
      <alignment horizontal="left" vertical="center" wrapText="1"/>
    </xf>
    <xf numFmtId="0" fontId="5" fillId="0" borderId="30" xfId="3" applyNumberFormat="1" applyFont="1" applyFill="1" applyBorder="1" applyAlignment="1" applyProtection="1">
      <alignment horizontal="left" vertical="center" wrapText="1"/>
    </xf>
    <xf numFmtId="0" fontId="5" fillId="0" borderId="31" xfId="3" applyNumberFormat="1" applyFont="1" applyFill="1" applyBorder="1" applyAlignment="1" applyProtection="1">
      <alignment horizontal="left" vertical="center" wrapText="1"/>
    </xf>
    <xf numFmtId="0" fontId="5" fillId="0" borderId="32" xfId="3" applyNumberFormat="1" applyFont="1" applyFill="1" applyBorder="1" applyAlignment="1" applyProtection="1">
      <alignment horizontal="left" vertical="center" wrapText="1"/>
    </xf>
    <xf numFmtId="0" fontId="4" fillId="0" borderId="33" xfId="3" applyNumberFormat="1" applyFont="1" applyFill="1" applyBorder="1" applyAlignment="1" applyProtection="1">
      <alignment horizontal="left" vertical="center"/>
    </xf>
    <xf numFmtId="0" fontId="4" fillId="0" borderId="0" xfId="3" applyNumberFormat="1" applyFont="1" applyFill="1" applyBorder="1" applyAlignment="1" applyProtection="1">
      <alignment horizontal="left" vertical="center"/>
    </xf>
    <xf numFmtId="0" fontId="3" fillId="0" borderId="17" xfId="3" applyNumberFormat="1" applyFont="1" applyFill="1" applyBorder="1" applyAlignment="1" applyProtection="1">
      <alignment horizontal="left" vertical="center" wrapText="1"/>
    </xf>
    <xf numFmtId="0" fontId="3" fillId="0" borderId="8" xfId="3" applyNumberFormat="1" applyFont="1" applyFill="1" applyBorder="1" applyAlignment="1" applyProtection="1">
      <alignment horizontal="left" vertical="center" wrapText="1"/>
    </xf>
    <xf numFmtId="0" fontId="2" fillId="0" borderId="17" xfId="3" applyNumberFormat="1" applyFont="1" applyFill="1" applyBorder="1" applyAlignment="1" applyProtection="1">
      <alignment horizontal="left" vertical="center" wrapText="1"/>
    </xf>
    <xf numFmtId="0" fontId="2" fillId="0" borderId="8" xfId="3" applyNumberFormat="1" applyFont="1" applyFill="1" applyBorder="1" applyAlignment="1" applyProtection="1">
      <alignment horizontal="left" vertical="center" wrapText="1"/>
    </xf>
    <xf numFmtId="0" fontId="2" fillId="0" borderId="9" xfId="3" applyNumberFormat="1" applyFont="1" applyFill="1" applyBorder="1" applyAlignment="1" applyProtection="1">
      <alignment horizontal="left" vertical="center" wrapText="1"/>
    </xf>
    <xf numFmtId="0" fontId="3" fillId="0" borderId="9" xfId="3" applyNumberFormat="1" applyFont="1" applyFill="1" applyBorder="1" applyAlignment="1" applyProtection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2" borderId="17" xfId="3" applyNumberFormat="1" applyFont="1" applyFill="1" applyBorder="1" applyAlignment="1" applyProtection="1">
      <alignment horizontal="left" vertical="center" wrapText="1"/>
    </xf>
    <xf numFmtId="0" fontId="2" fillId="2" borderId="8" xfId="3" applyNumberFormat="1" applyFont="1" applyFill="1" applyBorder="1" applyAlignment="1" applyProtection="1">
      <alignment horizontal="left" vertical="center" wrapText="1"/>
    </xf>
    <xf numFmtId="0" fontId="2" fillId="2" borderId="9" xfId="3" applyNumberFormat="1" applyFont="1" applyFill="1" applyBorder="1" applyAlignment="1" applyProtection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43" xfId="3" applyNumberFormat="1" applyFont="1" applyFill="1" applyBorder="1" applyAlignment="1" applyProtection="1">
      <alignment horizontal="left" vertical="center" wrapText="1"/>
    </xf>
    <xf numFmtId="0" fontId="6" fillId="0" borderId="34" xfId="3" applyNumberFormat="1" applyFont="1" applyFill="1" applyBorder="1" applyAlignment="1" applyProtection="1">
      <alignment horizontal="left" vertical="center" wrapText="1"/>
    </xf>
    <xf numFmtId="0" fontId="6" fillId="0" borderId="44" xfId="3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9"/>
  <sheetViews>
    <sheetView tabSelected="1" zoomScaleNormal="100" workbookViewId="0">
      <selection activeCell="A3" sqref="A3:M3"/>
    </sheetView>
  </sheetViews>
  <sheetFormatPr defaultRowHeight="12.75"/>
  <cols>
    <col min="1" max="1" width="4.28515625" style="27" customWidth="1"/>
    <col min="2" max="6" width="9.140625" style="27"/>
    <col min="7" max="9" width="4.7109375" style="27" customWidth="1"/>
    <col min="10" max="12" width="11.7109375" style="27" customWidth="1"/>
    <col min="13" max="13" width="9.140625" style="27" customWidth="1"/>
  </cols>
  <sheetData>
    <row r="1" spans="1:13">
      <c r="A1" s="137" t="s">
        <v>134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3">
      <c r="A3" s="138" t="s">
        <v>136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ht="15.75">
      <c r="A5" s="135" t="s">
        <v>66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1:13" ht="16.5" thickBot="1">
      <c r="A6" s="68"/>
      <c r="B6" s="68"/>
      <c r="C6" s="68"/>
      <c r="D6" s="68"/>
      <c r="E6" s="68"/>
      <c r="F6" s="68"/>
      <c r="G6" s="68"/>
      <c r="H6" s="68"/>
      <c r="I6" s="68"/>
      <c r="J6" s="136" t="s">
        <v>68</v>
      </c>
      <c r="K6" s="136"/>
      <c r="L6" s="136"/>
      <c r="M6" s="30"/>
    </row>
    <row r="7" spans="1:13" ht="27" thickTop="1" thickBot="1">
      <c r="A7" s="71"/>
      <c r="B7" s="72"/>
      <c r="C7" s="72"/>
      <c r="D7" s="72"/>
      <c r="E7" s="72"/>
      <c r="F7" s="72"/>
      <c r="G7" s="72"/>
      <c r="H7" s="72"/>
      <c r="I7" s="73"/>
      <c r="J7" s="2" t="s">
        <v>124</v>
      </c>
      <c r="K7" s="1" t="s">
        <v>125</v>
      </c>
      <c r="L7" s="8" t="s">
        <v>126</v>
      </c>
      <c r="M7" s="9" t="s">
        <v>127</v>
      </c>
    </row>
    <row r="8" spans="1:13" ht="14.25" thickTop="1" thickBot="1">
      <c r="A8" s="76" t="s">
        <v>0</v>
      </c>
      <c r="B8" s="77"/>
      <c r="C8" s="77"/>
      <c r="D8" s="77"/>
      <c r="E8" s="77"/>
      <c r="F8" s="77"/>
      <c r="G8" s="77"/>
      <c r="H8" s="77"/>
      <c r="I8" s="78"/>
      <c r="J8" s="31">
        <f>J9+J29+J50+J66+J73</f>
        <v>230953</v>
      </c>
      <c r="K8" s="31">
        <f>K9+K29+K50+K66+K73</f>
        <v>238785</v>
      </c>
      <c r="L8" s="31">
        <f>L9+L29+L50+L66+L73</f>
        <v>248169</v>
      </c>
      <c r="M8" s="32">
        <f>L8/K8</f>
        <v>1.0392989509391293</v>
      </c>
    </row>
    <row r="9" spans="1:13" ht="13.5" thickTop="1">
      <c r="A9" s="79" t="s">
        <v>82</v>
      </c>
      <c r="B9" s="80"/>
      <c r="C9" s="80"/>
      <c r="D9" s="80"/>
      <c r="E9" s="80"/>
      <c r="F9" s="80"/>
      <c r="G9" s="80"/>
      <c r="H9" s="80"/>
      <c r="I9" s="81"/>
      <c r="J9" s="33">
        <f>J10+J13+J22+J25</f>
        <v>19026</v>
      </c>
      <c r="K9" s="33">
        <f>K10+K13+K22+K25</f>
        <v>4186</v>
      </c>
      <c r="L9" s="33">
        <f>L10+L13+L22+L25</f>
        <v>4445</v>
      </c>
      <c r="M9" s="57">
        <f t="shared" ref="M9:M71" si="0">L9/K9</f>
        <v>1.0618729096989967</v>
      </c>
    </row>
    <row r="10" spans="1:13">
      <c r="A10" s="82" t="s">
        <v>1</v>
      </c>
      <c r="B10" s="83"/>
      <c r="C10" s="83"/>
      <c r="D10" s="83"/>
      <c r="E10" s="83"/>
      <c r="F10" s="83"/>
      <c r="G10" s="83"/>
      <c r="H10" s="83"/>
      <c r="I10" s="84"/>
      <c r="J10" s="34">
        <f>J11+J12</f>
        <v>170</v>
      </c>
      <c r="K10" s="34">
        <f>K11+K12</f>
        <v>30</v>
      </c>
      <c r="L10" s="34">
        <f>L11+L12</f>
        <v>0</v>
      </c>
      <c r="M10" s="58">
        <f t="shared" si="0"/>
        <v>0</v>
      </c>
    </row>
    <row r="11" spans="1:13">
      <c r="A11" s="11"/>
      <c r="B11" s="85" t="s">
        <v>2</v>
      </c>
      <c r="C11" s="85"/>
      <c r="D11" s="85"/>
      <c r="E11" s="85"/>
      <c r="F11" s="85"/>
      <c r="G11" s="85"/>
      <c r="H11" s="85"/>
      <c r="I11" s="86"/>
      <c r="J11" s="7">
        <v>30</v>
      </c>
      <c r="K11" s="7">
        <v>30</v>
      </c>
      <c r="L11" s="7"/>
      <c r="M11" s="58">
        <f t="shared" si="0"/>
        <v>0</v>
      </c>
    </row>
    <row r="12" spans="1:13">
      <c r="A12" s="12"/>
      <c r="B12" s="74" t="s">
        <v>3</v>
      </c>
      <c r="C12" s="74"/>
      <c r="D12" s="74"/>
      <c r="E12" s="74"/>
      <c r="F12" s="74"/>
      <c r="G12" s="74"/>
      <c r="H12" s="74"/>
      <c r="I12" s="75"/>
      <c r="J12" s="7">
        <v>140</v>
      </c>
      <c r="K12" s="7"/>
      <c r="L12" s="7"/>
      <c r="M12" s="58"/>
    </row>
    <row r="13" spans="1:13">
      <c r="A13" s="93" t="s">
        <v>4</v>
      </c>
      <c r="B13" s="94"/>
      <c r="C13" s="94"/>
      <c r="D13" s="94"/>
      <c r="E13" s="94"/>
      <c r="F13" s="94"/>
      <c r="G13" s="94"/>
      <c r="H13" s="94"/>
      <c r="I13" s="95"/>
      <c r="J13" s="34">
        <f>SUM(J14:J21)</f>
        <v>15533</v>
      </c>
      <c r="K13" s="34">
        <f>SUM(K14:K21)</f>
        <v>3953</v>
      </c>
      <c r="L13" s="34">
        <f>SUM(L14:L21)</f>
        <v>4142</v>
      </c>
      <c r="M13" s="58">
        <f t="shared" si="0"/>
        <v>1.047811788515052</v>
      </c>
    </row>
    <row r="14" spans="1:13">
      <c r="A14" s="12"/>
      <c r="B14" s="74" t="s">
        <v>5</v>
      </c>
      <c r="C14" s="74"/>
      <c r="D14" s="74"/>
      <c r="E14" s="74"/>
      <c r="F14" s="74"/>
      <c r="G14" s="74"/>
      <c r="H14" s="74"/>
      <c r="I14" s="75"/>
      <c r="J14" s="7"/>
      <c r="K14" s="7"/>
      <c r="L14" s="7">
        <v>28</v>
      </c>
      <c r="M14" s="58"/>
    </row>
    <row r="15" spans="1:13">
      <c r="A15" s="12"/>
      <c r="B15" s="74" t="s">
        <v>6</v>
      </c>
      <c r="C15" s="74"/>
      <c r="D15" s="74"/>
      <c r="E15" s="74"/>
      <c r="F15" s="74"/>
      <c r="G15" s="74"/>
      <c r="H15" s="74"/>
      <c r="I15" s="75"/>
      <c r="J15" s="7">
        <v>6847</v>
      </c>
      <c r="K15" s="7">
        <v>835</v>
      </c>
      <c r="L15" s="7">
        <v>822</v>
      </c>
      <c r="M15" s="58">
        <f t="shared" si="0"/>
        <v>0.98443113772455093</v>
      </c>
    </row>
    <row r="16" spans="1:13">
      <c r="A16" s="12"/>
      <c r="B16" s="74" t="s">
        <v>7</v>
      </c>
      <c r="C16" s="74"/>
      <c r="D16" s="74"/>
      <c r="E16" s="74"/>
      <c r="F16" s="74"/>
      <c r="G16" s="74"/>
      <c r="H16" s="74"/>
      <c r="I16" s="75"/>
      <c r="J16" s="7"/>
      <c r="K16" s="7"/>
      <c r="L16" s="7"/>
      <c r="M16" s="58"/>
    </row>
    <row r="17" spans="1:13">
      <c r="A17" s="12"/>
      <c r="B17" s="74" t="s">
        <v>8</v>
      </c>
      <c r="C17" s="74"/>
      <c r="D17" s="74"/>
      <c r="E17" s="74"/>
      <c r="F17" s="74"/>
      <c r="G17" s="74"/>
      <c r="H17" s="74"/>
      <c r="I17" s="75"/>
      <c r="J17" s="7"/>
      <c r="K17" s="7"/>
      <c r="L17" s="7"/>
      <c r="M17" s="58"/>
    </row>
    <row r="18" spans="1:13">
      <c r="A18" s="12"/>
      <c r="B18" s="74" t="s">
        <v>9</v>
      </c>
      <c r="C18" s="74"/>
      <c r="D18" s="74"/>
      <c r="E18" s="74"/>
      <c r="F18" s="74"/>
      <c r="G18" s="74"/>
      <c r="H18" s="74"/>
      <c r="I18" s="75"/>
      <c r="J18" s="7">
        <v>3118</v>
      </c>
      <c r="K18" s="7">
        <v>3118</v>
      </c>
      <c r="L18" s="7">
        <v>3289</v>
      </c>
      <c r="M18" s="58">
        <f t="shared" si="0"/>
        <v>1.054842847979474</v>
      </c>
    </row>
    <row r="19" spans="1:13">
      <c r="A19" s="12"/>
      <c r="B19" s="74" t="s">
        <v>10</v>
      </c>
      <c r="C19" s="74"/>
      <c r="D19" s="74"/>
      <c r="E19" s="74"/>
      <c r="F19" s="74"/>
      <c r="G19" s="74"/>
      <c r="H19" s="74"/>
      <c r="I19" s="75"/>
      <c r="J19" s="7">
        <v>4737</v>
      </c>
      <c r="K19" s="7"/>
      <c r="L19" s="7"/>
      <c r="M19" s="58"/>
    </row>
    <row r="20" spans="1:13">
      <c r="A20" s="12"/>
      <c r="B20" s="74" t="s">
        <v>11</v>
      </c>
      <c r="C20" s="74"/>
      <c r="D20" s="74"/>
      <c r="E20" s="74"/>
      <c r="F20" s="74"/>
      <c r="G20" s="74"/>
      <c r="H20" s="74"/>
      <c r="I20" s="75"/>
      <c r="J20" s="7">
        <v>831</v>
      </c>
      <c r="K20" s="7"/>
      <c r="L20" s="7"/>
      <c r="M20" s="58"/>
    </row>
    <row r="21" spans="1:13">
      <c r="A21" s="12"/>
      <c r="B21" s="74" t="s">
        <v>12</v>
      </c>
      <c r="C21" s="74"/>
      <c r="D21" s="74"/>
      <c r="E21" s="74"/>
      <c r="F21" s="74"/>
      <c r="G21" s="74"/>
      <c r="H21" s="74"/>
      <c r="I21" s="75"/>
      <c r="J21" s="7"/>
      <c r="K21" s="7"/>
      <c r="L21" s="7">
        <v>3</v>
      </c>
      <c r="M21" s="58"/>
    </row>
    <row r="22" spans="1:13">
      <c r="A22" s="82" t="s">
        <v>13</v>
      </c>
      <c r="B22" s="83"/>
      <c r="C22" s="83"/>
      <c r="D22" s="83"/>
      <c r="E22" s="83"/>
      <c r="F22" s="83"/>
      <c r="G22" s="83"/>
      <c r="H22" s="83"/>
      <c r="I22" s="84"/>
      <c r="J22" s="34">
        <f>SUM(J23:J24)</f>
        <v>3323</v>
      </c>
      <c r="K22" s="34">
        <f>SUM(K23:K24)</f>
        <v>203</v>
      </c>
      <c r="L22" s="34">
        <f>SUM(L23:L24)</f>
        <v>303</v>
      </c>
      <c r="M22" s="58">
        <f t="shared" si="0"/>
        <v>1.4926108374384237</v>
      </c>
    </row>
    <row r="23" spans="1:13">
      <c r="A23" s="12"/>
      <c r="B23" s="74" t="s">
        <v>14</v>
      </c>
      <c r="C23" s="74"/>
      <c r="D23" s="74"/>
      <c r="E23" s="74"/>
      <c r="F23" s="74"/>
      <c r="G23" s="74"/>
      <c r="H23" s="74"/>
      <c r="I23" s="75"/>
      <c r="J23" s="7"/>
      <c r="K23" s="7"/>
      <c r="L23" s="7"/>
      <c r="M23" s="58"/>
    </row>
    <row r="24" spans="1:13">
      <c r="A24" s="12"/>
      <c r="B24" s="74" t="s">
        <v>15</v>
      </c>
      <c r="C24" s="74"/>
      <c r="D24" s="74"/>
      <c r="E24" s="74"/>
      <c r="F24" s="74"/>
      <c r="G24" s="74"/>
      <c r="H24" s="74"/>
      <c r="I24" s="75"/>
      <c r="J24" s="7">
        <v>3323</v>
      </c>
      <c r="K24" s="7">
        <v>203</v>
      </c>
      <c r="L24" s="7">
        <v>303</v>
      </c>
      <c r="M24" s="58">
        <f t="shared" si="0"/>
        <v>1.4926108374384237</v>
      </c>
    </row>
    <row r="25" spans="1:13">
      <c r="A25" s="93" t="s">
        <v>16</v>
      </c>
      <c r="B25" s="94"/>
      <c r="C25" s="94"/>
      <c r="D25" s="94"/>
      <c r="E25" s="94"/>
      <c r="F25" s="94"/>
      <c r="G25" s="94"/>
      <c r="H25" s="94"/>
      <c r="I25" s="95"/>
      <c r="J25" s="34">
        <f>SUM(J26:J28)</f>
        <v>0</v>
      </c>
      <c r="K25" s="34">
        <f>SUM(K26:K28)</f>
        <v>0</v>
      </c>
      <c r="L25" s="34">
        <f>SUM(L26:L28)</f>
        <v>0</v>
      </c>
      <c r="M25" s="58"/>
    </row>
    <row r="26" spans="1:13">
      <c r="A26" s="12"/>
      <c r="B26" s="74" t="s">
        <v>17</v>
      </c>
      <c r="C26" s="74"/>
      <c r="D26" s="74"/>
      <c r="E26" s="74"/>
      <c r="F26" s="74"/>
      <c r="G26" s="74"/>
      <c r="H26" s="74"/>
      <c r="I26" s="75"/>
      <c r="J26" s="7"/>
      <c r="K26" s="7"/>
      <c r="L26" s="7"/>
      <c r="M26" s="58"/>
    </row>
    <row r="27" spans="1:13">
      <c r="A27" s="12"/>
      <c r="B27" s="74" t="s">
        <v>18</v>
      </c>
      <c r="C27" s="74"/>
      <c r="D27" s="74"/>
      <c r="E27" s="74"/>
      <c r="F27" s="74"/>
      <c r="G27" s="74"/>
      <c r="H27" s="74"/>
      <c r="I27" s="75"/>
      <c r="J27" s="7"/>
      <c r="K27" s="7"/>
      <c r="L27" s="7"/>
      <c r="M27" s="58"/>
    </row>
    <row r="28" spans="1:13">
      <c r="A28" s="13"/>
      <c r="B28" s="74" t="s">
        <v>19</v>
      </c>
      <c r="C28" s="74"/>
      <c r="D28" s="74"/>
      <c r="E28" s="74"/>
      <c r="F28" s="74"/>
      <c r="G28" s="74"/>
      <c r="H28" s="74"/>
      <c r="I28" s="75"/>
      <c r="J28" s="35"/>
      <c r="K28" s="35"/>
      <c r="L28" s="35"/>
      <c r="M28" s="58"/>
    </row>
    <row r="29" spans="1:13">
      <c r="A29" s="139" t="s">
        <v>83</v>
      </c>
      <c r="B29" s="140"/>
      <c r="C29" s="140"/>
      <c r="D29" s="140"/>
      <c r="E29" s="140"/>
      <c r="F29" s="140"/>
      <c r="G29" s="140"/>
      <c r="H29" s="140"/>
      <c r="I29" s="141"/>
      <c r="J29" s="36">
        <f>J30+J32+J39+J45</f>
        <v>63062</v>
      </c>
      <c r="K29" s="36">
        <f>K30+K32+K39+K45</f>
        <v>75403</v>
      </c>
      <c r="L29" s="36">
        <f>L30+L32+L39+L45</f>
        <v>81634</v>
      </c>
      <c r="M29" s="58">
        <f t="shared" si="0"/>
        <v>1.0826359693911383</v>
      </c>
    </row>
    <row r="30" spans="1:13">
      <c r="A30" s="93" t="s">
        <v>20</v>
      </c>
      <c r="B30" s="94"/>
      <c r="C30" s="94"/>
      <c r="D30" s="94"/>
      <c r="E30" s="94"/>
      <c r="F30" s="94"/>
      <c r="G30" s="94"/>
      <c r="H30" s="94"/>
      <c r="I30" s="95"/>
      <c r="J30" s="37">
        <f>J31</f>
        <v>0</v>
      </c>
      <c r="K30" s="37">
        <f>K31</f>
        <v>0</v>
      </c>
      <c r="L30" s="37">
        <f>L31</f>
        <v>0</v>
      </c>
      <c r="M30" s="58"/>
    </row>
    <row r="31" spans="1:13">
      <c r="A31" s="66"/>
      <c r="B31" s="74" t="s">
        <v>21</v>
      </c>
      <c r="C31" s="74"/>
      <c r="D31" s="74"/>
      <c r="E31" s="74"/>
      <c r="F31" s="74"/>
      <c r="G31" s="74"/>
      <c r="H31" s="74"/>
      <c r="I31" s="75"/>
      <c r="J31" s="38"/>
      <c r="K31" s="38"/>
      <c r="L31" s="38"/>
      <c r="M31" s="58"/>
    </row>
    <row r="32" spans="1:13">
      <c r="A32" s="82" t="s">
        <v>22</v>
      </c>
      <c r="B32" s="83"/>
      <c r="C32" s="83"/>
      <c r="D32" s="83"/>
      <c r="E32" s="83"/>
      <c r="F32" s="83"/>
      <c r="G32" s="83"/>
      <c r="H32" s="83"/>
      <c r="I32" s="84"/>
      <c r="J32" s="34">
        <f>SUM(J33:J38)</f>
        <v>59892</v>
      </c>
      <c r="K32" s="34">
        <f>SUM(K33:K38)</f>
        <v>72093</v>
      </c>
      <c r="L32" s="34">
        <f>SUM(L33:L38)</f>
        <v>76301</v>
      </c>
      <c r="M32" s="58">
        <f t="shared" si="0"/>
        <v>1.0583690510867907</v>
      </c>
    </row>
    <row r="33" spans="1:13">
      <c r="A33" s="14"/>
      <c r="B33" s="74" t="s">
        <v>23</v>
      </c>
      <c r="C33" s="74"/>
      <c r="D33" s="74"/>
      <c r="E33" s="74"/>
      <c r="F33" s="74"/>
      <c r="G33" s="74"/>
      <c r="H33" s="74"/>
      <c r="I33" s="75"/>
      <c r="J33" s="38">
        <v>20000</v>
      </c>
      <c r="K33" s="38">
        <v>20721</v>
      </c>
      <c r="L33" s="38">
        <v>23580</v>
      </c>
      <c r="M33" s="58">
        <f t="shared" si="0"/>
        <v>1.1379759664108875</v>
      </c>
    </row>
    <row r="34" spans="1:13">
      <c r="A34" s="12"/>
      <c r="B34" s="74" t="s">
        <v>79</v>
      </c>
      <c r="C34" s="74"/>
      <c r="D34" s="74"/>
      <c r="E34" s="74"/>
      <c r="F34" s="74"/>
      <c r="G34" s="74"/>
      <c r="H34" s="74"/>
      <c r="I34" s="75"/>
      <c r="J34" s="38">
        <v>2000</v>
      </c>
      <c r="K34" s="38">
        <v>2000</v>
      </c>
      <c r="L34" s="38">
        <v>2817</v>
      </c>
      <c r="M34" s="58">
        <f t="shared" si="0"/>
        <v>1.4085000000000001</v>
      </c>
    </row>
    <row r="35" spans="1:13">
      <c r="A35" s="12"/>
      <c r="B35" s="74" t="s">
        <v>80</v>
      </c>
      <c r="C35" s="74"/>
      <c r="D35" s="74"/>
      <c r="E35" s="74"/>
      <c r="F35" s="74"/>
      <c r="G35" s="74"/>
      <c r="H35" s="74"/>
      <c r="I35" s="75"/>
      <c r="J35" s="38"/>
      <c r="K35" s="38"/>
      <c r="L35" s="38">
        <v>1</v>
      </c>
      <c r="M35" s="58"/>
    </row>
    <row r="36" spans="1:13">
      <c r="A36" s="12"/>
      <c r="B36" s="74" t="s">
        <v>70</v>
      </c>
      <c r="C36" s="74"/>
      <c r="D36" s="74"/>
      <c r="E36" s="74"/>
      <c r="F36" s="74"/>
      <c r="G36" s="74"/>
      <c r="H36" s="74"/>
      <c r="I36" s="75"/>
      <c r="J36" s="38">
        <v>7568</v>
      </c>
      <c r="K36" s="38">
        <v>7568</v>
      </c>
      <c r="L36" s="38">
        <v>8714</v>
      </c>
      <c r="M36" s="58">
        <f t="shared" si="0"/>
        <v>1.1514270613107822</v>
      </c>
    </row>
    <row r="37" spans="1:13">
      <c r="A37" s="12"/>
      <c r="B37" s="74" t="s">
        <v>24</v>
      </c>
      <c r="C37" s="74"/>
      <c r="D37" s="74"/>
      <c r="E37" s="74"/>
      <c r="F37" s="74"/>
      <c r="G37" s="74"/>
      <c r="H37" s="74"/>
      <c r="I37" s="75"/>
      <c r="J37" s="38">
        <v>32</v>
      </c>
      <c r="K37" s="38">
        <v>32</v>
      </c>
      <c r="L37" s="38">
        <v>40</v>
      </c>
      <c r="M37" s="58">
        <f t="shared" si="0"/>
        <v>1.25</v>
      </c>
    </row>
    <row r="38" spans="1:13">
      <c r="A38" s="15"/>
      <c r="B38" s="74" t="s">
        <v>25</v>
      </c>
      <c r="C38" s="74"/>
      <c r="D38" s="74"/>
      <c r="E38" s="74"/>
      <c r="F38" s="74"/>
      <c r="G38" s="74"/>
      <c r="H38" s="74"/>
      <c r="I38" s="75"/>
      <c r="J38" s="38">
        <v>30292</v>
      </c>
      <c r="K38" s="38">
        <v>41772</v>
      </c>
      <c r="L38" s="38">
        <v>41149</v>
      </c>
      <c r="M38" s="58">
        <f t="shared" si="0"/>
        <v>0.98508570334195156</v>
      </c>
    </row>
    <row r="39" spans="1:13">
      <c r="A39" s="82" t="s">
        <v>26</v>
      </c>
      <c r="B39" s="83"/>
      <c r="C39" s="83"/>
      <c r="D39" s="83"/>
      <c r="E39" s="83"/>
      <c r="F39" s="83"/>
      <c r="G39" s="83"/>
      <c r="H39" s="83"/>
      <c r="I39" s="84"/>
      <c r="J39" s="34">
        <f>SUM(J40:J44)</f>
        <v>3000</v>
      </c>
      <c r="K39" s="34">
        <f>SUM(K40:K44)</f>
        <v>3000</v>
      </c>
      <c r="L39" s="34">
        <f>SUM(L40:L44)</f>
        <v>4719</v>
      </c>
      <c r="M39" s="58">
        <f t="shared" si="0"/>
        <v>1.573</v>
      </c>
    </row>
    <row r="40" spans="1:13">
      <c r="A40" s="14"/>
      <c r="B40" s="74" t="s">
        <v>27</v>
      </c>
      <c r="C40" s="74"/>
      <c r="D40" s="74"/>
      <c r="E40" s="74"/>
      <c r="F40" s="74"/>
      <c r="G40" s="74"/>
      <c r="H40" s="74"/>
      <c r="I40" s="75"/>
      <c r="J40" s="38"/>
      <c r="K40" s="38"/>
      <c r="L40" s="38"/>
      <c r="M40" s="58"/>
    </row>
    <row r="41" spans="1:13">
      <c r="A41" s="12"/>
      <c r="B41" s="74" t="s">
        <v>28</v>
      </c>
      <c r="C41" s="74"/>
      <c r="D41" s="74"/>
      <c r="E41" s="74"/>
      <c r="F41" s="74"/>
      <c r="G41" s="74"/>
      <c r="H41" s="74"/>
      <c r="I41" s="75"/>
      <c r="J41" s="38"/>
      <c r="K41" s="38"/>
      <c r="L41" s="38"/>
      <c r="M41" s="58"/>
    </row>
    <row r="42" spans="1:13">
      <c r="A42" s="12"/>
      <c r="B42" s="74" t="s">
        <v>29</v>
      </c>
      <c r="C42" s="74"/>
      <c r="D42" s="74"/>
      <c r="E42" s="74"/>
      <c r="F42" s="74"/>
      <c r="G42" s="74"/>
      <c r="H42" s="74"/>
      <c r="I42" s="75"/>
      <c r="J42" s="38"/>
      <c r="K42" s="38"/>
      <c r="L42" s="38"/>
      <c r="M42" s="58"/>
    </row>
    <row r="43" spans="1:13">
      <c r="A43" s="12"/>
      <c r="B43" s="74" t="s">
        <v>30</v>
      </c>
      <c r="C43" s="74"/>
      <c r="D43" s="74"/>
      <c r="E43" s="74"/>
      <c r="F43" s="74"/>
      <c r="G43" s="74"/>
      <c r="H43" s="74"/>
      <c r="I43" s="75"/>
      <c r="J43" s="38">
        <v>3000</v>
      </c>
      <c r="K43" s="38">
        <v>3000</v>
      </c>
      <c r="L43" s="38">
        <v>4719</v>
      </c>
      <c r="M43" s="58">
        <f t="shared" si="0"/>
        <v>1.573</v>
      </c>
    </row>
    <row r="44" spans="1:13">
      <c r="A44" s="4"/>
      <c r="B44" s="74" t="s">
        <v>31</v>
      </c>
      <c r="C44" s="74"/>
      <c r="D44" s="74"/>
      <c r="E44" s="74"/>
      <c r="F44" s="74"/>
      <c r="G44" s="74"/>
      <c r="H44" s="74"/>
      <c r="I44" s="75"/>
      <c r="J44" s="38"/>
      <c r="K44" s="38"/>
      <c r="L44" s="38"/>
      <c r="M44" s="58"/>
    </row>
    <row r="45" spans="1:13">
      <c r="A45" s="82" t="s">
        <v>32</v>
      </c>
      <c r="B45" s="83"/>
      <c r="C45" s="83"/>
      <c r="D45" s="83"/>
      <c r="E45" s="83"/>
      <c r="F45" s="83"/>
      <c r="G45" s="83"/>
      <c r="H45" s="83"/>
      <c r="I45" s="84"/>
      <c r="J45" s="34">
        <f>SUM(J46:J49)</f>
        <v>170</v>
      </c>
      <c r="K45" s="34">
        <f>SUM(K46:K49)</f>
        <v>310</v>
      </c>
      <c r="L45" s="34">
        <f>SUM(L46:L49)</f>
        <v>614</v>
      </c>
      <c r="M45" s="58">
        <f t="shared" si="0"/>
        <v>1.9806451612903226</v>
      </c>
    </row>
    <row r="46" spans="1:13">
      <c r="A46" s="14"/>
      <c r="B46" s="74" t="s">
        <v>33</v>
      </c>
      <c r="C46" s="74"/>
      <c r="D46" s="74"/>
      <c r="E46" s="74"/>
      <c r="F46" s="74"/>
      <c r="G46" s="74"/>
      <c r="H46" s="74"/>
      <c r="I46" s="75"/>
      <c r="J46" s="38"/>
      <c r="K46" s="38">
        <v>140</v>
      </c>
      <c r="L46" s="38">
        <v>484</v>
      </c>
      <c r="M46" s="58">
        <f t="shared" si="0"/>
        <v>3.4571428571428573</v>
      </c>
    </row>
    <row r="47" spans="1:13">
      <c r="A47" s="12"/>
      <c r="B47" s="74" t="s">
        <v>34</v>
      </c>
      <c r="C47" s="74"/>
      <c r="D47" s="74"/>
      <c r="E47" s="74"/>
      <c r="F47" s="74"/>
      <c r="G47" s="74"/>
      <c r="H47" s="74"/>
      <c r="I47" s="75"/>
      <c r="J47" s="38"/>
      <c r="K47" s="38"/>
      <c r="L47" s="38">
        <v>3</v>
      </c>
      <c r="M47" s="58"/>
    </row>
    <row r="48" spans="1:13">
      <c r="A48" s="12"/>
      <c r="B48" s="74" t="s">
        <v>7</v>
      </c>
      <c r="C48" s="74"/>
      <c r="D48" s="74"/>
      <c r="E48" s="74"/>
      <c r="F48" s="74"/>
      <c r="G48" s="74"/>
      <c r="H48" s="74"/>
      <c r="I48" s="75"/>
      <c r="J48" s="38">
        <v>170</v>
      </c>
      <c r="K48" s="38">
        <v>170</v>
      </c>
      <c r="L48" s="38">
        <v>134</v>
      </c>
      <c r="M48" s="58">
        <f t="shared" si="0"/>
        <v>0.78823529411764703</v>
      </c>
    </row>
    <row r="49" spans="1:13">
      <c r="A49" s="12"/>
      <c r="B49" s="74" t="s">
        <v>35</v>
      </c>
      <c r="C49" s="74"/>
      <c r="D49" s="74"/>
      <c r="E49" s="74"/>
      <c r="F49" s="74"/>
      <c r="G49" s="74"/>
      <c r="H49" s="74"/>
      <c r="I49" s="75"/>
      <c r="J49" s="7"/>
      <c r="K49" s="39"/>
      <c r="L49" s="39">
        <v>-7</v>
      </c>
      <c r="M49" s="58"/>
    </row>
    <row r="50" spans="1:13">
      <c r="A50" s="120" t="s">
        <v>103</v>
      </c>
      <c r="B50" s="121"/>
      <c r="C50" s="121"/>
      <c r="D50" s="121"/>
      <c r="E50" s="121"/>
      <c r="F50" s="121"/>
      <c r="G50" s="121"/>
      <c r="H50" s="121"/>
      <c r="I50" s="122"/>
      <c r="J50" s="40">
        <f>J51</f>
        <v>107098</v>
      </c>
      <c r="K50" s="40">
        <f>K51</f>
        <v>113883</v>
      </c>
      <c r="L50" s="40">
        <f>L51</f>
        <v>113883</v>
      </c>
      <c r="M50" s="58">
        <f t="shared" si="0"/>
        <v>1</v>
      </c>
    </row>
    <row r="51" spans="1:13">
      <c r="A51" s="120" t="s">
        <v>36</v>
      </c>
      <c r="B51" s="121"/>
      <c r="C51" s="121"/>
      <c r="D51" s="121"/>
      <c r="E51" s="121"/>
      <c r="F51" s="121"/>
      <c r="G51" s="121"/>
      <c r="H51" s="121"/>
      <c r="I51" s="122"/>
      <c r="J51" s="41">
        <f>SUM(J52:J65)</f>
        <v>107098</v>
      </c>
      <c r="K51" s="41">
        <f>SUM(K52:K65)</f>
        <v>113883</v>
      </c>
      <c r="L51" s="41">
        <f>SUM(L52:L65)</f>
        <v>113883</v>
      </c>
      <c r="M51" s="58">
        <f t="shared" si="0"/>
        <v>1</v>
      </c>
    </row>
    <row r="52" spans="1:13">
      <c r="A52" s="4"/>
      <c r="B52" s="74" t="s">
        <v>108</v>
      </c>
      <c r="C52" s="74"/>
      <c r="D52" s="74"/>
      <c r="E52" s="74"/>
      <c r="F52" s="74"/>
      <c r="G52" s="74"/>
      <c r="H52" s="74"/>
      <c r="I52" s="75"/>
      <c r="J52" s="5">
        <v>27011</v>
      </c>
      <c r="K52" s="5">
        <v>27338</v>
      </c>
      <c r="L52" s="5">
        <v>27338</v>
      </c>
      <c r="M52" s="58">
        <f t="shared" si="0"/>
        <v>1</v>
      </c>
    </row>
    <row r="53" spans="1:13" s="3" customFormat="1" ht="25.5" customHeight="1">
      <c r="A53" s="4"/>
      <c r="B53" s="74" t="s">
        <v>109</v>
      </c>
      <c r="C53" s="74"/>
      <c r="D53" s="74"/>
      <c r="E53" s="74"/>
      <c r="F53" s="74"/>
      <c r="G53" s="74"/>
      <c r="H53" s="74"/>
      <c r="I53" s="75"/>
      <c r="J53" s="5">
        <v>24608</v>
      </c>
      <c r="K53" s="5">
        <v>26187</v>
      </c>
      <c r="L53" s="5">
        <v>26187</v>
      </c>
      <c r="M53" s="59">
        <f t="shared" si="0"/>
        <v>1</v>
      </c>
    </row>
    <row r="54" spans="1:13">
      <c r="A54" s="4"/>
      <c r="B54" s="74" t="s">
        <v>110</v>
      </c>
      <c r="C54" s="74"/>
      <c r="D54" s="74"/>
      <c r="E54" s="74"/>
      <c r="F54" s="74"/>
      <c r="G54" s="74"/>
      <c r="H54" s="74"/>
      <c r="I54" s="75"/>
      <c r="J54" s="5">
        <v>3996</v>
      </c>
      <c r="K54" s="5">
        <v>3996</v>
      </c>
      <c r="L54" s="5">
        <v>3996</v>
      </c>
      <c r="M54" s="58">
        <f t="shared" si="0"/>
        <v>1</v>
      </c>
    </row>
    <row r="55" spans="1:13">
      <c r="A55" s="4"/>
      <c r="B55" s="74" t="s">
        <v>111</v>
      </c>
      <c r="C55" s="74"/>
      <c r="D55" s="74"/>
      <c r="E55" s="74"/>
      <c r="F55" s="74"/>
      <c r="G55" s="74"/>
      <c r="H55" s="74"/>
      <c r="I55" s="75"/>
      <c r="J55" s="5">
        <v>15402</v>
      </c>
      <c r="K55" s="5">
        <v>15402</v>
      </c>
      <c r="L55" s="5">
        <v>15402</v>
      </c>
      <c r="M55" s="58">
        <f t="shared" si="0"/>
        <v>1</v>
      </c>
    </row>
    <row r="56" spans="1:13">
      <c r="A56" s="4"/>
      <c r="B56" s="74" t="s">
        <v>112</v>
      </c>
      <c r="C56" s="74"/>
      <c r="D56" s="74"/>
      <c r="E56" s="74"/>
      <c r="F56" s="74"/>
      <c r="G56" s="74"/>
      <c r="H56" s="74"/>
      <c r="I56" s="75"/>
      <c r="J56" s="5"/>
      <c r="K56" s="5"/>
      <c r="L56" s="5"/>
      <c r="M56" s="58"/>
    </row>
    <row r="57" spans="1:13">
      <c r="A57" s="4"/>
      <c r="B57" s="74" t="s">
        <v>113</v>
      </c>
      <c r="C57" s="74"/>
      <c r="D57" s="74"/>
      <c r="E57" s="74"/>
      <c r="F57" s="74"/>
      <c r="G57" s="74"/>
      <c r="H57" s="74"/>
      <c r="I57" s="75"/>
      <c r="J57" s="5">
        <v>15533</v>
      </c>
      <c r="K57" s="5">
        <v>9706</v>
      </c>
      <c r="L57" s="5">
        <v>9706</v>
      </c>
      <c r="M57" s="58">
        <f t="shared" si="0"/>
        <v>1</v>
      </c>
    </row>
    <row r="58" spans="1:13">
      <c r="A58" s="4"/>
      <c r="B58" s="74" t="s">
        <v>114</v>
      </c>
      <c r="C58" s="74"/>
      <c r="D58" s="74"/>
      <c r="E58" s="74"/>
      <c r="F58" s="74"/>
      <c r="G58" s="74"/>
      <c r="H58" s="74"/>
      <c r="I58" s="75"/>
      <c r="J58" s="5">
        <v>4070</v>
      </c>
      <c r="K58" s="5">
        <v>4070</v>
      </c>
      <c r="L58" s="5">
        <v>4070</v>
      </c>
      <c r="M58" s="58">
        <f t="shared" si="0"/>
        <v>1</v>
      </c>
    </row>
    <row r="59" spans="1:13">
      <c r="A59" s="4"/>
      <c r="B59" s="74" t="s">
        <v>115</v>
      </c>
      <c r="C59" s="74"/>
      <c r="D59" s="74"/>
      <c r="E59" s="74"/>
      <c r="F59" s="74"/>
      <c r="G59" s="74"/>
      <c r="H59" s="74"/>
      <c r="I59" s="75"/>
      <c r="J59" s="5"/>
      <c r="K59" s="5"/>
      <c r="L59" s="5"/>
      <c r="M59" s="58"/>
    </row>
    <row r="60" spans="1:13">
      <c r="A60" s="4"/>
      <c r="B60" s="74" t="s">
        <v>116</v>
      </c>
      <c r="C60" s="74"/>
      <c r="D60" s="74"/>
      <c r="E60" s="74"/>
      <c r="F60" s="74"/>
      <c r="G60" s="74"/>
      <c r="H60" s="74"/>
      <c r="I60" s="75"/>
      <c r="J60" s="5">
        <v>1913</v>
      </c>
      <c r="K60" s="5">
        <v>1913</v>
      </c>
      <c r="L60" s="5">
        <v>1913</v>
      </c>
      <c r="M60" s="58">
        <f t="shared" si="0"/>
        <v>1</v>
      </c>
    </row>
    <row r="61" spans="1:13">
      <c r="A61" s="4"/>
      <c r="B61" s="74" t="s">
        <v>117</v>
      </c>
      <c r="C61" s="74"/>
      <c r="D61" s="74"/>
      <c r="E61" s="74"/>
      <c r="F61" s="74"/>
      <c r="G61" s="74"/>
      <c r="H61" s="74"/>
      <c r="I61" s="75"/>
      <c r="J61" s="5"/>
      <c r="K61" s="5">
        <v>7891</v>
      </c>
      <c r="L61" s="5">
        <v>7891</v>
      </c>
      <c r="M61" s="58">
        <f t="shared" si="0"/>
        <v>1</v>
      </c>
    </row>
    <row r="62" spans="1:13">
      <c r="A62" s="4"/>
      <c r="B62" s="74" t="s">
        <v>118</v>
      </c>
      <c r="C62" s="74"/>
      <c r="D62" s="74"/>
      <c r="E62" s="74"/>
      <c r="F62" s="74"/>
      <c r="G62" s="74"/>
      <c r="H62" s="74"/>
      <c r="I62" s="75"/>
      <c r="J62" s="5">
        <v>14565</v>
      </c>
      <c r="K62" s="5">
        <v>9560</v>
      </c>
      <c r="L62" s="5">
        <v>9560</v>
      </c>
      <c r="M62" s="58">
        <f t="shared" si="0"/>
        <v>1</v>
      </c>
    </row>
    <row r="63" spans="1:13">
      <c r="A63" s="4"/>
      <c r="B63" s="74" t="s">
        <v>119</v>
      </c>
      <c r="C63" s="74"/>
      <c r="D63" s="74"/>
      <c r="E63" s="74"/>
      <c r="F63" s="74"/>
      <c r="G63" s="74"/>
      <c r="H63" s="74"/>
      <c r="I63" s="75"/>
      <c r="J63" s="5"/>
      <c r="K63" s="5">
        <v>3370</v>
      </c>
      <c r="L63" s="5">
        <v>3370</v>
      </c>
      <c r="M63" s="58">
        <f t="shared" si="0"/>
        <v>1</v>
      </c>
    </row>
    <row r="64" spans="1:13">
      <c r="A64" s="4"/>
      <c r="B64" s="74" t="s">
        <v>120</v>
      </c>
      <c r="C64" s="74"/>
      <c r="D64" s="74"/>
      <c r="E64" s="74"/>
      <c r="F64" s="74"/>
      <c r="G64" s="74"/>
      <c r="H64" s="74"/>
      <c r="I64" s="75"/>
      <c r="J64" s="5"/>
      <c r="K64" s="5"/>
      <c r="L64" s="5"/>
      <c r="M64" s="58"/>
    </row>
    <row r="65" spans="1:13">
      <c r="A65" s="4"/>
      <c r="B65" s="74" t="s">
        <v>121</v>
      </c>
      <c r="C65" s="74"/>
      <c r="D65" s="74"/>
      <c r="E65" s="74"/>
      <c r="F65" s="74"/>
      <c r="G65" s="74"/>
      <c r="H65" s="74"/>
      <c r="I65" s="75"/>
      <c r="J65" s="42"/>
      <c r="K65" s="42">
        <v>4450</v>
      </c>
      <c r="L65" s="42">
        <v>4450</v>
      </c>
      <c r="M65" s="58">
        <f t="shared" si="0"/>
        <v>1</v>
      </c>
    </row>
    <row r="66" spans="1:13">
      <c r="A66" s="120" t="s">
        <v>84</v>
      </c>
      <c r="B66" s="121"/>
      <c r="C66" s="121"/>
      <c r="D66" s="121"/>
      <c r="E66" s="121"/>
      <c r="F66" s="121"/>
      <c r="G66" s="121"/>
      <c r="H66" s="121"/>
      <c r="I66" s="122"/>
      <c r="J66" s="40">
        <f>SUM(J67:J72)</f>
        <v>41767</v>
      </c>
      <c r="K66" s="40">
        <f>SUM(K67:K72)</f>
        <v>45313</v>
      </c>
      <c r="L66" s="40">
        <f>SUM(L67:L72)</f>
        <v>48187</v>
      </c>
      <c r="M66" s="58">
        <f t="shared" si="0"/>
        <v>1.0634255070288881</v>
      </c>
    </row>
    <row r="67" spans="1:13">
      <c r="A67" s="16"/>
      <c r="B67" s="74" t="s">
        <v>106</v>
      </c>
      <c r="C67" s="74"/>
      <c r="D67" s="74"/>
      <c r="E67" s="74"/>
      <c r="F67" s="74"/>
      <c r="G67" s="74"/>
      <c r="H67" s="74"/>
      <c r="I67" s="75"/>
      <c r="J67" s="7"/>
      <c r="K67" s="7"/>
      <c r="L67" s="7">
        <v>1443</v>
      </c>
      <c r="M67" s="58"/>
    </row>
    <row r="68" spans="1:13">
      <c r="A68" s="16"/>
      <c r="B68" s="74" t="s">
        <v>71</v>
      </c>
      <c r="C68" s="74"/>
      <c r="D68" s="74"/>
      <c r="E68" s="74"/>
      <c r="F68" s="74"/>
      <c r="G68" s="74"/>
      <c r="H68" s="74"/>
      <c r="I68" s="75"/>
      <c r="J68" s="7">
        <v>1250</v>
      </c>
      <c r="K68" s="7">
        <v>1198</v>
      </c>
      <c r="L68" s="7">
        <v>334</v>
      </c>
      <c r="M68" s="58">
        <f t="shared" si="0"/>
        <v>0.27879799666110183</v>
      </c>
    </row>
    <row r="69" spans="1:13">
      <c r="A69" s="16"/>
      <c r="B69" s="74" t="s">
        <v>72</v>
      </c>
      <c r="C69" s="74"/>
      <c r="D69" s="74"/>
      <c r="E69" s="74"/>
      <c r="F69" s="74"/>
      <c r="G69" s="74"/>
      <c r="H69" s="74"/>
      <c r="I69" s="75"/>
      <c r="J69" s="7">
        <v>3230</v>
      </c>
      <c r="K69" s="7">
        <v>3230</v>
      </c>
      <c r="L69" s="7">
        <v>3588</v>
      </c>
      <c r="M69" s="58">
        <f t="shared" si="0"/>
        <v>1.1108359133126935</v>
      </c>
    </row>
    <row r="70" spans="1:13">
      <c r="A70" s="16"/>
      <c r="B70" s="74" t="s">
        <v>73</v>
      </c>
      <c r="C70" s="74"/>
      <c r="D70" s="74"/>
      <c r="E70" s="74"/>
      <c r="F70" s="74"/>
      <c r="G70" s="74"/>
      <c r="H70" s="74"/>
      <c r="I70" s="75"/>
      <c r="J70" s="7">
        <v>13065</v>
      </c>
      <c r="K70" s="7">
        <v>20062</v>
      </c>
      <c r="L70" s="7">
        <v>20419</v>
      </c>
      <c r="M70" s="58">
        <f t="shared" si="0"/>
        <v>1.0177948360083739</v>
      </c>
    </row>
    <row r="71" spans="1:13">
      <c r="A71" s="16"/>
      <c r="B71" s="74" t="s">
        <v>47</v>
      </c>
      <c r="C71" s="74"/>
      <c r="D71" s="74"/>
      <c r="E71" s="74"/>
      <c r="F71" s="74"/>
      <c r="G71" s="74"/>
      <c r="H71" s="74"/>
      <c r="I71" s="75"/>
      <c r="J71" s="7">
        <v>24222</v>
      </c>
      <c r="K71" s="7">
        <v>20823</v>
      </c>
      <c r="L71" s="7">
        <v>21886</v>
      </c>
      <c r="M71" s="58">
        <f t="shared" si="0"/>
        <v>1.0510493204629496</v>
      </c>
    </row>
    <row r="72" spans="1:13">
      <c r="A72" s="16"/>
      <c r="B72" s="74" t="s">
        <v>130</v>
      </c>
      <c r="C72" s="74"/>
      <c r="D72" s="74"/>
      <c r="E72" s="74"/>
      <c r="F72" s="74"/>
      <c r="G72" s="74"/>
      <c r="H72" s="74"/>
      <c r="I72" s="75"/>
      <c r="J72" s="7"/>
      <c r="K72" s="7"/>
      <c r="L72" s="7">
        <v>517</v>
      </c>
      <c r="M72" s="58"/>
    </row>
    <row r="73" spans="1:13">
      <c r="A73" s="120" t="s">
        <v>85</v>
      </c>
      <c r="B73" s="121"/>
      <c r="C73" s="121"/>
      <c r="D73" s="121"/>
      <c r="E73" s="121"/>
      <c r="F73" s="121"/>
      <c r="G73" s="121"/>
      <c r="H73" s="121"/>
      <c r="I73" s="122"/>
      <c r="J73" s="33">
        <f>SUM(J74:J76)</f>
        <v>0</v>
      </c>
      <c r="K73" s="33">
        <f>SUM(K74:K76)</f>
        <v>0</v>
      </c>
      <c r="L73" s="33">
        <f>SUM(L74:L76)</f>
        <v>20</v>
      </c>
      <c r="M73" s="58"/>
    </row>
    <row r="74" spans="1:13">
      <c r="A74" s="17"/>
      <c r="B74" s="74" t="s">
        <v>48</v>
      </c>
      <c r="C74" s="74"/>
      <c r="D74" s="74"/>
      <c r="E74" s="74"/>
      <c r="F74" s="74"/>
      <c r="G74" s="74"/>
      <c r="H74" s="74"/>
      <c r="I74" s="75"/>
      <c r="J74" s="7"/>
      <c r="K74" s="7"/>
      <c r="L74" s="7"/>
      <c r="M74" s="58"/>
    </row>
    <row r="75" spans="1:13">
      <c r="A75" s="17"/>
      <c r="B75" s="74" t="s">
        <v>49</v>
      </c>
      <c r="C75" s="74"/>
      <c r="D75" s="74"/>
      <c r="E75" s="74"/>
      <c r="F75" s="74"/>
      <c r="G75" s="74"/>
      <c r="H75" s="74"/>
      <c r="I75" s="75"/>
      <c r="J75" s="7"/>
      <c r="K75" s="7"/>
      <c r="L75" s="7"/>
      <c r="M75" s="58"/>
    </row>
    <row r="76" spans="1:13" ht="13.5" thickBot="1">
      <c r="A76" s="18"/>
      <c r="B76" s="124" t="s">
        <v>74</v>
      </c>
      <c r="C76" s="124"/>
      <c r="D76" s="124"/>
      <c r="E76" s="124"/>
      <c r="F76" s="124"/>
      <c r="G76" s="124"/>
      <c r="H76" s="124"/>
      <c r="I76" s="125"/>
      <c r="J76" s="43"/>
      <c r="K76" s="43"/>
      <c r="L76" s="43">
        <v>20</v>
      </c>
      <c r="M76" s="60"/>
    </row>
    <row r="77" spans="1:13" ht="14.25" thickTop="1" thickBot="1">
      <c r="A77" s="96" t="s">
        <v>135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</row>
    <row r="78" spans="1:13" ht="27" thickTop="1" thickBot="1">
      <c r="A78" s="97"/>
      <c r="B78" s="98"/>
      <c r="C78" s="98"/>
      <c r="D78" s="98"/>
      <c r="E78" s="98"/>
      <c r="F78" s="98"/>
      <c r="G78" s="98"/>
      <c r="H78" s="98"/>
      <c r="I78" s="99"/>
      <c r="J78" s="2" t="s">
        <v>124</v>
      </c>
      <c r="K78" s="1" t="s">
        <v>125</v>
      </c>
      <c r="L78" s="8" t="s">
        <v>126</v>
      </c>
      <c r="M78" s="9" t="s">
        <v>127</v>
      </c>
    </row>
    <row r="79" spans="1:13" ht="14.25" thickTop="1" thickBot="1">
      <c r="A79" s="76" t="s">
        <v>86</v>
      </c>
      <c r="B79" s="77"/>
      <c r="C79" s="77"/>
      <c r="D79" s="77"/>
      <c r="E79" s="77"/>
      <c r="F79" s="77"/>
      <c r="G79" s="77"/>
      <c r="H79" s="77"/>
      <c r="I79" s="78"/>
      <c r="J79" s="31">
        <f>J80+J86+J94+J97+J100+J103+J107</f>
        <v>810</v>
      </c>
      <c r="K79" s="31">
        <f>K80+K86+K94+K97+K100+K103+K107</f>
        <v>10805</v>
      </c>
      <c r="L79" s="31">
        <f>L80+L86+L94+L97+L100+L103+L107</f>
        <v>14492</v>
      </c>
      <c r="M79" s="32">
        <f t="shared" ref="M79:M142" si="1">L79/K79</f>
        <v>1.341230911614993</v>
      </c>
    </row>
    <row r="80" spans="1:13" ht="13.5" thickTop="1">
      <c r="A80" s="79" t="s">
        <v>87</v>
      </c>
      <c r="B80" s="80"/>
      <c r="C80" s="80"/>
      <c r="D80" s="80"/>
      <c r="E80" s="80"/>
      <c r="F80" s="80"/>
      <c r="G80" s="80"/>
      <c r="H80" s="80"/>
      <c r="I80" s="81"/>
      <c r="J80" s="33">
        <f>SUM(J81:J85)</f>
        <v>0</v>
      </c>
      <c r="K80" s="33">
        <f>SUM(K81:K85)</f>
        <v>10795</v>
      </c>
      <c r="L80" s="33">
        <f>SUM(L81:L85)</f>
        <v>11359</v>
      </c>
      <c r="M80" s="57">
        <f t="shared" si="1"/>
        <v>1.0522464103751736</v>
      </c>
    </row>
    <row r="81" spans="1:13">
      <c r="A81" s="17"/>
      <c r="B81" s="74" t="s">
        <v>37</v>
      </c>
      <c r="C81" s="74"/>
      <c r="D81" s="74"/>
      <c r="E81" s="74"/>
      <c r="F81" s="74"/>
      <c r="G81" s="74"/>
      <c r="H81" s="74"/>
      <c r="I81" s="75"/>
      <c r="J81" s="7"/>
      <c r="K81" s="7"/>
      <c r="L81" s="7"/>
      <c r="M81" s="58"/>
    </row>
    <row r="82" spans="1:13">
      <c r="A82" s="17"/>
      <c r="B82" s="74" t="s">
        <v>38</v>
      </c>
      <c r="C82" s="74"/>
      <c r="D82" s="74"/>
      <c r="E82" s="74"/>
      <c r="F82" s="74"/>
      <c r="G82" s="74"/>
      <c r="H82" s="74"/>
      <c r="I82" s="75"/>
      <c r="J82" s="7"/>
      <c r="K82" s="7"/>
      <c r="L82" s="7"/>
      <c r="M82" s="58"/>
    </row>
    <row r="83" spans="1:13">
      <c r="A83" s="17"/>
      <c r="B83" s="74" t="s">
        <v>39</v>
      </c>
      <c r="C83" s="74"/>
      <c r="D83" s="74"/>
      <c r="E83" s="74"/>
      <c r="F83" s="74"/>
      <c r="G83" s="74"/>
      <c r="H83" s="74"/>
      <c r="I83" s="75"/>
      <c r="J83" s="7"/>
      <c r="K83" s="7"/>
      <c r="L83" s="7"/>
      <c r="M83" s="58"/>
    </row>
    <row r="84" spans="1:13">
      <c r="A84" s="17"/>
      <c r="B84" s="74" t="s">
        <v>40</v>
      </c>
      <c r="C84" s="74"/>
      <c r="D84" s="74"/>
      <c r="E84" s="74"/>
      <c r="F84" s="74"/>
      <c r="G84" s="74"/>
      <c r="H84" s="74"/>
      <c r="I84" s="75"/>
      <c r="J84" s="7"/>
      <c r="K84" s="7">
        <v>10795</v>
      </c>
      <c r="L84" s="7">
        <v>11359</v>
      </c>
      <c r="M84" s="58">
        <f t="shared" si="1"/>
        <v>1.0522464103751736</v>
      </c>
    </row>
    <row r="85" spans="1:13" ht="13.5" thickBot="1">
      <c r="A85" s="18"/>
      <c r="B85" s="74" t="s">
        <v>41</v>
      </c>
      <c r="C85" s="74"/>
      <c r="D85" s="74"/>
      <c r="E85" s="74"/>
      <c r="F85" s="74"/>
      <c r="G85" s="74"/>
      <c r="H85" s="74"/>
      <c r="I85" s="75"/>
      <c r="J85" s="43"/>
      <c r="K85" s="43"/>
      <c r="L85" s="43"/>
      <c r="M85" s="61"/>
    </row>
    <row r="86" spans="1:13" ht="13.5" thickTop="1">
      <c r="A86" s="79" t="s">
        <v>88</v>
      </c>
      <c r="B86" s="80"/>
      <c r="C86" s="80"/>
      <c r="D86" s="80"/>
      <c r="E86" s="80"/>
      <c r="F86" s="80"/>
      <c r="G86" s="80"/>
      <c r="H86" s="80"/>
      <c r="I86" s="81"/>
      <c r="J86" s="44">
        <f>SUM(J87:J88,J91:J93)</f>
        <v>5</v>
      </c>
      <c r="K86" s="44">
        <f>SUM(K87:K88,K91:K93)</f>
        <v>5</v>
      </c>
      <c r="L86" s="44">
        <f>SUM(L87:L88,L91:L93)</f>
        <v>2712</v>
      </c>
      <c r="M86" s="57">
        <f t="shared" si="1"/>
        <v>542.4</v>
      </c>
    </row>
    <row r="87" spans="1:13">
      <c r="A87" s="17"/>
      <c r="B87" s="74" t="s">
        <v>89</v>
      </c>
      <c r="C87" s="74"/>
      <c r="D87" s="74"/>
      <c r="E87" s="74"/>
      <c r="F87" s="74"/>
      <c r="G87" s="74"/>
      <c r="H87" s="74"/>
      <c r="I87" s="75"/>
      <c r="J87" s="7"/>
      <c r="K87" s="7"/>
      <c r="L87" s="7">
        <v>2295</v>
      </c>
      <c r="M87" s="58"/>
    </row>
    <row r="88" spans="1:13">
      <c r="A88" s="17"/>
      <c r="B88" s="74" t="s">
        <v>90</v>
      </c>
      <c r="C88" s="74"/>
      <c r="D88" s="74"/>
      <c r="E88" s="74"/>
      <c r="F88" s="74"/>
      <c r="G88" s="74"/>
      <c r="H88" s="74"/>
      <c r="I88" s="75"/>
      <c r="J88" s="7">
        <f>J89+J90</f>
        <v>5</v>
      </c>
      <c r="K88" s="7">
        <f>K89+K90</f>
        <v>5</v>
      </c>
      <c r="L88" s="7">
        <v>417</v>
      </c>
      <c r="M88" s="58">
        <f t="shared" si="1"/>
        <v>83.4</v>
      </c>
    </row>
    <row r="89" spans="1:13">
      <c r="A89" s="17"/>
      <c r="B89" s="74" t="s">
        <v>91</v>
      </c>
      <c r="C89" s="74"/>
      <c r="D89" s="74"/>
      <c r="E89" s="74"/>
      <c r="F89" s="74"/>
      <c r="G89" s="74"/>
      <c r="H89" s="74"/>
      <c r="I89" s="75"/>
      <c r="J89" s="7"/>
      <c r="K89" s="7"/>
      <c r="L89" s="7"/>
      <c r="M89" s="58"/>
    </row>
    <row r="90" spans="1:13">
      <c r="A90" s="17"/>
      <c r="B90" s="74" t="s">
        <v>92</v>
      </c>
      <c r="C90" s="74"/>
      <c r="D90" s="74"/>
      <c r="E90" s="74"/>
      <c r="F90" s="74"/>
      <c r="G90" s="74"/>
      <c r="H90" s="74"/>
      <c r="I90" s="75"/>
      <c r="J90" s="7">
        <v>5</v>
      </c>
      <c r="K90" s="7">
        <v>5</v>
      </c>
      <c r="L90" s="7">
        <v>417</v>
      </c>
      <c r="M90" s="58">
        <f t="shared" si="1"/>
        <v>83.4</v>
      </c>
    </row>
    <row r="91" spans="1:13">
      <c r="A91" s="17"/>
      <c r="B91" s="74" t="s">
        <v>42</v>
      </c>
      <c r="C91" s="74"/>
      <c r="D91" s="74"/>
      <c r="E91" s="74"/>
      <c r="F91" s="74"/>
      <c r="G91" s="74"/>
      <c r="H91" s="74"/>
      <c r="I91" s="75"/>
      <c r="J91" s="7"/>
      <c r="K91" s="7"/>
      <c r="L91" s="7"/>
      <c r="M91" s="58"/>
    </row>
    <row r="92" spans="1:13" ht="27.75" customHeight="1">
      <c r="A92" s="17"/>
      <c r="B92" s="74" t="s">
        <v>43</v>
      </c>
      <c r="C92" s="74"/>
      <c r="D92" s="74"/>
      <c r="E92" s="74"/>
      <c r="F92" s="74"/>
      <c r="G92" s="74"/>
      <c r="H92" s="74"/>
      <c r="I92" s="75"/>
      <c r="J92" s="7"/>
      <c r="K92" s="7"/>
      <c r="L92" s="7"/>
      <c r="M92" s="58"/>
    </row>
    <row r="93" spans="1:13">
      <c r="A93" s="17"/>
      <c r="B93" s="74" t="s">
        <v>44</v>
      </c>
      <c r="C93" s="74"/>
      <c r="D93" s="74"/>
      <c r="E93" s="74"/>
      <c r="F93" s="74"/>
      <c r="G93" s="74"/>
      <c r="H93" s="74"/>
      <c r="I93" s="75"/>
      <c r="J93" s="7"/>
      <c r="K93" s="7"/>
      <c r="L93" s="7"/>
      <c r="M93" s="58"/>
    </row>
    <row r="94" spans="1:13">
      <c r="A94" s="126" t="s">
        <v>93</v>
      </c>
      <c r="B94" s="127"/>
      <c r="C94" s="127"/>
      <c r="D94" s="127"/>
      <c r="E94" s="127"/>
      <c r="F94" s="127"/>
      <c r="G94" s="127"/>
      <c r="H94" s="127"/>
      <c r="I94" s="128"/>
      <c r="J94" s="40">
        <f>SUM(J95:J96)</f>
        <v>5</v>
      </c>
      <c r="K94" s="40">
        <f>SUM(K95:K96)</f>
        <v>5</v>
      </c>
      <c r="L94" s="40">
        <f>SUM(L95:L96)</f>
        <v>11</v>
      </c>
      <c r="M94" s="58">
        <f t="shared" si="1"/>
        <v>2.2000000000000002</v>
      </c>
    </row>
    <row r="95" spans="1:13">
      <c r="A95" s="19"/>
      <c r="B95" s="74" t="s">
        <v>45</v>
      </c>
      <c r="C95" s="74"/>
      <c r="D95" s="74"/>
      <c r="E95" s="74"/>
      <c r="F95" s="74"/>
      <c r="G95" s="74"/>
      <c r="H95" s="74"/>
      <c r="I95" s="75"/>
      <c r="J95" s="7">
        <v>5</v>
      </c>
      <c r="K95" s="7">
        <v>5</v>
      </c>
      <c r="L95" s="7">
        <v>11</v>
      </c>
      <c r="M95" s="58">
        <f t="shared" si="1"/>
        <v>2.2000000000000002</v>
      </c>
    </row>
    <row r="96" spans="1:13">
      <c r="A96" s="20"/>
      <c r="B96" s="74" t="s">
        <v>46</v>
      </c>
      <c r="C96" s="74"/>
      <c r="D96" s="74"/>
      <c r="E96" s="74"/>
      <c r="F96" s="74"/>
      <c r="G96" s="74"/>
      <c r="H96" s="74"/>
      <c r="I96" s="75"/>
      <c r="J96" s="35"/>
      <c r="K96" s="35"/>
      <c r="L96" s="35"/>
      <c r="M96" s="58"/>
    </row>
    <row r="97" spans="1:13">
      <c r="A97" s="126" t="s">
        <v>94</v>
      </c>
      <c r="B97" s="127"/>
      <c r="C97" s="127"/>
      <c r="D97" s="127"/>
      <c r="E97" s="127"/>
      <c r="F97" s="127"/>
      <c r="G97" s="127"/>
      <c r="H97" s="127"/>
      <c r="I97" s="128"/>
      <c r="J97" s="40">
        <f>J98+J99</f>
        <v>0</v>
      </c>
      <c r="K97" s="40">
        <f>K98+K99</f>
        <v>0</v>
      </c>
      <c r="L97" s="40">
        <f>L98+L99</f>
        <v>0</v>
      </c>
      <c r="M97" s="58"/>
    </row>
    <row r="98" spans="1:13">
      <c r="A98" s="21"/>
      <c r="B98" s="74" t="s">
        <v>95</v>
      </c>
      <c r="C98" s="74"/>
      <c r="D98" s="74"/>
      <c r="E98" s="74"/>
      <c r="F98" s="74"/>
      <c r="G98" s="74"/>
      <c r="H98" s="74"/>
      <c r="I98" s="75"/>
      <c r="J98" s="42"/>
      <c r="K98" s="42"/>
      <c r="L98" s="42"/>
      <c r="M98" s="58"/>
    </row>
    <row r="99" spans="1:13">
      <c r="A99" s="21"/>
      <c r="B99" s="74" t="s">
        <v>107</v>
      </c>
      <c r="C99" s="74"/>
      <c r="D99" s="74"/>
      <c r="E99" s="74"/>
      <c r="F99" s="74"/>
      <c r="G99" s="74"/>
      <c r="H99" s="74"/>
      <c r="I99" s="75"/>
      <c r="J99" s="42"/>
      <c r="K99" s="42"/>
      <c r="L99" s="42"/>
      <c r="M99" s="58"/>
    </row>
    <row r="100" spans="1:13">
      <c r="A100" s="129" t="s">
        <v>96</v>
      </c>
      <c r="B100" s="130"/>
      <c r="C100" s="130"/>
      <c r="D100" s="130"/>
      <c r="E100" s="130"/>
      <c r="F100" s="130"/>
      <c r="G100" s="130"/>
      <c r="H100" s="130"/>
      <c r="I100" s="131"/>
      <c r="J100" s="40">
        <f>SUM(J101:J102)</f>
        <v>800</v>
      </c>
      <c r="K100" s="40">
        <f>SUM(K101:K102)</f>
        <v>0</v>
      </c>
      <c r="L100" s="40">
        <f>SUM(L101:L102)</f>
        <v>0</v>
      </c>
      <c r="M100" s="58"/>
    </row>
    <row r="101" spans="1:13">
      <c r="A101" s="16"/>
      <c r="B101" s="74" t="s">
        <v>104</v>
      </c>
      <c r="C101" s="74"/>
      <c r="D101" s="74"/>
      <c r="E101" s="74"/>
      <c r="F101" s="74"/>
      <c r="G101" s="74"/>
      <c r="H101" s="74"/>
      <c r="I101" s="75"/>
      <c r="J101" s="7">
        <v>800</v>
      </c>
      <c r="K101" s="7"/>
      <c r="L101" s="7"/>
      <c r="M101" s="58"/>
    </row>
    <row r="102" spans="1:13">
      <c r="A102" s="12"/>
      <c r="B102" s="74" t="s">
        <v>81</v>
      </c>
      <c r="C102" s="74"/>
      <c r="D102" s="74"/>
      <c r="E102" s="74"/>
      <c r="F102" s="74"/>
      <c r="G102" s="74"/>
      <c r="H102" s="74"/>
      <c r="I102" s="75"/>
      <c r="J102" s="35"/>
      <c r="K102" s="35"/>
      <c r="L102" s="35"/>
      <c r="M102" s="58"/>
    </row>
    <row r="103" spans="1:13">
      <c r="A103" s="120" t="s">
        <v>97</v>
      </c>
      <c r="B103" s="121"/>
      <c r="C103" s="121"/>
      <c r="D103" s="121"/>
      <c r="E103" s="121"/>
      <c r="F103" s="121"/>
      <c r="G103" s="121"/>
      <c r="H103" s="121"/>
      <c r="I103" s="122"/>
      <c r="J103" s="40">
        <f>SUM(J104:J106)</f>
        <v>0</v>
      </c>
      <c r="K103" s="40">
        <f>SUM(K104:K106)</f>
        <v>0</v>
      </c>
      <c r="L103" s="40">
        <f>SUM(L104:L106)</f>
        <v>410</v>
      </c>
      <c r="M103" s="58"/>
    </row>
    <row r="104" spans="1:13">
      <c r="A104" s="17"/>
      <c r="B104" s="74" t="s">
        <v>131</v>
      </c>
      <c r="C104" s="74"/>
      <c r="D104" s="74"/>
      <c r="E104" s="74"/>
      <c r="F104" s="74"/>
      <c r="G104" s="74"/>
      <c r="H104" s="74"/>
      <c r="I104" s="75"/>
      <c r="J104" s="7"/>
      <c r="K104" s="7"/>
      <c r="L104" s="7"/>
      <c r="M104" s="58"/>
    </row>
    <row r="105" spans="1:13">
      <c r="A105" s="66"/>
      <c r="B105" s="74" t="s">
        <v>132</v>
      </c>
      <c r="C105" s="74"/>
      <c r="D105" s="74"/>
      <c r="E105" s="74"/>
      <c r="F105" s="74"/>
      <c r="G105" s="74"/>
      <c r="H105" s="74"/>
      <c r="I105" s="75"/>
      <c r="J105" s="7"/>
      <c r="K105" s="7"/>
      <c r="L105" s="7"/>
      <c r="M105" s="58"/>
    </row>
    <row r="106" spans="1:13">
      <c r="A106" s="22"/>
      <c r="B106" s="74" t="s">
        <v>133</v>
      </c>
      <c r="C106" s="74"/>
      <c r="D106" s="74"/>
      <c r="E106" s="74"/>
      <c r="F106" s="74"/>
      <c r="G106" s="74"/>
      <c r="H106" s="74"/>
      <c r="I106" s="75"/>
      <c r="J106" s="35"/>
      <c r="K106" s="35"/>
      <c r="L106" s="35">
        <v>410</v>
      </c>
      <c r="M106" s="58"/>
    </row>
    <row r="107" spans="1:13">
      <c r="A107" s="120" t="s">
        <v>98</v>
      </c>
      <c r="B107" s="121"/>
      <c r="C107" s="121"/>
      <c r="D107" s="121"/>
      <c r="E107" s="121"/>
      <c r="F107" s="121"/>
      <c r="G107" s="121"/>
      <c r="H107" s="121"/>
      <c r="I107" s="122"/>
      <c r="J107" s="40">
        <f>SUM(J108:J110)</f>
        <v>0</v>
      </c>
      <c r="K107" s="40">
        <f>SUM(K108:K110)</f>
        <v>0</v>
      </c>
      <c r="L107" s="40">
        <f>SUM(L108:L110)</f>
        <v>0</v>
      </c>
      <c r="M107" s="58"/>
    </row>
    <row r="108" spans="1:13">
      <c r="A108" s="23"/>
      <c r="B108" s="74" t="s">
        <v>50</v>
      </c>
      <c r="C108" s="74"/>
      <c r="D108" s="74"/>
      <c r="E108" s="74"/>
      <c r="F108" s="74"/>
      <c r="G108" s="74"/>
      <c r="H108" s="74"/>
      <c r="I108" s="75"/>
      <c r="J108" s="5"/>
      <c r="K108" s="5"/>
      <c r="L108" s="5"/>
      <c r="M108" s="58"/>
    </row>
    <row r="109" spans="1:13">
      <c r="A109" s="66"/>
      <c r="B109" s="74" t="s">
        <v>51</v>
      </c>
      <c r="C109" s="74"/>
      <c r="D109" s="74"/>
      <c r="E109" s="74"/>
      <c r="F109" s="74"/>
      <c r="G109" s="74"/>
      <c r="H109" s="74"/>
      <c r="I109" s="75"/>
      <c r="J109" s="7"/>
      <c r="K109" s="7"/>
      <c r="L109" s="7"/>
      <c r="M109" s="58"/>
    </row>
    <row r="110" spans="1:13" ht="13.5" thickBot="1">
      <c r="A110" s="24"/>
      <c r="B110" s="74" t="s">
        <v>52</v>
      </c>
      <c r="C110" s="74"/>
      <c r="D110" s="74"/>
      <c r="E110" s="74"/>
      <c r="F110" s="74"/>
      <c r="G110" s="74"/>
      <c r="H110" s="74"/>
      <c r="I110" s="75"/>
      <c r="J110" s="35"/>
      <c r="K110" s="35"/>
      <c r="L110" s="35"/>
      <c r="M110" s="61"/>
    </row>
    <row r="111" spans="1:13" ht="14.25" thickTop="1" thickBot="1">
      <c r="A111" s="76" t="s">
        <v>105</v>
      </c>
      <c r="B111" s="77"/>
      <c r="C111" s="77"/>
      <c r="D111" s="77"/>
      <c r="E111" s="77"/>
      <c r="F111" s="77"/>
      <c r="G111" s="77"/>
      <c r="H111" s="77"/>
      <c r="I111" s="78"/>
      <c r="J111" s="31">
        <f>J8+J79</f>
        <v>231763</v>
      </c>
      <c r="K111" s="31">
        <f>K8+K79</f>
        <v>249590</v>
      </c>
      <c r="L111" s="31">
        <f>L8+L79</f>
        <v>262661</v>
      </c>
      <c r="M111" s="57">
        <f t="shared" si="1"/>
        <v>1.052369886614047</v>
      </c>
    </row>
    <row r="112" spans="1:13" ht="24.75" customHeight="1" thickTop="1" thickBot="1">
      <c r="A112" s="76" t="s">
        <v>99</v>
      </c>
      <c r="B112" s="77"/>
      <c r="C112" s="77"/>
      <c r="D112" s="77"/>
      <c r="E112" s="77"/>
      <c r="F112" s="77"/>
      <c r="G112" s="77"/>
      <c r="H112" s="77"/>
      <c r="I112" s="78"/>
      <c r="J112" s="31">
        <f>SUM(J113:J116)</f>
        <v>18000</v>
      </c>
      <c r="K112" s="31">
        <f>SUM(K113:K116)</f>
        <v>18000</v>
      </c>
      <c r="L112" s="31">
        <f>SUM(L113:L116)</f>
        <v>24186</v>
      </c>
      <c r="M112" s="32">
        <f t="shared" si="1"/>
        <v>1.3436666666666666</v>
      </c>
    </row>
    <row r="113" spans="1:13" ht="26.25" customHeight="1" thickTop="1">
      <c r="A113" s="4"/>
      <c r="B113" s="74" t="s">
        <v>53</v>
      </c>
      <c r="C113" s="74"/>
      <c r="D113" s="74"/>
      <c r="E113" s="74"/>
      <c r="F113" s="74"/>
      <c r="G113" s="74"/>
      <c r="H113" s="74"/>
      <c r="I113" s="75"/>
      <c r="J113" s="5">
        <v>18000</v>
      </c>
      <c r="K113" s="5">
        <v>18000</v>
      </c>
      <c r="L113" s="5">
        <v>24186</v>
      </c>
      <c r="M113" s="57">
        <f t="shared" si="1"/>
        <v>1.3436666666666666</v>
      </c>
    </row>
    <row r="114" spans="1:13" ht="26.25" customHeight="1">
      <c r="A114" s="17"/>
      <c r="B114" s="74" t="s">
        <v>67</v>
      </c>
      <c r="C114" s="74"/>
      <c r="D114" s="74"/>
      <c r="E114" s="74"/>
      <c r="F114" s="74"/>
      <c r="G114" s="74"/>
      <c r="H114" s="74"/>
      <c r="I114" s="75"/>
      <c r="J114" s="7"/>
      <c r="K114" s="7"/>
      <c r="L114" s="7"/>
      <c r="M114" s="58"/>
    </row>
    <row r="115" spans="1:13">
      <c r="A115" s="17"/>
      <c r="B115" s="74" t="s">
        <v>54</v>
      </c>
      <c r="C115" s="74"/>
      <c r="D115" s="74"/>
      <c r="E115" s="74"/>
      <c r="F115" s="74"/>
      <c r="G115" s="74"/>
      <c r="H115" s="74"/>
      <c r="I115" s="75"/>
      <c r="J115" s="7"/>
      <c r="K115" s="7"/>
      <c r="L115" s="7"/>
      <c r="M115" s="58"/>
    </row>
    <row r="116" spans="1:13" ht="13.5" thickBot="1">
      <c r="A116" s="22"/>
      <c r="B116" s="85" t="s">
        <v>128</v>
      </c>
      <c r="C116" s="74"/>
      <c r="D116" s="74"/>
      <c r="E116" s="74"/>
      <c r="F116" s="74"/>
      <c r="G116" s="74"/>
      <c r="H116" s="74"/>
      <c r="I116" s="75"/>
      <c r="J116" s="35"/>
      <c r="K116" s="35"/>
      <c r="L116" s="35"/>
      <c r="M116" s="61"/>
    </row>
    <row r="117" spans="1:13" ht="14.25" thickTop="1" thickBot="1">
      <c r="A117" s="76" t="s">
        <v>100</v>
      </c>
      <c r="B117" s="77"/>
      <c r="C117" s="77"/>
      <c r="D117" s="77"/>
      <c r="E117" s="77"/>
      <c r="F117" s="77"/>
      <c r="G117" s="77"/>
      <c r="H117" s="77"/>
      <c r="I117" s="78"/>
      <c r="J117" s="31">
        <v>0</v>
      </c>
      <c r="K117" s="31">
        <v>0</v>
      </c>
      <c r="L117" s="31">
        <v>0</v>
      </c>
      <c r="M117" s="57"/>
    </row>
    <row r="118" spans="1:13" ht="13.5" thickTop="1">
      <c r="A118" s="23"/>
      <c r="B118" s="74" t="s">
        <v>55</v>
      </c>
      <c r="C118" s="74"/>
      <c r="D118" s="74"/>
      <c r="E118" s="74"/>
      <c r="F118" s="74"/>
      <c r="G118" s="74"/>
      <c r="H118" s="74"/>
      <c r="I118" s="75"/>
      <c r="J118" s="5"/>
      <c r="K118" s="5"/>
      <c r="L118" s="5"/>
      <c r="M118" s="62"/>
    </row>
    <row r="119" spans="1:13" ht="13.5" thickBot="1">
      <c r="A119" s="66"/>
      <c r="B119" s="74" t="s">
        <v>58</v>
      </c>
      <c r="C119" s="74"/>
      <c r="D119" s="74"/>
      <c r="E119" s="74"/>
      <c r="F119" s="74"/>
      <c r="G119" s="74"/>
      <c r="H119" s="74"/>
      <c r="I119" s="75"/>
      <c r="J119" s="7"/>
      <c r="K119" s="7"/>
      <c r="L119" s="7"/>
      <c r="M119" s="61"/>
    </row>
    <row r="120" spans="1:13" ht="14.25" thickTop="1" thickBot="1">
      <c r="A120" s="76" t="s">
        <v>101</v>
      </c>
      <c r="B120" s="77"/>
      <c r="C120" s="77"/>
      <c r="D120" s="77"/>
      <c r="E120" s="77"/>
      <c r="F120" s="77"/>
      <c r="G120" s="77"/>
      <c r="H120" s="77"/>
      <c r="I120" s="78"/>
      <c r="J120" s="31">
        <v>0</v>
      </c>
      <c r="K120" s="31">
        <v>0</v>
      </c>
      <c r="L120" s="31">
        <v>0</v>
      </c>
      <c r="M120" s="57"/>
    </row>
    <row r="121" spans="1:13" ht="13.5" thickTop="1">
      <c r="A121" s="4"/>
      <c r="B121" s="74" t="s">
        <v>59</v>
      </c>
      <c r="C121" s="74"/>
      <c r="D121" s="74"/>
      <c r="E121" s="74"/>
      <c r="F121" s="74"/>
      <c r="G121" s="74"/>
      <c r="H121" s="74"/>
      <c r="I121" s="75"/>
      <c r="J121" s="5"/>
      <c r="K121" s="5"/>
      <c r="L121" s="5"/>
      <c r="M121" s="62"/>
    </row>
    <row r="122" spans="1:13">
      <c r="A122" s="66"/>
      <c r="B122" s="25"/>
      <c r="C122" s="85" t="s">
        <v>56</v>
      </c>
      <c r="D122" s="85"/>
      <c r="E122" s="85"/>
      <c r="F122" s="85"/>
      <c r="G122" s="85"/>
      <c r="H122" s="85"/>
      <c r="I122" s="86"/>
      <c r="J122" s="7"/>
      <c r="K122" s="7"/>
      <c r="L122" s="7"/>
      <c r="M122" s="58"/>
    </row>
    <row r="123" spans="1:13">
      <c r="A123" s="66"/>
      <c r="B123" s="25"/>
      <c r="C123" s="85" t="s">
        <v>57</v>
      </c>
      <c r="D123" s="85"/>
      <c r="E123" s="85"/>
      <c r="F123" s="85"/>
      <c r="G123" s="85"/>
      <c r="H123" s="85"/>
      <c r="I123" s="86"/>
      <c r="J123" s="7"/>
      <c r="K123" s="7"/>
      <c r="L123" s="7"/>
      <c r="M123" s="58"/>
    </row>
    <row r="124" spans="1:13">
      <c r="A124" s="67"/>
      <c r="B124" s="74" t="s">
        <v>60</v>
      </c>
      <c r="C124" s="74"/>
      <c r="D124" s="74"/>
      <c r="E124" s="74"/>
      <c r="F124" s="74"/>
      <c r="G124" s="74"/>
      <c r="H124" s="74"/>
      <c r="I124" s="75"/>
      <c r="J124" s="7"/>
      <c r="K124" s="7"/>
      <c r="L124" s="7"/>
      <c r="M124" s="58"/>
    </row>
    <row r="125" spans="1:13">
      <c r="A125" s="67"/>
      <c r="B125" s="25"/>
      <c r="C125" s="85" t="s">
        <v>56</v>
      </c>
      <c r="D125" s="85"/>
      <c r="E125" s="85"/>
      <c r="F125" s="85"/>
      <c r="G125" s="85"/>
      <c r="H125" s="85"/>
      <c r="I125" s="86"/>
      <c r="J125" s="7"/>
      <c r="K125" s="7"/>
      <c r="L125" s="7"/>
      <c r="M125" s="58"/>
    </row>
    <row r="126" spans="1:13" ht="13.5" thickBot="1">
      <c r="A126" s="24"/>
      <c r="B126" s="26"/>
      <c r="C126" s="85" t="s">
        <v>57</v>
      </c>
      <c r="D126" s="85"/>
      <c r="E126" s="85"/>
      <c r="F126" s="85"/>
      <c r="G126" s="85"/>
      <c r="H126" s="85"/>
      <c r="I126" s="86"/>
      <c r="J126" s="35"/>
      <c r="K126" s="35"/>
      <c r="L126" s="35"/>
      <c r="M126" s="61"/>
    </row>
    <row r="127" spans="1:13" ht="14.25" thickTop="1" thickBot="1">
      <c r="A127" s="76" t="s">
        <v>102</v>
      </c>
      <c r="B127" s="77"/>
      <c r="C127" s="77"/>
      <c r="D127" s="77"/>
      <c r="E127" s="77"/>
      <c r="F127" s="77"/>
      <c r="G127" s="77"/>
      <c r="H127" s="77"/>
      <c r="I127" s="78"/>
      <c r="J127" s="31">
        <f>J128+J131</f>
        <v>0</v>
      </c>
      <c r="K127" s="31">
        <f>K128+K131</f>
        <v>0</v>
      </c>
      <c r="L127" s="31">
        <f>L128+L131</f>
        <v>0</v>
      </c>
      <c r="M127" s="57"/>
    </row>
    <row r="128" spans="1:13" ht="13.5" thickTop="1">
      <c r="A128" s="4"/>
      <c r="B128" s="74" t="s">
        <v>61</v>
      </c>
      <c r="C128" s="74"/>
      <c r="D128" s="74"/>
      <c r="E128" s="74"/>
      <c r="F128" s="74"/>
      <c r="G128" s="74"/>
      <c r="H128" s="74"/>
      <c r="I128" s="75"/>
      <c r="J128" s="5"/>
      <c r="K128" s="5"/>
      <c r="L128" s="5"/>
      <c r="M128" s="62"/>
    </row>
    <row r="129" spans="1:13">
      <c r="A129" s="66"/>
      <c r="B129" s="25"/>
      <c r="C129" s="85" t="s">
        <v>62</v>
      </c>
      <c r="D129" s="85"/>
      <c r="E129" s="85"/>
      <c r="F129" s="85"/>
      <c r="G129" s="85"/>
      <c r="H129" s="85"/>
      <c r="I129" s="86"/>
      <c r="J129" s="7"/>
      <c r="K129" s="7"/>
      <c r="L129" s="7"/>
      <c r="M129" s="58"/>
    </row>
    <row r="130" spans="1:13">
      <c r="A130" s="17"/>
      <c r="B130" s="25"/>
      <c r="C130" s="85" t="s">
        <v>63</v>
      </c>
      <c r="D130" s="85"/>
      <c r="E130" s="85"/>
      <c r="F130" s="85"/>
      <c r="G130" s="85"/>
      <c r="H130" s="85"/>
      <c r="I130" s="86"/>
      <c r="J130" s="7"/>
      <c r="K130" s="7"/>
      <c r="L130" s="7"/>
      <c r="M130" s="58"/>
    </row>
    <row r="131" spans="1:13">
      <c r="A131" s="66"/>
      <c r="B131" s="74" t="s">
        <v>64</v>
      </c>
      <c r="C131" s="74"/>
      <c r="D131" s="74"/>
      <c r="E131" s="74"/>
      <c r="F131" s="74"/>
      <c r="G131" s="74"/>
      <c r="H131" s="74"/>
      <c r="I131" s="75"/>
      <c r="J131" s="7">
        <f>J132+J133</f>
        <v>0</v>
      </c>
      <c r="K131" s="7">
        <f>K132+K133</f>
        <v>0</v>
      </c>
      <c r="L131" s="7">
        <f>L132+L133</f>
        <v>0</v>
      </c>
      <c r="M131" s="58"/>
    </row>
    <row r="132" spans="1:13">
      <c r="A132" s="66"/>
      <c r="B132" s="25"/>
      <c r="C132" s="85" t="s">
        <v>62</v>
      </c>
      <c r="D132" s="85"/>
      <c r="E132" s="85"/>
      <c r="F132" s="85"/>
      <c r="G132" s="85"/>
      <c r="H132" s="85"/>
      <c r="I132" s="86"/>
      <c r="J132" s="7"/>
      <c r="K132" s="7"/>
      <c r="L132" s="7"/>
      <c r="M132" s="58"/>
    </row>
    <row r="133" spans="1:13" ht="13.5" thickBot="1">
      <c r="A133" s="22"/>
      <c r="B133" s="26"/>
      <c r="C133" s="142" t="s">
        <v>63</v>
      </c>
      <c r="D133" s="142"/>
      <c r="E133" s="142"/>
      <c r="F133" s="142"/>
      <c r="G133" s="142"/>
      <c r="H133" s="142"/>
      <c r="I133" s="143"/>
      <c r="J133" s="35"/>
      <c r="K133" s="35"/>
      <c r="L133" s="35"/>
      <c r="M133" s="63"/>
    </row>
    <row r="134" spans="1:13" s="56" customFormat="1" ht="14.25" thickTop="1" thickBot="1">
      <c r="A134" s="76" t="s">
        <v>129</v>
      </c>
      <c r="B134" s="77"/>
      <c r="C134" s="77"/>
      <c r="D134" s="77"/>
      <c r="E134" s="77"/>
      <c r="F134" s="77"/>
      <c r="G134" s="77"/>
      <c r="H134" s="77"/>
      <c r="I134" s="78"/>
      <c r="J134" s="65"/>
      <c r="K134" s="65"/>
      <c r="L134" s="31">
        <v>1349</v>
      </c>
      <c r="M134" s="64"/>
    </row>
    <row r="135" spans="1:13" ht="17.25" thickTop="1" thickBot="1">
      <c r="A135" s="132" t="s">
        <v>65</v>
      </c>
      <c r="B135" s="133"/>
      <c r="C135" s="133"/>
      <c r="D135" s="133"/>
      <c r="E135" s="133"/>
      <c r="F135" s="133"/>
      <c r="G135" s="133"/>
      <c r="H135" s="133"/>
      <c r="I135" s="134"/>
      <c r="J135" s="55">
        <f>J111+J112+J117+J120+J127</f>
        <v>249763</v>
      </c>
      <c r="K135" s="55">
        <f>K111+K112+K117+K120+K127</f>
        <v>267590</v>
      </c>
      <c r="L135" s="55">
        <f>L111+L112+L117+L120+L127+L134</f>
        <v>288196</v>
      </c>
      <c r="M135" s="57">
        <f t="shared" si="1"/>
        <v>1.0770058671848723</v>
      </c>
    </row>
    <row r="136" spans="1:13" ht="13.5" thickTop="1">
      <c r="A136" s="87" t="s">
        <v>122</v>
      </c>
      <c r="B136" s="88"/>
      <c r="C136" s="88"/>
      <c r="D136" s="88"/>
      <c r="E136" s="88"/>
      <c r="F136" s="88"/>
      <c r="G136" s="88"/>
      <c r="H136" s="88"/>
      <c r="I136" s="89"/>
      <c r="J136" s="45">
        <f>J137+J140+J144+J147+J151</f>
        <v>11118</v>
      </c>
      <c r="K136" s="46">
        <f>K137+K140+K144+K147+K151</f>
        <v>3142</v>
      </c>
      <c r="L136" s="46">
        <f>L137+L140+L144+L147+L151</f>
        <v>2149</v>
      </c>
      <c r="M136" s="62">
        <f t="shared" si="1"/>
        <v>0.68395926161680454</v>
      </c>
    </row>
    <row r="137" spans="1:13">
      <c r="A137" s="90" t="s">
        <v>69</v>
      </c>
      <c r="B137" s="91"/>
      <c r="C137" s="91"/>
      <c r="D137" s="91"/>
      <c r="E137" s="91"/>
      <c r="F137" s="91"/>
      <c r="G137" s="91"/>
      <c r="H137" s="91"/>
      <c r="I137" s="92"/>
      <c r="J137" s="47">
        <f>J138+J139</f>
        <v>125</v>
      </c>
      <c r="K137" s="48">
        <f>K138+K139</f>
        <v>125</v>
      </c>
      <c r="L137" s="48">
        <f>L138+L139</f>
        <v>75</v>
      </c>
      <c r="M137" s="58">
        <f t="shared" si="1"/>
        <v>0.6</v>
      </c>
    </row>
    <row r="138" spans="1:13">
      <c r="A138" s="118" t="s">
        <v>6</v>
      </c>
      <c r="B138" s="119"/>
      <c r="C138" s="119"/>
      <c r="D138" s="119"/>
      <c r="E138" s="119"/>
      <c r="F138" s="119"/>
      <c r="G138" s="119"/>
      <c r="H138" s="119"/>
      <c r="I138" s="119"/>
      <c r="J138" s="10">
        <v>99</v>
      </c>
      <c r="K138" s="6">
        <v>99</v>
      </c>
      <c r="L138" s="6">
        <v>59</v>
      </c>
      <c r="M138" s="58">
        <f t="shared" si="1"/>
        <v>0.59595959595959591</v>
      </c>
    </row>
    <row r="139" spans="1:13">
      <c r="A139" s="118" t="s">
        <v>123</v>
      </c>
      <c r="B139" s="119"/>
      <c r="C139" s="119"/>
      <c r="D139" s="119"/>
      <c r="E139" s="119"/>
      <c r="F139" s="119"/>
      <c r="G139" s="119"/>
      <c r="H139" s="119"/>
      <c r="I139" s="119"/>
      <c r="J139" s="10">
        <v>26</v>
      </c>
      <c r="K139" s="6">
        <v>26</v>
      </c>
      <c r="L139" s="6">
        <v>16</v>
      </c>
      <c r="M139" s="58">
        <f t="shared" si="1"/>
        <v>0.61538461538461542</v>
      </c>
    </row>
    <row r="140" spans="1:13">
      <c r="A140" s="90" t="s">
        <v>78</v>
      </c>
      <c r="B140" s="91"/>
      <c r="C140" s="91"/>
      <c r="D140" s="91"/>
      <c r="E140" s="91"/>
      <c r="F140" s="91"/>
      <c r="G140" s="91"/>
      <c r="H140" s="91"/>
      <c r="I140" s="92"/>
      <c r="J140" s="47">
        <f>J141+J142+J143</f>
        <v>1410</v>
      </c>
      <c r="K140" s="48">
        <f>K141+K142+K143</f>
        <v>1410</v>
      </c>
      <c r="L140" s="48">
        <f>L141+L142+L143</f>
        <v>1410</v>
      </c>
      <c r="M140" s="58">
        <f t="shared" si="1"/>
        <v>1</v>
      </c>
    </row>
    <row r="141" spans="1:13">
      <c r="A141" s="118" t="s">
        <v>6</v>
      </c>
      <c r="B141" s="119"/>
      <c r="C141" s="119"/>
      <c r="D141" s="119"/>
      <c r="E141" s="119"/>
      <c r="F141" s="119"/>
      <c r="G141" s="119"/>
      <c r="H141" s="119"/>
      <c r="I141" s="119"/>
      <c r="J141" s="10">
        <v>550</v>
      </c>
      <c r="K141" s="6">
        <v>550</v>
      </c>
      <c r="L141" s="6">
        <v>433</v>
      </c>
      <c r="M141" s="58">
        <f t="shared" si="1"/>
        <v>0.78727272727272724</v>
      </c>
    </row>
    <row r="142" spans="1:13">
      <c r="A142" s="118" t="s">
        <v>9</v>
      </c>
      <c r="B142" s="119"/>
      <c r="C142" s="119"/>
      <c r="D142" s="119"/>
      <c r="E142" s="119"/>
      <c r="F142" s="119"/>
      <c r="G142" s="119"/>
      <c r="H142" s="119"/>
      <c r="I142" s="119"/>
      <c r="J142" s="10">
        <v>860</v>
      </c>
      <c r="K142" s="6">
        <v>860</v>
      </c>
      <c r="L142" s="6">
        <v>860</v>
      </c>
      <c r="M142" s="58">
        <f t="shared" si="1"/>
        <v>1</v>
      </c>
    </row>
    <row r="143" spans="1:13">
      <c r="A143" s="118" t="s">
        <v>123</v>
      </c>
      <c r="B143" s="119"/>
      <c r="C143" s="119"/>
      <c r="D143" s="119"/>
      <c r="E143" s="119"/>
      <c r="F143" s="119"/>
      <c r="G143" s="119"/>
      <c r="H143" s="119"/>
      <c r="I143" s="119"/>
      <c r="J143" s="10"/>
      <c r="K143" s="6"/>
      <c r="L143" s="6">
        <v>117</v>
      </c>
      <c r="M143" s="58"/>
    </row>
    <row r="144" spans="1:13">
      <c r="A144" s="90" t="s">
        <v>76</v>
      </c>
      <c r="B144" s="91"/>
      <c r="C144" s="91"/>
      <c r="D144" s="91"/>
      <c r="E144" s="91"/>
      <c r="F144" s="91"/>
      <c r="G144" s="91"/>
      <c r="H144" s="91"/>
      <c r="I144" s="92"/>
      <c r="J144" s="47">
        <f>J145+J146</f>
        <v>1517</v>
      </c>
      <c r="K144" s="48">
        <f>K145+K146</f>
        <v>1517</v>
      </c>
      <c r="L144" s="48">
        <f>L145+L146</f>
        <v>620</v>
      </c>
      <c r="M144" s="58">
        <f t="shared" ref="M144:M150" si="2">L144/K144</f>
        <v>0.40870138431114039</v>
      </c>
    </row>
    <row r="145" spans="1:13">
      <c r="A145" s="118" t="s">
        <v>9</v>
      </c>
      <c r="B145" s="119"/>
      <c r="C145" s="119"/>
      <c r="D145" s="119"/>
      <c r="E145" s="119"/>
      <c r="F145" s="119"/>
      <c r="G145" s="119"/>
      <c r="H145" s="119"/>
      <c r="I145" s="119"/>
      <c r="J145" s="49">
        <v>1433</v>
      </c>
      <c r="K145" s="50">
        <v>1433</v>
      </c>
      <c r="L145" s="50">
        <v>536</v>
      </c>
      <c r="M145" s="58">
        <f t="shared" si="2"/>
        <v>0.37404047452896022</v>
      </c>
    </row>
    <row r="146" spans="1:13">
      <c r="A146" s="118" t="s">
        <v>123</v>
      </c>
      <c r="B146" s="119"/>
      <c r="C146" s="119"/>
      <c r="D146" s="119"/>
      <c r="E146" s="119"/>
      <c r="F146" s="119"/>
      <c r="G146" s="119"/>
      <c r="H146" s="119"/>
      <c r="I146" s="119"/>
      <c r="J146" s="49">
        <v>84</v>
      </c>
      <c r="K146" s="50">
        <v>84</v>
      </c>
      <c r="L146" s="50">
        <v>84</v>
      </c>
      <c r="M146" s="58">
        <f t="shared" si="2"/>
        <v>1</v>
      </c>
    </row>
    <row r="147" spans="1:13">
      <c r="A147" s="104" t="s">
        <v>77</v>
      </c>
      <c r="B147" s="105"/>
      <c r="C147" s="105"/>
      <c r="D147" s="105"/>
      <c r="E147" s="105"/>
      <c r="F147" s="105"/>
      <c r="G147" s="105"/>
      <c r="H147" s="105"/>
      <c r="I147" s="106"/>
      <c r="J147" s="51">
        <f>J148+J149+J150</f>
        <v>90</v>
      </c>
      <c r="K147" s="52">
        <f>K148+K149+K150</f>
        <v>90</v>
      </c>
      <c r="L147" s="52">
        <f>L148+L149+L150</f>
        <v>44</v>
      </c>
      <c r="M147" s="58">
        <f t="shared" si="2"/>
        <v>0.48888888888888887</v>
      </c>
    </row>
    <row r="148" spans="1:13">
      <c r="A148" s="107" t="s">
        <v>5</v>
      </c>
      <c r="B148" s="108"/>
      <c r="C148" s="108"/>
      <c r="D148" s="108"/>
      <c r="E148" s="108"/>
      <c r="F148" s="108"/>
      <c r="G148" s="108"/>
      <c r="H148" s="108"/>
      <c r="I148" s="109"/>
      <c r="J148" s="10"/>
      <c r="K148" s="6"/>
      <c r="L148" s="6"/>
      <c r="M148" s="58"/>
    </row>
    <row r="149" spans="1:13">
      <c r="A149" s="110" t="s">
        <v>9</v>
      </c>
      <c r="B149" s="111"/>
      <c r="C149" s="111"/>
      <c r="D149" s="111"/>
      <c r="E149" s="111"/>
      <c r="F149" s="111"/>
      <c r="G149" s="111"/>
      <c r="H149" s="111"/>
      <c r="I149" s="112"/>
      <c r="J149" s="10">
        <v>70</v>
      </c>
      <c r="K149" s="6">
        <v>70</v>
      </c>
      <c r="L149" s="6">
        <v>35</v>
      </c>
      <c r="M149" s="58">
        <f t="shared" si="2"/>
        <v>0.5</v>
      </c>
    </row>
    <row r="150" spans="1:13">
      <c r="A150" s="113" t="s">
        <v>123</v>
      </c>
      <c r="B150" s="114"/>
      <c r="C150" s="114"/>
      <c r="D150" s="114"/>
      <c r="E150" s="114"/>
      <c r="F150" s="114"/>
      <c r="G150" s="114"/>
      <c r="H150" s="114"/>
      <c r="I150" s="115"/>
      <c r="J150" s="49">
        <v>20</v>
      </c>
      <c r="K150" s="50">
        <v>20</v>
      </c>
      <c r="L150" s="50">
        <v>9</v>
      </c>
      <c r="M150" s="58">
        <f t="shared" si="2"/>
        <v>0.45</v>
      </c>
    </row>
    <row r="151" spans="1:13">
      <c r="A151" s="120" t="s">
        <v>75</v>
      </c>
      <c r="B151" s="121"/>
      <c r="C151" s="121"/>
      <c r="D151" s="121"/>
      <c r="E151" s="121"/>
      <c r="F151" s="121"/>
      <c r="G151" s="121"/>
      <c r="H151" s="121"/>
      <c r="I151" s="122"/>
      <c r="J151" s="47">
        <f>J152+J153</f>
        <v>7976</v>
      </c>
      <c r="K151" s="47">
        <f>K152+K153</f>
        <v>0</v>
      </c>
      <c r="L151" s="47">
        <f>L152+L153</f>
        <v>0</v>
      </c>
      <c r="M151" s="58"/>
    </row>
    <row r="152" spans="1:13">
      <c r="A152" s="118" t="s">
        <v>4</v>
      </c>
      <c r="B152" s="119"/>
      <c r="C152" s="119"/>
      <c r="D152" s="119"/>
      <c r="E152" s="119"/>
      <c r="F152" s="119"/>
      <c r="G152" s="119"/>
      <c r="H152" s="119"/>
      <c r="I152" s="123"/>
      <c r="J152" s="53">
        <v>6280</v>
      </c>
      <c r="K152" s="53"/>
      <c r="L152" s="53"/>
      <c r="M152" s="58"/>
    </row>
    <row r="153" spans="1:13" ht="13.5" thickBot="1">
      <c r="A153" s="100" t="s">
        <v>123</v>
      </c>
      <c r="B153" s="101"/>
      <c r="C153" s="101"/>
      <c r="D153" s="101"/>
      <c r="E153" s="101"/>
      <c r="F153" s="101"/>
      <c r="G153" s="101"/>
      <c r="H153" s="101"/>
      <c r="I153" s="102"/>
      <c r="J153" s="54">
        <v>1696</v>
      </c>
      <c r="K153" s="54"/>
      <c r="L153" s="54"/>
      <c r="M153" s="60"/>
    </row>
    <row r="154" spans="1:13" ht="13.5" thickTop="1">
      <c r="A154" s="103"/>
      <c r="B154" s="103"/>
      <c r="C154" s="103"/>
      <c r="D154" s="103"/>
      <c r="E154" s="103"/>
      <c r="F154" s="103"/>
      <c r="G154" s="103"/>
      <c r="H154" s="103"/>
      <c r="I154" s="103"/>
      <c r="J154" s="28"/>
      <c r="K154" s="28"/>
    </row>
    <row r="155" spans="1:13">
      <c r="A155" s="116"/>
      <c r="B155" s="117"/>
      <c r="C155" s="117"/>
      <c r="D155" s="117"/>
      <c r="E155" s="117"/>
      <c r="F155" s="117"/>
      <c r="G155" s="117"/>
      <c r="H155" s="117"/>
      <c r="I155" s="117"/>
    </row>
    <row r="156" spans="1:13">
      <c r="B156" s="28"/>
    </row>
    <row r="157" spans="1:13">
      <c r="B157" s="28"/>
    </row>
    <row r="158" spans="1:13">
      <c r="A158" s="29"/>
    </row>
    <row r="159" spans="1:13">
      <c r="A159" s="29"/>
    </row>
  </sheetData>
  <mergeCells count="153">
    <mergeCell ref="A135:I135"/>
    <mergeCell ref="A5:M5"/>
    <mergeCell ref="J6:L6"/>
    <mergeCell ref="A1:M1"/>
    <mergeCell ref="A3:M3"/>
    <mergeCell ref="A25:I25"/>
    <mergeCell ref="A29:I29"/>
    <mergeCell ref="A30:I30"/>
    <mergeCell ref="A32:I32"/>
    <mergeCell ref="A39:I39"/>
    <mergeCell ref="C132:I132"/>
    <mergeCell ref="C133:I133"/>
    <mergeCell ref="C122:I122"/>
    <mergeCell ref="C123:I123"/>
    <mergeCell ref="C125:I125"/>
    <mergeCell ref="C126:I126"/>
    <mergeCell ref="A127:I127"/>
    <mergeCell ref="B119:I119"/>
    <mergeCell ref="B121:I121"/>
    <mergeCell ref="B115:I115"/>
    <mergeCell ref="B116:I116"/>
    <mergeCell ref="B118:I118"/>
    <mergeCell ref="A111:I111"/>
    <mergeCell ref="A112:I112"/>
    <mergeCell ref="B124:I124"/>
    <mergeCell ref="B128:I128"/>
    <mergeCell ref="B131:I131"/>
    <mergeCell ref="C129:I129"/>
    <mergeCell ref="C130:I130"/>
    <mergeCell ref="A120:I120"/>
    <mergeCell ref="B105:I105"/>
    <mergeCell ref="B106:I106"/>
    <mergeCell ref="B108:I108"/>
    <mergeCell ref="B109:I109"/>
    <mergeCell ref="A107:I107"/>
    <mergeCell ref="B110:I110"/>
    <mergeCell ref="B113:I113"/>
    <mergeCell ref="B114:I114"/>
    <mergeCell ref="B95:I95"/>
    <mergeCell ref="B96:I96"/>
    <mergeCell ref="B98:I98"/>
    <mergeCell ref="B101:I101"/>
    <mergeCell ref="A117:I117"/>
    <mergeCell ref="A97:I97"/>
    <mergeCell ref="A100:I100"/>
    <mergeCell ref="B102:I102"/>
    <mergeCell ref="B104:I104"/>
    <mergeCell ref="B85:I85"/>
    <mergeCell ref="B87:I87"/>
    <mergeCell ref="B88:I88"/>
    <mergeCell ref="B89:I89"/>
    <mergeCell ref="B90:I90"/>
    <mergeCell ref="B91:I91"/>
    <mergeCell ref="A86:I86"/>
    <mergeCell ref="B92:I92"/>
    <mergeCell ref="B93:I93"/>
    <mergeCell ref="B99:I99"/>
    <mergeCell ref="A103:I103"/>
    <mergeCell ref="B75:I75"/>
    <mergeCell ref="B76:I76"/>
    <mergeCell ref="B81:I81"/>
    <mergeCell ref="B82:I82"/>
    <mergeCell ref="B83:I83"/>
    <mergeCell ref="B84:I84"/>
    <mergeCell ref="A79:I79"/>
    <mergeCell ref="A80:I80"/>
    <mergeCell ref="A94:I94"/>
    <mergeCell ref="B41:I41"/>
    <mergeCell ref="B42:I42"/>
    <mergeCell ref="B43:I43"/>
    <mergeCell ref="B44:I44"/>
    <mergeCell ref="B46:I46"/>
    <mergeCell ref="B47:I47"/>
    <mergeCell ref="B48:I48"/>
    <mergeCell ref="B49:I49"/>
    <mergeCell ref="B52:I52"/>
    <mergeCell ref="A50:I50"/>
    <mergeCell ref="A51:I51"/>
    <mergeCell ref="A45:I45"/>
    <mergeCell ref="B28:I28"/>
    <mergeCell ref="B31:I31"/>
    <mergeCell ref="B33:I33"/>
    <mergeCell ref="B34:I34"/>
    <mergeCell ref="B35:I35"/>
    <mergeCell ref="B36:I36"/>
    <mergeCell ref="B37:I37"/>
    <mergeCell ref="B38:I38"/>
    <mergeCell ref="B40:I40"/>
    <mergeCell ref="A154:I154"/>
    <mergeCell ref="A147:I147"/>
    <mergeCell ref="A148:I148"/>
    <mergeCell ref="A149:I149"/>
    <mergeCell ref="A150:I150"/>
    <mergeCell ref="A155:I155"/>
    <mergeCell ref="A138:I138"/>
    <mergeCell ref="A139:I139"/>
    <mergeCell ref="A141:I141"/>
    <mergeCell ref="A143:I143"/>
    <mergeCell ref="A145:I145"/>
    <mergeCell ref="A146:I146"/>
    <mergeCell ref="A142:I142"/>
    <mergeCell ref="A151:I151"/>
    <mergeCell ref="A152:I152"/>
    <mergeCell ref="A140:I140"/>
    <mergeCell ref="A144:I144"/>
    <mergeCell ref="B69:I69"/>
    <mergeCell ref="B70:I70"/>
    <mergeCell ref="A77:K77"/>
    <mergeCell ref="A78:I78"/>
    <mergeCell ref="A153:I153"/>
    <mergeCell ref="B54:I54"/>
    <mergeCell ref="B55:I55"/>
    <mergeCell ref="B56:I56"/>
    <mergeCell ref="B57:I57"/>
    <mergeCell ref="B58:I58"/>
    <mergeCell ref="B59:I59"/>
    <mergeCell ref="B60:I60"/>
    <mergeCell ref="B61:I61"/>
    <mergeCell ref="B62:I62"/>
    <mergeCell ref="B63:I63"/>
    <mergeCell ref="B64:I64"/>
    <mergeCell ref="B65:I65"/>
    <mergeCell ref="B67:I67"/>
    <mergeCell ref="B71:I71"/>
    <mergeCell ref="B72:I72"/>
    <mergeCell ref="A134:I134"/>
    <mergeCell ref="B74:I74"/>
    <mergeCell ref="A66:I66"/>
    <mergeCell ref="A73:I73"/>
    <mergeCell ref="A7:I7"/>
    <mergeCell ref="B68:I68"/>
    <mergeCell ref="A8:I8"/>
    <mergeCell ref="A9:I9"/>
    <mergeCell ref="A10:I10"/>
    <mergeCell ref="B11:I11"/>
    <mergeCell ref="A136:I136"/>
    <mergeCell ref="A137:I137"/>
    <mergeCell ref="B12:I12"/>
    <mergeCell ref="A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3:I23"/>
    <mergeCell ref="B24:I24"/>
    <mergeCell ref="A22:I22"/>
    <mergeCell ref="B26:I26"/>
    <mergeCell ref="B27:I27"/>
    <mergeCell ref="B53:I53"/>
  </mergeCells>
  <phoneticPr fontId="1" type="noConversion"/>
  <pageMargins left="0.7" right="0.41" top="0.17" bottom="0.56999999999999995" header="0.17" footer="0.28999999999999998"/>
  <pageSetup paperSize="9" scale="80" orientation="portrait" verticalDpi="0" r:id="rId1"/>
  <headerFooter alignWithMargins="0"/>
  <rowBreaks count="1" manualBreakCount="1"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2014-04-10T06:52:31Z</cp:lastPrinted>
  <dcterms:created xsi:type="dcterms:W3CDTF">2006-01-17T11:47:21Z</dcterms:created>
  <dcterms:modified xsi:type="dcterms:W3CDTF">2014-05-05T10:37:47Z</dcterms:modified>
</cp:coreProperties>
</file>