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önkorm.'!$A$1:$F$96</definedName>
    <definedName name="_xlnm.Print_Area" localSheetId="0">'kiadások működés önkormányzat'!$A$1:$F$122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<sst xmlns="http://schemas.openxmlformats.org/spreadsheetml/2006/main" count="426" uniqueCount="414">
  <si>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2020.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</si>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</sst>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5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">
      <selection activeCell="I84" sqref="I84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3" t="s">
        <v>0</v>
      </c>
      <c r="B1" s="64"/>
      <c r="C1" s="64"/>
      <c r="D1" s="64"/>
      <c r="E1" s="64"/>
      <c r="F1" s="65"/>
    </row>
    <row r="2" spans="1:6" ht="18.75" customHeight="1">
      <c r="A2" s="66" t="s">
        <v>184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76651424</v>
      </c>
      <c r="D19" s="39"/>
      <c r="E19" s="39"/>
      <c r="F19" s="40">
        <f>SUM(C19:E19)</f>
        <v>76651424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34967323</v>
      </c>
      <c r="D23" s="39">
        <v>16462760</v>
      </c>
      <c r="E23" s="39"/>
      <c r="F23" s="40">
        <f>SUM(C23:E23)</f>
        <v>51430083</v>
      </c>
    </row>
    <row r="24" spans="1:6" ht="15">
      <c r="A24" s="41" t="s">
        <v>222</v>
      </c>
      <c r="B24" s="42" t="s">
        <v>223</v>
      </c>
      <c r="C24" s="43">
        <f>SUM(C19:C23)</f>
        <v>111618747</v>
      </c>
      <c r="D24" s="43">
        <f>SUM(D23)</f>
        <v>16462760</v>
      </c>
      <c r="E24" s="39"/>
      <c r="F24" s="43">
        <f>SUM(C24:E24)</f>
        <v>128081507</v>
      </c>
    </row>
    <row r="25" spans="1:6" ht="15">
      <c r="A25" s="14" t="s">
        <v>224</v>
      </c>
      <c r="B25" s="42" t="s">
        <v>225</v>
      </c>
      <c r="C25" s="43">
        <v>17700229</v>
      </c>
      <c r="D25" s="43">
        <v>3576682</v>
      </c>
      <c r="E25" s="39"/>
      <c r="F25" s="43">
        <f>SUM(C25:E25)</f>
        <v>21276911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11282901</v>
      </c>
      <c r="D29" s="39">
        <v>3450000</v>
      </c>
      <c r="E29" s="39">
        <v>335659</v>
      </c>
      <c r="F29" s="40">
        <f>SUM(C29:E29)</f>
        <v>15068560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1938518</v>
      </c>
      <c r="D32" s="39"/>
      <c r="E32" s="39">
        <v>39562</v>
      </c>
      <c r="F32" s="40">
        <f>SUM(C32:E32)</f>
        <v>1978080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224146683</v>
      </c>
      <c r="D40" s="39">
        <v>12598031</v>
      </c>
      <c r="E40" s="39">
        <v>5047753</v>
      </c>
      <c r="F40" s="40">
        <f>SUM(C40:E40)</f>
        <v>241792467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566000</v>
      </c>
      <c r="D43" s="39"/>
      <c r="E43" s="39"/>
      <c r="F43" s="40">
        <f>SUM(C43:E43)</f>
        <v>566000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47728454</v>
      </c>
      <c r="D49" s="39">
        <v>4251969</v>
      </c>
      <c r="E49" s="39">
        <v>1130551</v>
      </c>
      <c r="F49" s="40">
        <f>SUM(C49:E49)</f>
        <v>53110974</v>
      </c>
    </row>
    <row r="50" spans="1:6" ht="15">
      <c r="A50" s="14" t="s">
        <v>274</v>
      </c>
      <c r="B50" s="42" t="s">
        <v>275</v>
      </c>
      <c r="C50" s="43">
        <f>SUM(C29:C49)</f>
        <v>285662556</v>
      </c>
      <c r="D50" s="43">
        <f>SUM(D29:D49)</f>
        <v>20300000</v>
      </c>
      <c r="E50" s="43">
        <f>SUM(E29:E49)</f>
        <v>6553525</v>
      </c>
      <c r="F50" s="43">
        <f>SUM(F29:F49)</f>
        <v>312516081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40000000</v>
      </c>
      <c r="D59" s="43"/>
      <c r="E59" s="43"/>
      <c r="F59" s="43">
        <f>SUM(C59:E59)</f>
        <v>40000000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/>
      <c r="D61" s="39"/>
      <c r="E61" s="39"/>
      <c r="F61" s="40">
        <f>SUM(C61:E61)</f>
        <v>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266225099</v>
      </c>
      <c r="D65" s="39"/>
      <c r="E65" s="39"/>
      <c r="F65" s="40">
        <f>SUM(C65:E65)</f>
        <v>266225099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74613096</v>
      </c>
      <c r="D70" s="39">
        <v>10152160</v>
      </c>
      <c r="E70" s="39"/>
      <c r="F70" s="40">
        <f>SUM(C70:E70)</f>
        <v>84765256</v>
      </c>
    </row>
    <row r="71" spans="1:6" ht="15">
      <c r="A71" s="47" t="s">
        <v>316</v>
      </c>
      <c r="B71" s="36" t="s">
        <v>317</v>
      </c>
      <c r="C71" s="39">
        <v>2365229</v>
      </c>
      <c r="D71" s="39"/>
      <c r="E71" s="39"/>
      <c r="F71" s="40">
        <f>SUM(C71:E71)</f>
        <v>2365229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343203424</v>
      </c>
      <c r="D73" s="43">
        <f>SUM(D60:D72)</f>
        <v>10152160</v>
      </c>
      <c r="E73" s="43"/>
      <c r="F73" s="43">
        <f>SUM(F60:F72)</f>
        <v>353355584</v>
      </c>
    </row>
    <row r="74" spans="1:6" ht="15.75">
      <c r="A74" s="19" t="s">
        <v>93</v>
      </c>
      <c r="B74" s="42"/>
      <c r="C74" s="43">
        <f>C73+C59+C50+C25+C24</f>
        <v>798184956</v>
      </c>
      <c r="D74" s="43">
        <f>D73+D59+D50+D25+D24</f>
        <v>50491602</v>
      </c>
      <c r="E74" s="43">
        <f>E73+E59+E50+E25+E24</f>
        <v>6553525</v>
      </c>
      <c r="F74" s="43">
        <f>F73+F59+F50+F25+F24</f>
        <v>855230083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26258976</v>
      </c>
      <c r="D76" s="39"/>
      <c r="E76" s="39"/>
      <c r="F76" s="40">
        <f>SUM(C76:E76)</f>
        <v>26258976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55500</v>
      </c>
      <c r="D78" s="39"/>
      <c r="E78" s="39"/>
      <c r="F78" s="40">
        <f>SUM(C78:E78)</f>
        <v>55500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7104910</v>
      </c>
      <c r="D81" s="39"/>
      <c r="E81" s="39"/>
      <c r="F81" s="40">
        <f>SUM(C81:E81)</f>
        <v>7104910</v>
      </c>
    </row>
    <row r="82" spans="1:6" ht="15">
      <c r="A82" s="15" t="s">
        <v>335</v>
      </c>
      <c r="B82" s="42" t="s">
        <v>336</v>
      </c>
      <c r="C82" s="43">
        <f>SUM(C75:C81)</f>
        <v>33419386</v>
      </c>
      <c r="D82" s="43"/>
      <c r="E82" s="43"/>
      <c r="F82" s="43">
        <f>SUM(F75:F81)</f>
        <v>33419386</v>
      </c>
    </row>
    <row r="83" spans="1:6" ht="15">
      <c r="A83" s="17" t="s">
        <v>337</v>
      </c>
      <c r="B83" s="36" t="s">
        <v>338</v>
      </c>
      <c r="C83" s="39">
        <v>14800000</v>
      </c>
      <c r="D83" s="39"/>
      <c r="E83" s="39"/>
      <c r="F83" s="40">
        <f>SUM(C83:E83)</f>
        <v>14800000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3996000</v>
      </c>
      <c r="D86" s="39"/>
      <c r="E86" s="39"/>
      <c r="F86" s="40">
        <f>SUM(C86:E86)</f>
        <v>3996000</v>
      </c>
    </row>
    <row r="87" spans="1:6" ht="15">
      <c r="A87" s="18" t="s">
        <v>345</v>
      </c>
      <c r="B87" s="42" t="s">
        <v>346</v>
      </c>
      <c r="C87" s="43">
        <f>SUM(C83:C86)</f>
        <v>18796000</v>
      </c>
      <c r="D87" s="43"/>
      <c r="E87" s="43"/>
      <c r="F87" s="43">
        <f>SUM(F83:F86)</f>
        <v>18796000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52215386</v>
      </c>
      <c r="D97" s="39">
        <f>D96+D87+D82</f>
        <v>0</v>
      </c>
      <c r="E97" s="39">
        <f>E96+E87+E82</f>
        <v>0</v>
      </c>
      <c r="F97" s="40">
        <f>F96+F87+F82</f>
        <v>52215386</v>
      </c>
    </row>
    <row r="98" spans="1:6" ht="15.75">
      <c r="A98" s="23" t="s">
        <v>365</v>
      </c>
      <c r="B98" s="49" t="s">
        <v>366</v>
      </c>
      <c r="C98" s="43">
        <f>C96+C87+C82+C73+C59+C50+C25+C24</f>
        <v>850400342</v>
      </c>
      <c r="D98" s="43">
        <f>D73+D50+D25+D24</f>
        <v>50491602</v>
      </c>
      <c r="E98" s="43">
        <f>E50</f>
        <v>6553525</v>
      </c>
      <c r="F98" s="43">
        <f>F96+F87+F82+F73+F59+F50+F25+F24</f>
        <v>907445469</v>
      </c>
    </row>
    <row r="99" spans="1:25" ht="15">
      <c r="A99" s="17" t="s">
        <v>367</v>
      </c>
      <c r="B99" s="9" t="s">
        <v>368</v>
      </c>
      <c r="C99" s="50">
        <v>6668000</v>
      </c>
      <c r="D99" s="50"/>
      <c r="E99" s="50"/>
      <c r="F99" s="50">
        <f>SUM(C99:E99)</f>
        <v>6668000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v>6668000</v>
      </c>
      <c r="D102" s="54"/>
      <c r="E102" s="54"/>
      <c r="F102" s="54"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56"/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0">
        <v>735283862</v>
      </c>
      <c r="D110" s="58"/>
      <c r="E110" s="58"/>
      <c r="F110" s="58">
        <f>SUM(C110:E110)</f>
        <v>735283862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</f>
        <v>741951862</v>
      </c>
      <c r="D121" s="58"/>
      <c r="E121" s="58"/>
      <c r="F121" s="58">
        <f>F110+F102</f>
        <v>741951862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2">
        <f>C98+C121</f>
        <v>1592352204</v>
      </c>
      <c r="D122" s="62">
        <f>D98</f>
        <v>50491602</v>
      </c>
      <c r="E122" s="62">
        <f>E98</f>
        <v>6553525</v>
      </c>
      <c r="F122" s="62">
        <f>F121+F98</f>
        <v>1649397331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3/2020.(II. 27.)önkormányzati rendelethez*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49">
      <selection activeCell="C28" sqref="C28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3" t="s">
        <v>0</v>
      </c>
      <c r="B1" s="64"/>
      <c r="C1" s="64"/>
      <c r="D1" s="64"/>
      <c r="E1" s="64"/>
      <c r="F1" s="65"/>
    </row>
    <row r="2" spans="1:6" ht="23.25" customHeight="1">
      <c r="A2" s="66" t="s">
        <v>1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954502737</v>
      </c>
      <c r="D12" s="12"/>
      <c r="E12" s="12"/>
      <c r="F12" s="12">
        <f>SUM(C12:E12)</f>
        <v>954502737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136336676</v>
      </c>
      <c r="D17" s="13"/>
      <c r="E17" s="13"/>
      <c r="F17" s="13">
        <f>SUM(C17:E17)</f>
        <v>136336676</v>
      </c>
    </row>
    <row r="18" spans="1:6" ht="15" customHeight="1">
      <c r="A18" s="14" t="s">
        <v>33</v>
      </c>
      <c r="B18" s="15" t="s">
        <v>34</v>
      </c>
      <c r="C18" s="12">
        <f>SUM(C12:C17)</f>
        <v>1090839413</v>
      </c>
      <c r="D18" s="12"/>
      <c r="E18" s="12"/>
      <c r="F18" s="12">
        <f>SUM(F12:F17)</f>
        <v>1090839413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111557918</v>
      </c>
      <c r="D43" s="12"/>
      <c r="E43" s="12"/>
      <c r="F43" s="12">
        <f>SUM(C43:E43)</f>
        <v>111557918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1442908693</v>
      </c>
      <c r="D48" s="12">
        <f>D43+D32+D18</f>
        <v>50095502</v>
      </c>
      <c r="E48" s="12">
        <f>E43+E32+E18</f>
        <v>6393136</v>
      </c>
      <c r="F48" s="12">
        <f>F47+F43+F32+F18</f>
        <v>1499397331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0</v>
      </c>
      <c r="D65" s="12">
        <f>D64+D60+D54</f>
        <v>0</v>
      </c>
      <c r="E65" s="12">
        <f>E64+E60+E54</f>
        <v>0</v>
      </c>
      <c r="F65" s="12">
        <f>F64+F60+F54</f>
        <v>0</v>
      </c>
    </row>
    <row r="66" spans="1:6" ht="15.75">
      <c r="A66" s="22" t="s">
        <v>127</v>
      </c>
      <c r="B66" s="23" t="s">
        <v>128</v>
      </c>
      <c r="C66" s="12">
        <f>C64+C47+C60+C43+C32+C18+C54</f>
        <v>1442908693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1499397331</v>
      </c>
    </row>
    <row r="67" spans="1:6" ht="15.75">
      <c r="A67" s="24" t="s">
        <v>129</v>
      </c>
      <c r="B67" s="25"/>
      <c r="C67" s="13">
        <f>C48-'kiadások működés önkormányzat'!C74</f>
        <v>644723737</v>
      </c>
      <c r="D67" s="13">
        <f>D48-'kiadások működés önkormányzat'!D74</f>
        <v>-396100</v>
      </c>
      <c r="E67" s="13">
        <f>E48-'kiadások működés önkormányzat'!E74</f>
        <v>-160389</v>
      </c>
      <c r="F67" s="13">
        <f>SUM(C67:E67)</f>
        <v>644167248</v>
      </c>
    </row>
    <row r="68" spans="1:6" ht="15.75">
      <c r="A68" s="24" t="s">
        <v>130</v>
      </c>
      <c r="B68" s="25"/>
      <c r="C68" s="13">
        <f>C65-'kiadások működés önkormányzat'!C97</f>
        <v>-52215386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-52215386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150000000</v>
      </c>
      <c r="D82" s="13"/>
      <c r="E82" s="13"/>
      <c r="F82" s="13">
        <f>SUM(C82:E82)</f>
        <v>150000000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150000000</v>
      </c>
      <c r="D88" s="12"/>
      <c r="E88" s="12"/>
      <c r="F88" s="12">
        <f>SUM(C88:E88)</f>
        <v>150000000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150000000</v>
      </c>
      <c r="D95" s="12"/>
      <c r="E95" s="12"/>
      <c r="F95" s="12">
        <f>SUM(C95:E95)</f>
        <v>150000000</v>
      </c>
    </row>
    <row r="96" spans="1:6" ht="15.75">
      <c r="A96" s="31" t="s">
        <v>183</v>
      </c>
      <c r="B96" s="32"/>
      <c r="C96" s="12">
        <f>C66+C95</f>
        <v>1592908693</v>
      </c>
      <c r="D96" s="12">
        <f>D95+D66</f>
        <v>50095502</v>
      </c>
      <c r="E96" s="12">
        <f>E95+E66</f>
        <v>6393136</v>
      </c>
      <c r="F96" s="12">
        <f>F95+F66</f>
        <v>1649397331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3/2020.(II. 27) önkormányzati 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2020-05-05T12:21:13Z</dcterms:created>
  <dcterms:modified xsi:type="dcterms:W3CDTF">2020-05-05T13:22:03Z</dcterms:modified>
  <cp:category/>
  <cp:version/>
  <cp:contentType/>
  <cp:contentStatus/>
</cp:coreProperties>
</file>