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680" windowHeight="7020" activeTab="1"/>
  </bookViews>
  <sheets>
    <sheet name="Mérleg (eredeti)" sheetId="1" r:id="rId1"/>
    <sheet name="Mérleg (módosított)" sheetId="2" r:id="rId2"/>
  </sheets>
  <definedNames>
    <definedName name="_xlnm.Print_Area" localSheetId="0">'Mérleg (eredeti)'!$A$1:$AE$33</definedName>
    <definedName name="_xlnm.Print_Area" localSheetId="1">'Mérleg (módosított)'!$A$1:$AE$33</definedName>
  </definedNames>
  <calcPr fullCalcOnLoad="1"/>
</workbook>
</file>

<file path=xl/sharedStrings.xml><?xml version="1.0" encoding="utf-8"?>
<sst xmlns="http://schemas.openxmlformats.org/spreadsheetml/2006/main" count="280" uniqueCount="114">
  <si>
    <t>Ft-ban</t>
  </si>
  <si>
    <t>A</t>
  </si>
  <si>
    <t xml:space="preserve">B 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</si>
  <si>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</si>
  <si>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</si>
  <si>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</si>
  <si>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</si>
  <si>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</si>
  <si>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</si>
  <si>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</si>
  <si>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</si>
  <si>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</si>
  <si>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</si>
  <si>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</si>
  <si>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</si>
  <si>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</si>
  <si>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</si>
  <si>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</si>
  <si>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</si>
  <si>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</si>
  <si>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</si>
  <si>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</si>
  <si>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</si>
  <si>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</si>
  <si>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</si>
  <si>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</si>
  <si>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</si>
  <si>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</si>
  <si>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</si>
  <si>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</si>
  <si>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B  E  V  É  T  E  L  E  K</t>
  </si>
  <si>
    <t>K  I  A  D  Á  S  O  K</t>
  </si>
  <si>
    <t>Működési költségvetés</t>
  </si>
  <si>
    <t>Felhalmozási költségvetés</t>
  </si>
  <si>
    <t>Működési célú támogatások államháztartáson belülről
(B1)</t>
  </si>
  <si>
    <t>Közhatalmi bevételek
(B3)</t>
  </si>
  <si>
    <t>Működési bevételek
(B4)</t>
  </si>
  <si>
    <t>Működési célú átvett pénzeszközök
(B6)</t>
  </si>
  <si>
    <t>Működési költségvetés bevételei összesen</t>
  </si>
  <si>
    <t>Felhalmozási célú támogatások államháztartáson belülről
(B2)</t>
  </si>
  <si>
    <t>Felhalmozási bevételek
(B5)</t>
  </si>
  <si>
    <t>Felhalmozási célú átvett pénzeszközök
(B7)</t>
  </si>
  <si>
    <t>Felhalmozási költségvetés bevételei összesen</t>
  </si>
  <si>
    <t>Személyi juttatások
(K1)</t>
  </si>
  <si>
    <t>Munkaadókat terhelő járulékok és szociális hozzájárulási adó
(K2)</t>
  </si>
  <si>
    <t>Dologi kiadások
(K3)</t>
  </si>
  <si>
    <t>Ellátottak pénzbeli juttatásai
(K4)</t>
  </si>
  <si>
    <t>Egyéb működési célú kiadások
(K5)</t>
  </si>
  <si>
    <t>Működési költségvetés kiadásai összesen</t>
  </si>
  <si>
    <t>Beruházások
(K6)</t>
  </si>
  <si>
    <t>Felújítások
(K7)</t>
  </si>
  <si>
    <t>Egyéb felhalmozási kiadások
(K8)</t>
  </si>
  <si>
    <t>Felhalmozási költségvetés kiadásai összesen</t>
  </si>
  <si>
    <t>1.</t>
  </si>
  <si>
    <t>Kötelező feladatok</t>
  </si>
  <si>
    <t>2.</t>
  </si>
  <si>
    <t>Önként vállalt feladatok</t>
  </si>
  <si>
    <t>3.</t>
  </si>
  <si>
    <t>Állami (államigazgatási) feladatok</t>
  </si>
  <si>
    <t>4.</t>
  </si>
  <si>
    <t>ÖSSZESEN:</t>
  </si>
  <si>
    <t>5.</t>
  </si>
  <si>
    <t>Önkormányzat központi kezelésű feladatai</t>
  </si>
  <si>
    <t>6.</t>
  </si>
  <si>
    <t>7.</t>
  </si>
  <si>
    <t>8.</t>
  </si>
  <si>
    <t>ÖSZESEN:</t>
  </si>
  <si>
    <t>9.</t>
  </si>
  <si>
    <t>Kiadási kiemelt előirányzatok összesen</t>
  </si>
  <si>
    <t>10.</t>
  </si>
  <si>
    <t>11.</t>
  </si>
  <si>
    <t>Finanszírozási bevételek (B8)</t>
  </si>
  <si>
    <t>12.</t>
  </si>
  <si>
    <t>Finanszírozási kiadások (K9)</t>
  </si>
  <si>
    <t>BEVÉTELI FŐÖSSZEG</t>
  </si>
  <si>
    <t>13.</t>
  </si>
  <si>
    <t>KIADÁSI FŐÖSSZEG</t>
  </si>
  <si>
    <t>B</t>
  </si>
  <si>
    <t>BEVÉTEL</t>
  </si>
  <si>
    <t>KIADÁS</t>
  </si>
  <si>
    <t>EGYENLEG</t>
  </si>
  <si>
    <t>Működési költségvetés [a]</t>
  </si>
  <si>
    <t>Felhalmozási költségvetés [b]</t>
  </si>
  <si>
    <t>Önkormányzat költségvetési bevételei és kiadásai összesen [a+b]</t>
  </si>
  <si>
    <t>Finanszírozás [c]</t>
  </si>
  <si>
    <t>14.</t>
  </si>
  <si>
    <t>MÉRLEGFŐÖSSZEG [a+b+c]</t>
  </si>
  <si>
    <t>2019. évi eredeti költségvetési bevételi előirányzatok összesen</t>
  </si>
  <si>
    <t>2019. évi eredeti költségvetési kiadási előirányzatok összesen</t>
  </si>
  <si>
    <t>Költségvetési szervek költségvetési bevételei</t>
  </si>
  <si>
    <t>Önkormányzat alaptevékenységének költségvetési bevételei</t>
  </si>
  <si>
    <t>Önkormányzat vállalkozási tevékenységének költségvetési bevételei</t>
  </si>
  <si>
    <t>Költségvetési bevételek összesen</t>
  </si>
  <si>
    <t>Költségvetési kiadások összesen</t>
  </si>
  <si>
    <t>Önkormányzat vállalkozási tevékenységének költségvetési kiadásai</t>
  </si>
  <si>
    <t>Költségvetési szervek költségvetési kiadásai</t>
  </si>
  <si>
    <t>Bevételi előirányzatok</t>
  </si>
  <si>
    <t>Kiadási előirányzatok</t>
  </si>
  <si>
    <t>AD</t>
  </si>
  <si>
    <t>AE</t>
  </si>
  <si>
    <t>(2. oldal)</t>
  </si>
  <si>
    <t>(1. oldal)</t>
  </si>
  <si>
    <r>
      <t xml:space="preserve">Debrecen Megyei Jogú Város Önkormányzat 2020. évi mérlege
</t>
    </r>
    <r>
      <rPr>
        <sz val="20"/>
        <color indexed="8"/>
        <rFont val="Calibri"/>
        <family val="2"/>
      </rPr>
      <t>(eredeti előirányzat)</t>
    </r>
  </si>
  <si>
    <t>2020. évi eredeti költségvetési bevételi előirányzatok összesen</t>
  </si>
  <si>
    <t>2019. évi bevételi 
teljesítés</t>
  </si>
  <si>
    <t>2018. évi bevételi teljesítés</t>
  </si>
  <si>
    <t>2020. évi eredeti költségvetési kiadási előirányzatok összesen</t>
  </si>
  <si>
    <t>2019. évi kiadási
teljesítés</t>
  </si>
  <si>
    <t>2018. évi kiadási teljesítés</t>
  </si>
  <si>
    <t>2019. évi várhatóbevételi 
teljesítés</t>
  </si>
  <si>
    <t>2019. évi várható kiadási
teljesítés</t>
  </si>
  <si>
    <t>(1. melléklet a 4/2020. (II. 13.)  önkormányzati rendelethez)</t>
  </si>
  <si>
    <r>
      <t xml:space="preserve">Debrecen Megyei Jogú Város Önkormányzat 2020. évi mérlege
</t>
    </r>
    <r>
      <rPr>
        <sz val="18"/>
        <color indexed="8"/>
        <rFont val="Calibri"/>
        <family val="2"/>
      </rPr>
      <t>(2020. augusztus 31-i állapot szerinti módosított előirányzat)</t>
    </r>
  </si>
  <si>
    <t>1. melléklet a 20/2020. (VIII. 27) önkormányzati rendelethez</t>
  </si>
</sst>
</file>

<file path=xl/styles.xml><?xml version="1.0" encoding="utf-8"?>
<styleSheet xmlns="http://schemas.openxmlformats.org/spreadsheetml/2006/main">
  <numFmts count="3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 #,##0.00&quot;     &quot;;\-#,##0.00&quot;     &quot;;&quot; -&quot;#&quot;     &quot;;@\ "/>
    <numFmt numFmtId="173" formatCode="#,##0\ ;\-#,##0\ "/>
    <numFmt numFmtId="174" formatCode="#,##0\ ;[Red]\-#,##0\ "/>
    <numFmt numFmtId="175" formatCode="&quot;Igen&quot;;&quot;Igen&quot;;&quot;Nem&quot;"/>
    <numFmt numFmtId="176" formatCode="&quot;Igaz&quot;;&quot;Igaz&quot;;&quot;Hamis&quot;"/>
    <numFmt numFmtId="177" formatCode="&quot;Be&quot;;&quot;Be&quot;;&quot;Ki&quot;"/>
    <numFmt numFmtId="178" formatCode="[$¥€-2]\ #\ ##,000_);[Red]\([$€-2]\ #\ ##,000\)"/>
    <numFmt numFmtId="179" formatCode="_-&quot;£&quot;* #,##0_-;\-&quot;£&quot;* #,##0_-;_-&quot;£&quot;* &quot;-&quot;_-;_-@_-"/>
    <numFmt numFmtId="180" formatCode="_-* #,##0_-;\-* #,##0_-;_-* &quot;-&quot;_-;_-@_-"/>
    <numFmt numFmtId="181" formatCode="_-&quot;£&quot;* #,##0.00_-;\-&quot;£&quot;* #,##0.00_-;_-&quot;£&quot;* &quot;-&quot;??_-;_-@_-"/>
    <numFmt numFmtId="182" formatCode="_-* #,##0.00_-;\-* #,##0.00_-;_-* &quot;-&quot;??_-;_-@_-"/>
    <numFmt numFmtId="183" formatCode="\ #,##0.0&quot;     &quot;;\-#,##0.0&quot;     &quot;;&quot; -&quot;#&quot;     &quot;;@\ "/>
    <numFmt numFmtId="184" formatCode="\ #,##0&quot;     &quot;;\-#,##0&quot;     &quot;;&quot; -&quot;#&quot;     &quot;;@\ "/>
    <numFmt numFmtId="185" formatCode="[$-40E]yyyy\.\ mmmm\ d\."/>
    <numFmt numFmtId="186" formatCode="0.0"/>
    <numFmt numFmtId="187" formatCode="#,##0_ ;\-#,##0\ "/>
  </numFmts>
  <fonts count="57">
    <font>
      <sz val="11"/>
      <color indexed="8"/>
      <name val="Calibri"/>
      <family val="2"/>
    </font>
    <font>
      <sz val="10"/>
      <name val="Arial"/>
      <family val="0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u val="single"/>
      <sz val="26"/>
      <color indexed="8"/>
      <name val="Calibri"/>
      <family val="2"/>
    </font>
    <font>
      <sz val="20"/>
      <color indexed="8"/>
      <name val="Calibri"/>
      <family val="2"/>
    </font>
    <font>
      <b/>
      <sz val="2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b/>
      <sz val="18"/>
      <name val="Calibri"/>
      <family val="2"/>
    </font>
    <font>
      <b/>
      <sz val="24"/>
      <name val="Calibri"/>
      <family val="2"/>
    </font>
    <font>
      <b/>
      <sz val="24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8"/>
      <name val="Calibri"/>
      <family val="2"/>
    </font>
    <font>
      <b/>
      <u val="single"/>
      <sz val="20"/>
      <color indexed="8"/>
      <name val="Calibri"/>
      <family val="2"/>
    </font>
    <font>
      <sz val="10"/>
      <name val="Arial CE"/>
      <family val="0"/>
    </font>
    <font>
      <sz val="10"/>
      <name val="MS Sans Serif"/>
      <family val="0"/>
    </font>
    <font>
      <sz val="15"/>
      <color indexed="8"/>
      <name val="Calibri"/>
      <family val="2"/>
    </font>
    <font>
      <b/>
      <sz val="1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48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48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 diagonalUp="1">
      <left style="thin">
        <color indexed="8"/>
      </left>
      <right>
        <color indexed="63"/>
      </right>
      <top>
        <color indexed="63"/>
      </top>
      <bottom style="thin">
        <color indexed="8"/>
      </bottom>
      <diagonal style="thin">
        <color indexed="8"/>
      </diagonal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1" borderId="5" applyNumberFormat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0" fillId="22" borderId="7" applyNumberFormat="0" applyFont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9" fillId="29" borderId="0" applyNumberFormat="0" applyBorder="0" applyAlignment="0" applyProtection="0"/>
    <xf numFmtId="0" fontId="50" fillId="30" borderId="8" applyNumberFormat="0" applyAlignment="0" applyProtection="0"/>
    <xf numFmtId="0" fontId="51" fillId="0" borderId="0" applyNumberFormat="0" applyFill="0" applyBorder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19" fillId="0" borderId="0">
      <alignment/>
      <protection/>
    </xf>
    <xf numFmtId="0" fontId="52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0" fontId="55" fillId="30" borderId="1" applyNumberFormat="0" applyAlignment="0" applyProtection="0"/>
    <xf numFmtId="9" fontId="1" fillId="0" borderId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9" fillId="33" borderId="15" xfId="0" applyFont="1" applyFill="1" applyBorder="1" applyAlignment="1">
      <alignment horizontal="center" vertical="center" textRotation="90" wrapText="1"/>
    </xf>
    <xf numFmtId="0" fontId="10" fillId="33" borderId="16" xfId="0" applyFont="1" applyFill="1" applyBorder="1" applyAlignment="1">
      <alignment horizontal="center" vertical="center" textRotation="90" wrapText="1"/>
    </xf>
    <xf numFmtId="0" fontId="10" fillId="33" borderId="17" xfId="0" applyFont="1" applyFill="1" applyBorder="1" applyAlignment="1">
      <alignment horizontal="center" vertical="center" textRotation="90" wrapText="1"/>
    </xf>
    <xf numFmtId="0" fontId="10" fillId="34" borderId="18" xfId="0" applyFont="1" applyFill="1" applyBorder="1" applyAlignment="1">
      <alignment horizontal="center" vertical="center" textRotation="90" wrapText="1"/>
    </xf>
    <xf numFmtId="0" fontId="10" fillId="33" borderId="19" xfId="0" applyFont="1" applyFill="1" applyBorder="1" applyAlignment="1">
      <alignment horizontal="center" vertical="center" textRotation="90" wrapText="1"/>
    </xf>
    <xf numFmtId="0" fontId="10" fillId="33" borderId="20" xfId="0" applyFont="1" applyFill="1" applyBorder="1" applyAlignment="1">
      <alignment horizontal="center" vertical="center" textRotation="90" wrapText="1"/>
    </xf>
    <xf numFmtId="0" fontId="10" fillId="34" borderId="21" xfId="0" applyFont="1" applyFill="1" applyBorder="1" applyAlignment="1">
      <alignment horizontal="center" vertical="center" textRotation="90" wrapText="1"/>
    </xf>
    <xf numFmtId="0" fontId="10" fillId="34" borderId="16" xfId="0" applyFont="1" applyFill="1" applyBorder="1" applyAlignment="1">
      <alignment horizontal="center" vertical="center" textRotation="90" wrapText="1"/>
    </xf>
    <xf numFmtId="0" fontId="10" fillId="34" borderId="20" xfId="0" applyFont="1" applyFill="1" applyBorder="1" applyAlignment="1">
      <alignment horizontal="center" vertical="center" textRotation="90" wrapText="1"/>
    </xf>
    <xf numFmtId="0" fontId="0" fillId="33" borderId="22" xfId="0" applyFont="1" applyFill="1" applyBorder="1" applyAlignment="1">
      <alignment horizontal="center" vertical="center" wrapText="1"/>
    </xf>
    <xf numFmtId="173" fontId="3" fillId="0" borderId="22" xfId="40" applyNumberFormat="1" applyFont="1" applyFill="1" applyBorder="1" applyAlignment="1" applyProtection="1">
      <alignment horizontal="right" vertical="center" wrapText="1"/>
      <protection/>
    </xf>
    <xf numFmtId="0" fontId="11" fillId="33" borderId="23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33" borderId="25" xfId="0" applyFont="1" applyFill="1" applyBorder="1" applyAlignment="1">
      <alignment horizontal="center" vertical="center" wrapText="1"/>
    </xf>
    <xf numFmtId="3" fontId="3" fillId="33" borderId="22" xfId="40" applyNumberFormat="1" applyFont="1" applyFill="1" applyBorder="1" applyAlignment="1" applyProtection="1">
      <alignment vertical="center"/>
      <protection/>
    </xf>
    <xf numFmtId="3" fontId="3" fillId="33" borderId="22" xfId="0" applyNumberFormat="1" applyFont="1" applyFill="1" applyBorder="1" applyAlignment="1">
      <alignment vertical="center"/>
    </xf>
    <xf numFmtId="3" fontId="3" fillId="0" borderId="26" xfId="0" applyNumberFormat="1" applyFont="1" applyFill="1" applyBorder="1" applyAlignment="1">
      <alignment vertical="center"/>
    </xf>
    <xf numFmtId="3" fontId="3" fillId="0" borderId="22" xfId="0" applyNumberFormat="1" applyFont="1" applyFill="1" applyBorder="1" applyAlignment="1">
      <alignment vertical="center"/>
    </xf>
    <xf numFmtId="0" fontId="0" fillId="33" borderId="27" xfId="0" applyFont="1" applyFill="1" applyBorder="1" applyAlignment="1">
      <alignment horizontal="center" vertical="center" wrapText="1"/>
    </xf>
    <xf numFmtId="173" fontId="7" fillId="33" borderId="28" xfId="40" applyNumberFormat="1" applyFont="1" applyFill="1" applyBorder="1" applyAlignment="1" applyProtection="1">
      <alignment vertical="center" wrapText="1"/>
      <protection/>
    </xf>
    <xf numFmtId="3" fontId="7" fillId="33" borderId="22" xfId="0" applyNumberFormat="1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73" fontId="0" fillId="0" borderId="0" xfId="40" applyNumberFormat="1" applyFont="1" applyFill="1" applyBorder="1" applyAlignment="1" applyProtection="1">
      <alignment horizontal="center" vertical="center" wrapText="1"/>
      <protection/>
    </xf>
    <xf numFmtId="173" fontId="0" fillId="0" borderId="0" xfId="40" applyNumberFormat="1" applyFont="1" applyFill="1" applyBorder="1" applyAlignment="1" applyProtection="1">
      <alignment horizontal="right" vertical="center" wrapText="1"/>
      <protection/>
    </xf>
    <xf numFmtId="173" fontId="0" fillId="0" borderId="0" xfId="40" applyNumberFormat="1" applyFont="1" applyFill="1" applyBorder="1" applyAlignment="1" applyProtection="1">
      <alignment vertical="center" wrapText="1"/>
      <protection/>
    </xf>
    <xf numFmtId="174" fontId="0" fillId="0" borderId="0" xfId="0" applyNumberFormat="1" applyFill="1" applyBorder="1" applyAlignment="1">
      <alignment vertical="center"/>
    </xf>
    <xf numFmtId="0" fontId="0" fillId="0" borderId="29" xfId="0" applyFill="1" applyBorder="1" applyAlignment="1">
      <alignment horizontal="center" vertical="center" wrapText="1"/>
    </xf>
    <xf numFmtId="0" fontId="0" fillId="33" borderId="30" xfId="0" applyFont="1" applyFill="1" applyBorder="1" applyAlignment="1">
      <alignment horizontal="center" vertical="center" wrapText="1"/>
    </xf>
    <xf numFmtId="0" fontId="0" fillId="33" borderId="29" xfId="0" applyFont="1" applyFill="1" applyBorder="1" applyAlignment="1">
      <alignment horizontal="center" vertical="center" wrapText="1"/>
    </xf>
    <xf numFmtId="173" fontId="0" fillId="0" borderId="0" xfId="0" applyNumberFormat="1" applyFill="1" applyBorder="1" applyAlignment="1">
      <alignment horizontal="center" vertical="center" wrapText="1"/>
    </xf>
    <xf numFmtId="173" fontId="3" fillId="0" borderId="22" xfId="40" applyNumberFormat="1" applyFont="1" applyFill="1" applyBorder="1" applyAlignment="1" applyProtection="1">
      <alignment vertical="center" wrapText="1"/>
      <protection/>
    </xf>
    <xf numFmtId="0" fontId="11" fillId="33" borderId="31" xfId="0" applyFont="1" applyFill="1" applyBorder="1" applyAlignment="1">
      <alignment horizontal="center" vertical="center" wrapText="1"/>
    </xf>
    <xf numFmtId="0" fontId="10" fillId="34" borderId="15" xfId="0" applyFont="1" applyFill="1" applyBorder="1" applyAlignment="1">
      <alignment horizontal="center" vertical="center" textRotation="90" wrapText="1"/>
    </xf>
    <xf numFmtId="0" fontId="9" fillId="34" borderId="15" xfId="0" applyFont="1" applyFill="1" applyBorder="1" applyAlignment="1">
      <alignment horizontal="center" vertical="center" textRotation="90" wrapText="1"/>
    </xf>
    <xf numFmtId="173" fontId="3" fillId="0" borderId="32" xfId="40" applyNumberFormat="1" applyFont="1" applyFill="1" applyBorder="1" applyAlignment="1" applyProtection="1">
      <alignment vertical="center" wrapText="1"/>
      <protection/>
    </xf>
    <xf numFmtId="173" fontId="3" fillId="0" borderId="33" xfId="40" applyNumberFormat="1" applyFont="1" applyFill="1" applyBorder="1" applyAlignment="1" applyProtection="1">
      <alignment vertical="center" wrapText="1"/>
      <protection/>
    </xf>
    <xf numFmtId="173" fontId="3" fillId="0" borderId="34" xfId="40" applyNumberFormat="1" applyFont="1" applyFill="1" applyBorder="1" applyAlignment="1" applyProtection="1">
      <alignment vertical="center" wrapText="1"/>
      <protection/>
    </xf>
    <xf numFmtId="173" fontId="7" fillId="33" borderId="35" xfId="40" applyNumberFormat="1" applyFont="1" applyFill="1" applyBorder="1" applyAlignment="1" applyProtection="1">
      <alignment vertical="center" wrapText="1"/>
      <protection/>
    </xf>
    <xf numFmtId="173" fontId="3" fillId="0" borderId="36" xfId="40" applyNumberFormat="1" applyFont="1" applyFill="1" applyBorder="1" applyAlignment="1" applyProtection="1">
      <alignment vertical="center" wrapText="1"/>
      <protection/>
    </xf>
    <xf numFmtId="173" fontId="7" fillId="33" borderId="37" xfId="40" applyNumberFormat="1" applyFont="1" applyFill="1" applyBorder="1" applyAlignment="1" applyProtection="1">
      <alignment vertical="center" wrapText="1"/>
      <protection/>
    </xf>
    <xf numFmtId="173" fontId="7" fillId="33" borderId="38" xfId="40" applyNumberFormat="1" applyFont="1" applyFill="1" applyBorder="1" applyAlignment="1" applyProtection="1">
      <alignment vertical="center" wrapText="1"/>
      <protection/>
    </xf>
    <xf numFmtId="173" fontId="7" fillId="33" borderId="39" xfId="40" applyNumberFormat="1" applyFont="1" applyFill="1" applyBorder="1" applyAlignment="1" applyProtection="1">
      <alignment vertical="center" wrapText="1"/>
      <protection/>
    </xf>
    <xf numFmtId="173" fontId="7" fillId="34" borderId="39" xfId="40" applyNumberFormat="1" applyFont="1" applyFill="1" applyBorder="1" applyAlignment="1" applyProtection="1">
      <alignment vertical="center" wrapText="1"/>
      <protection/>
    </xf>
    <xf numFmtId="173" fontId="7" fillId="33" borderId="40" xfId="40" applyNumberFormat="1" applyFont="1" applyFill="1" applyBorder="1" applyAlignment="1" applyProtection="1">
      <alignment vertical="center" wrapText="1"/>
      <protection/>
    </xf>
    <xf numFmtId="173" fontId="7" fillId="34" borderId="38" xfId="40" applyNumberFormat="1" applyFont="1" applyFill="1" applyBorder="1" applyAlignment="1" applyProtection="1">
      <alignment vertical="center" wrapText="1"/>
      <protection/>
    </xf>
    <xf numFmtId="173" fontId="7" fillId="33" borderId="41" xfId="40" applyNumberFormat="1" applyFont="1" applyFill="1" applyBorder="1" applyAlignment="1" applyProtection="1">
      <alignment vertical="center" wrapText="1"/>
      <protection/>
    </xf>
    <xf numFmtId="173" fontId="7" fillId="33" borderId="42" xfId="40" applyNumberFormat="1" applyFont="1" applyFill="1" applyBorder="1" applyAlignment="1" applyProtection="1">
      <alignment vertical="center" wrapText="1"/>
      <protection/>
    </xf>
    <xf numFmtId="3" fontId="3" fillId="0" borderId="32" xfId="40" applyNumberFormat="1" applyFont="1" applyFill="1" applyBorder="1" applyAlignment="1" applyProtection="1">
      <alignment horizontal="right" vertical="center" wrapText="1"/>
      <protection/>
    </xf>
    <xf numFmtId="3" fontId="3" fillId="33" borderId="26" xfId="40" applyNumberFormat="1" applyFont="1" applyFill="1" applyBorder="1" applyAlignment="1" applyProtection="1">
      <alignment vertical="center"/>
      <protection/>
    </xf>
    <xf numFmtId="3" fontId="3" fillId="35" borderId="33" xfId="40" applyNumberFormat="1" applyFont="1" applyFill="1" applyBorder="1" applyAlignment="1" applyProtection="1">
      <alignment horizontal="right" vertical="center" wrapText="1"/>
      <protection/>
    </xf>
    <xf numFmtId="3" fontId="3" fillId="35" borderId="34" xfId="40" applyNumberFormat="1" applyFont="1" applyFill="1" applyBorder="1" applyAlignment="1" applyProtection="1">
      <alignment horizontal="right" vertical="center" wrapText="1"/>
      <protection/>
    </xf>
    <xf numFmtId="3" fontId="7" fillId="33" borderId="35" xfId="40" applyNumberFormat="1" applyFont="1" applyFill="1" applyBorder="1" applyAlignment="1" applyProtection="1">
      <alignment horizontal="right" vertical="center" wrapText="1"/>
      <protection/>
    </xf>
    <xf numFmtId="3" fontId="3" fillId="0" borderId="36" xfId="40" applyNumberFormat="1" applyFont="1" applyFill="1" applyBorder="1" applyAlignment="1" applyProtection="1">
      <alignment horizontal="right" vertical="center" wrapText="1"/>
      <protection/>
    </xf>
    <xf numFmtId="3" fontId="7" fillId="33" borderId="37" xfId="40" applyNumberFormat="1" applyFont="1" applyFill="1" applyBorder="1" applyAlignment="1" applyProtection="1">
      <alignment horizontal="right" vertical="center" wrapText="1"/>
      <protection/>
    </xf>
    <xf numFmtId="3" fontId="7" fillId="33" borderId="38" xfId="40" applyNumberFormat="1" applyFont="1" applyFill="1" applyBorder="1" applyAlignment="1" applyProtection="1">
      <alignment horizontal="right" vertical="center" wrapText="1"/>
      <protection/>
    </xf>
    <xf numFmtId="3" fontId="7" fillId="33" borderId="39" xfId="40" applyNumberFormat="1" applyFont="1" applyFill="1" applyBorder="1" applyAlignment="1" applyProtection="1">
      <alignment horizontal="right" vertical="center" wrapText="1"/>
      <protection/>
    </xf>
    <xf numFmtId="3" fontId="7" fillId="33" borderId="43" xfId="40" applyNumberFormat="1" applyFont="1" applyFill="1" applyBorder="1" applyAlignment="1" applyProtection="1">
      <alignment horizontal="right" vertical="center" wrapText="1"/>
      <protection/>
    </xf>
    <xf numFmtId="3" fontId="3" fillId="0" borderId="33" xfId="40" applyNumberFormat="1" applyFont="1" applyFill="1" applyBorder="1" applyAlignment="1" applyProtection="1">
      <alignment horizontal="right" vertical="center" wrapText="1"/>
      <protection/>
    </xf>
    <xf numFmtId="3" fontId="3" fillId="0" borderId="34" xfId="40" applyNumberFormat="1" applyFont="1" applyFill="1" applyBorder="1" applyAlignment="1" applyProtection="1">
      <alignment horizontal="right" vertical="center" wrapText="1"/>
      <protection/>
    </xf>
    <xf numFmtId="3" fontId="7" fillId="34" borderId="35" xfId="40" applyNumberFormat="1" applyFont="1" applyFill="1" applyBorder="1" applyAlignment="1" applyProtection="1">
      <alignment horizontal="right" vertical="center" wrapText="1"/>
      <protection/>
    </xf>
    <xf numFmtId="3" fontId="7" fillId="34" borderId="37" xfId="40" applyNumberFormat="1" applyFont="1" applyFill="1" applyBorder="1" applyAlignment="1" applyProtection="1">
      <alignment horizontal="right" vertical="center" wrapText="1"/>
      <protection/>
    </xf>
    <xf numFmtId="3" fontId="7" fillId="34" borderId="38" xfId="40" applyNumberFormat="1" applyFont="1" applyFill="1" applyBorder="1" applyAlignment="1" applyProtection="1">
      <alignment horizontal="right" vertical="center" wrapText="1"/>
      <protection/>
    </xf>
    <xf numFmtId="3" fontId="7" fillId="34" borderId="39" xfId="40" applyNumberFormat="1" applyFont="1" applyFill="1" applyBorder="1" applyAlignment="1" applyProtection="1">
      <alignment horizontal="right" vertical="center" wrapText="1"/>
      <protection/>
    </xf>
    <xf numFmtId="3" fontId="7" fillId="34" borderId="43" xfId="40" applyNumberFormat="1" applyFont="1" applyFill="1" applyBorder="1" applyAlignment="1" applyProtection="1">
      <alignment horizontal="right" vertical="center" wrapText="1"/>
      <protection/>
    </xf>
    <xf numFmtId="3" fontId="7" fillId="33" borderId="44" xfId="40" applyNumberFormat="1" applyFont="1" applyFill="1" applyBorder="1" applyAlignment="1" applyProtection="1">
      <alignment horizontal="right" vertical="center" wrapText="1"/>
      <protection/>
    </xf>
    <xf numFmtId="3" fontId="7" fillId="33" borderId="45" xfId="40" applyNumberFormat="1" applyFont="1" applyFill="1" applyBorder="1" applyAlignment="1" applyProtection="1">
      <alignment horizontal="right" vertical="center" wrapText="1"/>
      <protection/>
    </xf>
    <xf numFmtId="3" fontId="7" fillId="33" borderId="46" xfId="40" applyNumberFormat="1" applyFont="1" applyFill="1" applyBorder="1" applyAlignment="1" applyProtection="1">
      <alignment horizontal="right" vertical="center" wrapText="1"/>
      <protection/>
    </xf>
    <xf numFmtId="3" fontId="7" fillId="33" borderId="47" xfId="40" applyNumberFormat="1" applyFont="1" applyFill="1" applyBorder="1" applyAlignment="1" applyProtection="1">
      <alignment horizontal="right" vertical="center" wrapText="1"/>
      <protection/>
    </xf>
    <xf numFmtId="3" fontId="7" fillId="33" borderId="48" xfId="40" applyNumberFormat="1" applyFont="1" applyFill="1" applyBorder="1" applyAlignment="1" applyProtection="1">
      <alignment horizontal="right" vertical="center" wrapText="1"/>
      <protection/>
    </xf>
    <xf numFmtId="3" fontId="7" fillId="33" borderId="49" xfId="40" applyNumberFormat="1" applyFont="1" applyFill="1" applyBorder="1" applyAlignment="1" applyProtection="1">
      <alignment horizontal="right" vertical="center" wrapText="1"/>
      <protection/>
    </xf>
    <xf numFmtId="3" fontId="7" fillId="34" borderId="47" xfId="40" applyNumberFormat="1" applyFont="1" applyFill="1" applyBorder="1" applyAlignment="1" applyProtection="1">
      <alignment horizontal="right" vertical="center" wrapText="1"/>
      <protection/>
    </xf>
    <xf numFmtId="3" fontId="7" fillId="34" borderId="48" xfId="40" applyNumberFormat="1" applyFont="1" applyFill="1" applyBorder="1" applyAlignment="1" applyProtection="1">
      <alignment horizontal="right" vertical="center" wrapText="1"/>
      <protection/>
    </xf>
    <xf numFmtId="3" fontId="7" fillId="34" borderId="49" xfId="40" applyNumberFormat="1" applyFont="1" applyFill="1" applyBorder="1" applyAlignment="1" applyProtection="1">
      <alignment horizontal="right" vertical="center" wrapText="1"/>
      <protection/>
    </xf>
    <xf numFmtId="3" fontId="7" fillId="33" borderId="50" xfId="40" applyNumberFormat="1" applyFont="1" applyFill="1" applyBorder="1" applyAlignment="1" applyProtection="1">
      <alignment horizontal="right" vertical="center" wrapText="1"/>
      <protection/>
    </xf>
    <xf numFmtId="173" fontId="7" fillId="33" borderId="51" xfId="40" applyNumberFormat="1" applyFont="1" applyFill="1" applyBorder="1" applyAlignment="1" applyProtection="1">
      <alignment vertical="center" wrapText="1"/>
      <protection/>
    </xf>
    <xf numFmtId="173" fontId="7" fillId="33" borderId="52" xfId="40" applyNumberFormat="1" applyFont="1" applyFill="1" applyBorder="1" applyAlignment="1" applyProtection="1">
      <alignment vertical="center" wrapText="1"/>
      <protection/>
    </xf>
    <xf numFmtId="173" fontId="7" fillId="33" borderId="53" xfId="40" applyNumberFormat="1" applyFont="1" applyFill="1" applyBorder="1" applyAlignment="1" applyProtection="1">
      <alignment vertical="center" wrapText="1"/>
      <protection/>
    </xf>
    <xf numFmtId="173" fontId="7" fillId="33" borderId="54" xfId="40" applyNumberFormat="1" applyFont="1" applyFill="1" applyBorder="1" applyAlignment="1" applyProtection="1">
      <alignment vertical="center" wrapText="1"/>
      <protection/>
    </xf>
    <xf numFmtId="173" fontId="7" fillId="33" borderId="55" xfId="40" applyNumberFormat="1" applyFont="1" applyFill="1" applyBorder="1" applyAlignment="1" applyProtection="1">
      <alignment vertical="center" wrapText="1"/>
      <protection/>
    </xf>
    <xf numFmtId="173" fontId="7" fillId="34" borderId="35" xfId="40" applyNumberFormat="1" applyFont="1" applyFill="1" applyBorder="1" applyAlignment="1" applyProtection="1">
      <alignment vertical="center" wrapText="1"/>
      <protection/>
    </xf>
    <xf numFmtId="173" fontId="7" fillId="34" borderId="37" xfId="40" applyNumberFormat="1" applyFont="1" applyFill="1" applyBorder="1" applyAlignment="1" applyProtection="1">
      <alignment vertical="center" wrapText="1"/>
      <protection/>
    </xf>
    <xf numFmtId="173" fontId="7" fillId="34" borderId="43" xfId="40" applyNumberFormat="1" applyFont="1" applyFill="1" applyBorder="1" applyAlignment="1" applyProtection="1">
      <alignment vertical="center" wrapText="1"/>
      <protection/>
    </xf>
    <xf numFmtId="173" fontId="7" fillId="33" borderId="56" xfId="40" applyNumberFormat="1" applyFont="1" applyFill="1" applyBorder="1" applyAlignment="1" applyProtection="1">
      <alignment vertical="center" wrapText="1"/>
      <protection/>
    </xf>
    <xf numFmtId="173" fontId="7" fillId="34" borderId="53" xfId="40" applyNumberFormat="1" applyFont="1" applyFill="1" applyBorder="1" applyAlignment="1" applyProtection="1">
      <alignment vertical="center" wrapText="1"/>
      <protection/>
    </xf>
    <xf numFmtId="173" fontId="7" fillId="34" borderId="41" xfId="40" applyNumberFormat="1" applyFont="1" applyFill="1" applyBorder="1" applyAlignment="1" applyProtection="1">
      <alignment vertical="center" wrapText="1"/>
      <protection/>
    </xf>
    <xf numFmtId="173" fontId="7" fillId="34" borderId="42" xfId="40" applyNumberFormat="1" applyFont="1" applyFill="1" applyBorder="1" applyAlignment="1" applyProtection="1">
      <alignment vertical="center" wrapText="1"/>
      <protection/>
    </xf>
    <xf numFmtId="173" fontId="7" fillId="33" borderId="44" xfId="40" applyNumberFormat="1" applyFont="1" applyFill="1" applyBorder="1" applyAlignment="1" applyProtection="1">
      <alignment vertical="center" wrapText="1"/>
      <protection/>
    </xf>
    <xf numFmtId="173" fontId="7" fillId="33" borderId="45" xfId="40" applyNumberFormat="1" applyFont="1" applyFill="1" applyBorder="1" applyAlignment="1" applyProtection="1">
      <alignment vertical="center" wrapText="1"/>
      <protection/>
    </xf>
    <xf numFmtId="173" fontId="7" fillId="33" borderId="46" xfId="40" applyNumberFormat="1" applyFont="1" applyFill="1" applyBorder="1" applyAlignment="1" applyProtection="1">
      <alignment vertical="center" wrapText="1"/>
      <protection/>
    </xf>
    <xf numFmtId="173" fontId="7" fillId="33" borderId="28" xfId="40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184" fontId="0" fillId="0" borderId="0" xfId="40" applyNumberFormat="1" applyFill="1" applyBorder="1" applyAlignment="1">
      <alignment horizontal="center" vertical="center" wrapText="1"/>
    </xf>
    <xf numFmtId="184" fontId="0" fillId="0" borderId="0" xfId="0" applyNumberFormat="1" applyFill="1" applyBorder="1" applyAlignment="1">
      <alignment horizontal="center" vertical="center" wrapText="1"/>
    </xf>
    <xf numFmtId="173" fontId="7" fillId="33" borderId="57" xfId="40" applyNumberFormat="1" applyFont="1" applyFill="1" applyBorder="1" applyAlignment="1" applyProtection="1">
      <alignment vertical="center" wrapText="1"/>
      <protection/>
    </xf>
    <xf numFmtId="173" fontId="7" fillId="33" borderId="58" xfId="40" applyNumberFormat="1" applyFont="1" applyFill="1" applyBorder="1" applyAlignment="1" applyProtection="1">
      <alignment vertical="center" wrapText="1"/>
      <protection/>
    </xf>
    <xf numFmtId="173" fontId="3" fillId="0" borderId="35" xfId="40" applyNumberFormat="1" applyFont="1" applyFill="1" applyBorder="1" applyAlignment="1" applyProtection="1">
      <alignment vertical="center" wrapText="1"/>
      <protection/>
    </xf>
    <xf numFmtId="173" fontId="3" fillId="0" borderId="37" xfId="40" applyNumberFormat="1" applyFont="1" applyFill="1" applyBorder="1" applyAlignment="1" applyProtection="1">
      <alignment vertical="center" wrapText="1"/>
      <protection/>
    </xf>
    <xf numFmtId="173" fontId="3" fillId="0" borderId="38" xfId="40" applyNumberFormat="1" applyFont="1" applyFill="1" applyBorder="1" applyAlignment="1" applyProtection="1">
      <alignment vertical="center" wrapText="1"/>
      <protection/>
    </xf>
    <xf numFmtId="173" fontId="3" fillId="0" borderId="39" xfId="40" applyNumberFormat="1" applyFont="1" applyFill="1" applyBorder="1" applyAlignment="1" applyProtection="1">
      <alignment vertical="center" wrapText="1"/>
      <protection/>
    </xf>
    <xf numFmtId="173" fontId="3" fillId="0" borderId="43" xfId="40" applyNumberFormat="1" applyFont="1" applyFill="1" applyBorder="1" applyAlignment="1" applyProtection="1">
      <alignment vertical="center" wrapText="1"/>
      <protection/>
    </xf>
    <xf numFmtId="173" fontId="7" fillId="33" borderId="59" xfId="40" applyNumberFormat="1" applyFont="1" applyFill="1" applyBorder="1" applyAlignment="1" applyProtection="1">
      <alignment vertical="center" wrapText="1"/>
      <protection/>
    </xf>
    <xf numFmtId="173" fontId="7" fillId="33" borderId="60" xfId="40" applyNumberFormat="1" applyFont="1" applyFill="1" applyBorder="1" applyAlignment="1" applyProtection="1">
      <alignment vertical="center" wrapText="1"/>
      <protection/>
    </xf>
    <xf numFmtId="173" fontId="7" fillId="33" borderId="61" xfId="40" applyNumberFormat="1" applyFont="1" applyFill="1" applyBorder="1" applyAlignment="1" applyProtection="1">
      <alignment vertical="center" wrapText="1"/>
      <protection/>
    </xf>
    <xf numFmtId="173" fontId="7" fillId="33" borderId="62" xfId="40" applyNumberFormat="1" applyFont="1" applyFill="1" applyBorder="1" applyAlignment="1" applyProtection="1">
      <alignment vertical="center" wrapText="1"/>
      <protection/>
    </xf>
    <xf numFmtId="173" fontId="7" fillId="34" borderId="54" xfId="40" applyNumberFormat="1" applyFont="1" applyFill="1" applyBorder="1" applyAlignment="1" applyProtection="1">
      <alignment vertical="center" wrapText="1"/>
      <protection/>
    </xf>
    <xf numFmtId="173" fontId="7" fillId="34" borderId="55" xfId="40" applyNumberFormat="1" applyFont="1" applyFill="1" applyBorder="1" applyAlignment="1" applyProtection="1">
      <alignment vertical="center" wrapText="1"/>
      <protection/>
    </xf>
    <xf numFmtId="173" fontId="7" fillId="34" borderId="61" xfId="40" applyNumberFormat="1" applyFont="1" applyFill="1" applyBorder="1" applyAlignment="1" applyProtection="1">
      <alignment vertical="center" wrapText="1"/>
      <protection/>
    </xf>
    <xf numFmtId="173" fontId="7" fillId="34" borderId="62" xfId="40" applyNumberFormat="1" applyFont="1" applyFill="1" applyBorder="1" applyAlignment="1" applyProtection="1">
      <alignment vertical="center" wrapText="1"/>
      <protection/>
    </xf>
    <xf numFmtId="173" fontId="7" fillId="34" borderId="59" xfId="40" applyNumberFormat="1" applyFont="1" applyFill="1" applyBorder="1" applyAlignment="1" applyProtection="1">
      <alignment vertical="center" wrapText="1"/>
      <protection/>
    </xf>
    <xf numFmtId="173" fontId="7" fillId="34" borderId="60" xfId="40" applyNumberFormat="1" applyFont="1" applyFill="1" applyBorder="1" applyAlignment="1" applyProtection="1">
      <alignment vertical="center" wrapText="1"/>
      <protection/>
    </xf>
    <xf numFmtId="173" fontId="7" fillId="34" borderId="57" xfId="40" applyNumberFormat="1" applyFont="1" applyFill="1" applyBorder="1" applyAlignment="1" applyProtection="1">
      <alignment vertical="center" wrapText="1"/>
      <protection/>
    </xf>
    <xf numFmtId="173" fontId="7" fillId="34" borderId="58" xfId="40" applyNumberFormat="1" applyFont="1" applyFill="1" applyBorder="1" applyAlignment="1" applyProtection="1">
      <alignment vertical="center" wrapText="1"/>
      <protection/>
    </xf>
    <xf numFmtId="3" fontId="0" fillId="0" borderId="0" xfId="0" applyNumberFormat="1" applyFill="1" applyBorder="1" applyAlignment="1">
      <alignment horizontal="center" vertical="center" wrapText="1"/>
    </xf>
    <xf numFmtId="184" fontId="0" fillId="0" borderId="0" xfId="40" applyNumberFormat="1" applyFont="1" applyFill="1" applyBorder="1" applyAlignment="1">
      <alignment horizontal="center" vertical="center" wrapText="1"/>
    </xf>
    <xf numFmtId="173" fontId="21" fillId="0" borderId="33" xfId="40" applyNumberFormat="1" applyFont="1" applyFill="1" applyBorder="1" applyAlignment="1" applyProtection="1">
      <alignment vertical="center" wrapText="1"/>
      <protection/>
    </xf>
    <xf numFmtId="173" fontId="21" fillId="0" borderId="34" xfId="40" applyNumberFormat="1" applyFont="1" applyFill="1" applyBorder="1" applyAlignment="1" applyProtection="1">
      <alignment vertical="center" wrapText="1"/>
      <protection/>
    </xf>
    <xf numFmtId="173" fontId="21" fillId="0" borderId="36" xfId="40" applyNumberFormat="1" applyFont="1" applyFill="1" applyBorder="1" applyAlignment="1" applyProtection="1">
      <alignment vertical="center" wrapText="1"/>
      <protection/>
    </xf>
    <xf numFmtId="173" fontId="21" fillId="0" borderId="32" xfId="40" applyNumberFormat="1" applyFont="1" applyFill="1" applyBorder="1" applyAlignment="1" applyProtection="1">
      <alignment vertical="center" wrapText="1"/>
      <protection/>
    </xf>
    <xf numFmtId="173" fontId="21" fillId="0" borderId="63" xfId="40" applyNumberFormat="1" applyFont="1" applyFill="1" applyBorder="1" applyAlignment="1" applyProtection="1">
      <alignment vertical="center" wrapText="1"/>
      <protection/>
    </xf>
    <xf numFmtId="3" fontId="2" fillId="35" borderId="33" xfId="40" applyNumberFormat="1" applyFont="1" applyFill="1" applyBorder="1" applyAlignment="1" applyProtection="1">
      <alignment horizontal="right" vertical="center" wrapText="1"/>
      <protection/>
    </xf>
    <xf numFmtId="3" fontId="2" fillId="35" borderId="34" xfId="40" applyNumberFormat="1" applyFont="1" applyFill="1" applyBorder="1" applyAlignment="1" applyProtection="1">
      <alignment horizontal="right" vertical="center" wrapText="1"/>
      <protection/>
    </xf>
    <xf numFmtId="3" fontId="2" fillId="0" borderId="36" xfId="40" applyNumberFormat="1" applyFont="1" applyFill="1" applyBorder="1" applyAlignment="1" applyProtection="1">
      <alignment horizontal="right" vertical="center" wrapText="1"/>
      <protection/>
    </xf>
    <xf numFmtId="3" fontId="2" fillId="0" borderId="32" xfId="40" applyNumberFormat="1" applyFont="1" applyFill="1" applyBorder="1" applyAlignment="1" applyProtection="1">
      <alignment horizontal="right" vertical="center" wrapText="1"/>
      <protection/>
    </xf>
    <xf numFmtId="3" fontId="2" fillId="0" borderId="33" xfId="40" applyNumberFormat="1" applyFont="1" applyFill="1" applyBorder="1" applyAlignment="1" applyProtection="1">
      <alignment horizontal="right" vertical="center" wrapText="1"/>
      <protection/>
    </xf>
    <xf numFmtId="3" fontId="2" fillId="0" borderId="34" xfId="40" applyNumberFormat="1" applyFont="1" applyFill="1" applyBorder="1" applyAlignment="1" applyProtection="1">
      <alignment horizontal="right" vertical="center" wrapText="1"/>
      <protection/>
    </xf>
    <xf numFmtId="0" fontId="18" fillId="0" borderId="0" xfId="0" applyFont="1" applyBorder="1" applyAlignment="1">
      <alignment horizontal="right"/>
    </xf>
    <xf numFmtId="0" fontId="17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6" fillId="0" borderId="27" xfId="0" applyFont="1" applyBorder="1" applyAlignment="1">
      <alignment horizontal="center" vertical="center" wrapText="1"/>
    </xf>
    <xf numFmtId="0" fontId="56" fillId="0" borderId="0" xfId="0" applyFont="1" applyBorder="1" applyAlignment="1">
      <alignment horizontal="left" vertical="center"/>
    </xf>
    <xf numFmtId="0" fontId="7" fillId="33" borderId="15" xfId="0" applyFont="1" applyFill="1" applyBorder="1" applyAlignment="1">
      <alignment horizontal="center" vertical="center" wrapText="1"/>
    </xf>
    <xf numFmtId="0" fontId="8" fillId="33" borderId="26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textRotation="90" wrapText="1"/>
    </xf>
    <xf numFmtId="0" fontId="8" fillId="33" borderId="22" xfId="0" applyFont="1" applyFill="1" applyBorder="1" applyAlignment="1">
      <alignment horizontal="center" vertical="center" wrapText="1"/>
    </xf>
    <xf numFmtId="3" fontId="3" fillId="0" borderId="26" xfId="40" applyNumberFormat="1" applyFont="1" applyFill="1" applyBorder="1" applyAlignment="1" applyProtection="1">
      <alignment horizontal="right" vertical="center"/>
      <protection/>
    </xf>
    <xf numFmtId="0" fontId="7" fillId="33" borderId="64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27" xfId="0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65" xfId="0" applyFont="1" applyFill="1" applyBorder="1" applyAlignment="1">
      <alignment horizontal="center" vertical="center" wrapText="1"/>
    </xf>
    <xf numFmtId="0" fontId="7" fillId="33" borderId="28" xfId="0" applyFont="1" applyFill="1" applyBorder="1" applyAlignment="1">
      <alignment horizontal="center" vertical="center" wrapText="1"/>
    </xf>
    <xf numFmtId="0" fontId="7" fillId="33" borderId="66" xfId="0" applyFont="1" applyFill="1" applyBorder="1" applyAlignment="1">
      <alignment horizontal="center" vertical="center" wrapText="1"/>
    </xf>
    <xf numFmtId="0" fontId="7" fillId="33" borderId="67" xfId="0" applyFont="1" applyFill="1" applyBorder="1" applyAlignment="1">
      <alignment horizontal="center" vertical="center" wrapText="1"/>
    </xf>
    <xf numFmtId="173" fontId="12" fillId="33" borderId="68" xfId="0" applyNumberFormat="1" applyFont="1" applyFill="1" applyBorder="1" applyAlignment="1">
      <alignment horizontal="center" vertical="center" wrapText="1"/>
    </xf>
    <xf numFmtId="0" fontId="12" fillId="33" borderId="69" xfId="0" applyFont="1" applyFill="1" applyBorder="1" applyAlignment="1">
      <alignment horizontal="center" vertical="center" wrapText="1"/>
    </xf>
    <xf numFmtId="0" fontId="12" fillId="33" borderId="70" xfId="0" applyFont="1" applyFill="1" applyBorder="1" applyAlignment="1">
      <alignment horizontal="center" vertical="center" wrapText="1"/>
    </xf>
    <xf numFmtId="0" fontId="12" fillId="33" borderId="28" xfId="0" applyFont="1" applyFill="1" applyBorder="1" applyAlignment="1">
      <alignment horizontal="center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66" xfId="0" applyFont="1" applyFill="1" applyBorder="1" applyAlignment="1">
      <alignment horizontal="center" vertical="center" wrapText="1"/>
    </xf>
    <xf numFmtId="173" fontId="3" fillId="0" borderId="65" xfId="40" applyNumberFormat="1" applyFont="1" applyFill="1" applyBorder="1" applyAlignment="1" applyProtection="1">
      <alignment horizontal="right" vertical="center" wrapText="1"/>
      <protection/>
    </xf>
    <xf numFmtId="173" fontId="3" fillId="0" borderId="71" xfId="40" applyNumberFormat="1" applyFont="1" applyFill="1" applyBorder="1" applyAlignment="1" applyProtection="1">
      <alignment horizontal="right" vertical="center" wrapText="1"/>
      <protection/>
    </xf>
    <xf numFmtId="173" fontId="3" fillId="0" borderId="66" xfId="40" applyNumberFormat="1" applyFont="1" applyFill="1" applyBorder="1" applyAlignment="1" applyProtection="1">
      <alignment horizontal="right" vertical="center" wrapText="1"/>
      <protection/>
    </xf>
    <xf numFmtId="173" fontId="2" fillId="0" borderId="15" xfId="40" applyNumberFormat="1" applyFont="1" applyFill="1" applyBorder="1" applyAlignment="1" applyProtection="1">
      <alignment horizontal="right" vertical="center" wrapText="1"/>
      <protection/>
    </xf>
    <xf numFmtId="173" fontId="2" fillId="0" borderId="72" xfId="40" applyNumberFormat="1" applyFont="1" applyFill="1" applyBorder="1" applyAlignment="1" applyProtection="1">
      <alignment horizontal="right" vertical="center" wrapText="1"/>
      <protection/>
    </xf>
    <xf numFmtId="173" fontId="2" fillId="0" borderId="27" xfId="40" applyNumberFormat="1" applyFont="1" applyFill="1" applyBorder="1" applyAlignment="1" applyProtection="1">
      <alignment horizontal="right" vertical="center" wrapText="1"/>
      <protection/>
    </xf>
    <xf numFmtId="3" fontId="12" fillId="33" borderId="27" xfId="0" applyNumberFormat="1" applyFont="1" applyFill="1" applyBorder="1" applyAlignment="1">
      <alignment horizontal="center" vertical="center" wrapText="1"/>
    </xf>
    <xf numFmtId="3" fontId="12" fillId="0" borderId="22" xfId="0" applyNumberFormat="1" applyFont="1" applyFill="1" applyBorder="1" applyAlignment="1">
      <alignment horizontal="center" vertical="center" wrapText="1"/>
    </xf>
    <xf numFmtId="0" fontId="7" fillId="36" borderId="22" xfId="0" applyFont="1" applyFill="1" applyBorder="1" applyAlignment="1">
      <alignment horizontal="center" vertical="center" wrapText="1"/>
    </xf>
    <xf numFmtId="173" fontId="22" fillId="0" borderId="67" xfId="40" applyNumberFormat="1" applyFont="1" applyFill="1" applyBorder="1" applyAlignment="1" applyProtection="1">
      <alignment horizontal="center" vertical="center" wrapText="1"/>
      <protection/>
    </xf>
    <xf numFmtId="0" fontId="7" fillId="36" borderId="66" xfId="0" applyFont="1" applyFill="1" applyBorder="1" applyAlignment="1">
      <alignment horizontal="center" vertical="center" wrapText="1"/>
    </xf>
    <xf numFmtId="3" fontId="12" fillId="0" borderId="27" xfId="0" applyNumberFormat="1" applyFont="1" applyFill="1" applyBorder="1" applyAlignment="1">
      <alignment horizontal="center" vertical="center" wrapText="1"/>
    </xf>
    <xf numFmtId="173" fontId="13" fillId="0" borderId="67" xfId="40" applyNumberFormat="1" applyFont="1" applyFill="1" applyBorder="1" applyAlignment="1" applyProtection="1">
      <alignment horizontal="center" vertical="center" wrapText="1"/>
      <protection/>
    </xf>
    <xf numFmtId="173" fontId="13" fillId="0" borderId="64" xfId="40" applyNumberFormat="1" applyFont="1" applyFill="1" applyBorder="1" applyAlignment="1" applyProtection="1">
      <alignment horizontal="center" vertical="center" wrapText="1"/>
      <protection/>
    </xf>
    <xf numFmtId="173" fontId="13" fillId="0" borderId="26" xfId="40" applyNumberFormat="1" applyFont="1" applyFill="1" applyBorder="1" applyAlignment="1" applyProtection="1">
      <alignment horizontal="center" vertical="center" wrapText="1"/>
      <protection/>
    </xf>
    <xf numFmtId="0" fontId="12" fillId="33" borderId="22" xfId="0" applyFont="1" applyFill="1" applyBorder="1" applyAlignment="1">
      <alignment horizontal="center" vertical="center" wrapText="1"/>
    </xf>
    <xf numFmtId="173" fontId="14" fillId="33" borderId="26" xfId="40" applyNumberFormat="1" applyFont="1" applyFill="1" applyBorder="1" applyAlignment="1" applyProtection="1">
      <alignment horizontal="center" vertical="center" wrapText="1"/>
      <protection/>
    </xf>
    <xf numFmtId="0" fontId="12" fillId="33" borderId="26" xfId="0" applyFont="1" applyFill="1" applyBorder="1" applyAlignment="1">
      <alignment horizontal="center" vertical="center" wrapText="1"/>
    </xf>
    <xf numFmtId="3" fontId="15" fillId="33" borderId="22" xfId="0" applyNumberFormat="1" applyFont="1" applyFill="1" applyBorder="1" applyAlignment="1">
      <alignment horizontal="center" vertical="center" wrapText="1"/>
    </xf>
    <xf numFmtId="0" fontId="0" fillId="0" borderId="29" xfId="0" applyFont="1" applyFill="1" applyBorder="1" applyAlignment="1">
      <alignment horizontal="center" vertical="center" wrapText="1"/>
    </xf>
    <xf numFmtId="173" fontId="0" fillId="0" borderId="29" xfId="40" applyNumberFormat="1" applyFont="1" applyFill="1" applyBorder="1" applyAlignment="1" applyProtection="1">
      <alignment horizontal="center" vertical="center" wrapText="1"/>
      <protection/>
    </xf>
    <xf numFmtId="0" fontId="0" fillId="33" borderId="73" xfId="0" applyFill="1" applyBorder="1" applyAlignment="1">
      <alignment horizontal="center" vertical="center" wrapText="1"/>
    </xf>
    <xf numFmtId="173" fontId="9" fillId="33" borderId="30" xfId="40" applyNumberFormat="1" applyFont="1" applyFill="1" applyBorder="1" applyAlignment="1" applyProtection="1">
      <alignment horizontal="center" vertical="center" wrapText="1"/>
      <protection/>
    </xf>
    <xf numFmtId="0" fontId="7" fillId="33" borderId="74" xfId="0" applyFont="1" applyFill="1" applyBorder="1" applyAlignment="1">
      <alignment horizontal="center" vertical="center" wrapText="1"/>
    </xf>
    <xf numFmtId="173" fontId="17" fillId="33" borderId="29" xfId="40" applyNumberFormat="1" applyFont="1" applyFill="1" applyBorder="1" applyAlignment="1" applyProtection="1">
      <alignment horizontal="center" vertical="center" wrapText="1"/>
      <protection/>
    </xf>
    <xf numFmtId="0" fontId="7" fillId="34" borderId="74" xfId="0" applyFont="1" applyFill="1" applyBorder="1" applyAlignment="1">
      <alignment horizontal="center" vertical="center" wrapText="1"/>
    </xf>
    <xf numFmtId="173" fontId="17" fillId="34" borderId="29" xfId="40" applyNumberFormat="1" applyFont="1" applyFill="1" applyBorder="1" applyAlignment="1" applyProtection="1">
      <alignment horizontal="center" vertical="center" wrapText="1"/>
      <protection/>
    </xf>
    <xf numFmtId="173" fontId="12" fillId="33" borderId="29" xfId="40" applyNumberFormat="1" applyFont="1" applyFill="1" applyBorder="1" applyAlignment="1" applyProtection="1">
      <alignment horizontal="center" vertical="center" wrapText="1"/>
      <protection/>
    </xf>
    <xf numFmtId="0" fontId="7" fillId="36" borderId="74" xfId="0" applyFont="1" applyFill="1" applyBorder="1" applyAlignment="1">
      <alignment horizontal="center" vertical="center" wrapText="1"/>
    </xf>
    <xf numFmtId="173" fontId="12" fillId="36" borderId="29" xfId="40" applyNumberFormat="1" applyFont="1" applyFill="1" applyBorder="1" applyAlignment="1" applyProtection="1">
      <alignment horizontal="center" vertical="center" wrapText="1"/>
      <protection/>
    </xf>
    <xf numFmtId="0" fontId="8" fillId="33" borderId="7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33"/>
  <sheetViews>
    <sheetView view="pageBreakPreview" zoomScale="80" zoomScaleNormal="80" zoomScaleSheetLayoutView="80" zoomScalePageLayoutView="0" workbookViewId="0" topLeftCell="A1">
      <selection activeCell="A1" sqref="A1:AE1"/>
    </sheetView>
  </sheetViews>
  <sheetFormatPr defaultColWidth="9.140625" defaultRowHeight="15" customHeight="1"/>
  <cols>
    <col min="1" max="1" width="5.28125" style="0" customWidth="1"/>
    <col min="2" max="2" width="28.8515625" style="0" customWidth="1"/>
    <col min="3" max="3" width="22.28125" style="0" customWidth="1"/>
    <col min="4" max="4" width="18.7109375" style="0" customWidth="1"/>
    <col min="5" max="5" width="20.28125" style="0" customWidth="1"/>
    <col min="6" max="6" width="20.140625" style="0" bestFit="1" customWidth="1"/>
    <col min="7" max="7" width="18.7109375" style="0" customWidth="1"/>
    <col min="8" max="8" width="20.7109375" style="0" customWidth="1"/>
    <col min="9" max="9" width="21.00390625" style="0" customWidth="1"/>
    <col min="10" max="10" width="25.00390625" style="0" customWidth="1"/>
    <col min="11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8.140625" style="0" customWidth="1"/>
    <col min="16" max="16" width="4.140625" style="0" customWidth="1"/>
    <col min="17" max="17" width="25.8515625" style="0" customWidth="1"/>
    <col min="18" max="18" width="22.140625" style="0" customWidth="1"/>
    <col min="19" max="19" width="28.8515625" style="0" customWidth="1"/>
    <col min="20" max="20" width="22.140625" style="0" customWidth="1"/>
    <col min="21" max="21" width="26.28125" style="0" customWidth="1"/>
    <col min="22" max="22" width="18.7109375" style="0" customWidth="1"/>
    <col min="23" max="23" width="22.00390625" style="0" customWidth="1"/>
    <col min="24" max="24" width="22.7109375" style="0" customWidth="1"/>
    <col min="25" max="26" width="26.421875" style="0" customWidth="1"/>
    <col min="27" max="27" width="18.7109375" style="0" customWidth="1"/>
    <col min="28" max="28" width="22.7109375" style="0" customWidth="1"/>
    <col min="29" max="29" width="24.421875" style="0" customWidth="1"/>
    <col min="30" max="30" width="24.00390625" style="0" customWidth="1"/>
    <col min="31" max="31" width="21.421875" style="0" customWidth="1"/>
  </cols>
  <sheetData>
    <row r="1" spans="1:31" s="1" customFormat="1" ht="26.25">
      <c r="A1" s="137" t="s">
        <v>113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s="1" customFormat="1" ht="30" customHeight="1">
      <c r="A2" s="138" t="s">
        <v>111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</row>
    <row r="3" spans="1:31" s="1" customFormat="1" ht="1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s="1" customFormat="1" ht="24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s="1" customFormat="1" ht="67.5" customHeight="1">
      <c r="A5" s="139" t="s">
        <v>102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  <c r="AE5" s="139"/>
    </row>
    <row r="6" spans="1:31" s="1" customFormat="1" ht="15.7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102" t="s">
        <v>101</v>
      </c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6" t="s">
        <v>14</v>
      </c>
      <c r="O9" s="7" t="s">
        <v>15</v>
      </c>
      <c r="P9" s="7" t="s">
        <v>16</v>
      </c>
      <c r="Q9" s="7" t="s">
        <v>17</v>
      </c>
      <c r="R9" s="7" t="s">
        <v>18</v>
      </c>
      <c r="S9" s="7" t="s">
        <v>19</v>
      </c>
      <c r="T9" s="7" t="s">
        <v>20</v>
      </c>
      <c r="U9" s="7" t="s">
        <v>21</v>
      </c>
      <c r="V9" s="7" t="s">
        <v>22</v>
      </c>
      <c r="W9" s="7" t="s">
        <v>23</v>
      </c>
      <c r="X9" s="7" t="s">
        <v>24</v>
      </c>
      <c r="Y9" s="7" t="s">
        <v>25</v>
      </c>
      <c r="Z9" s="7" t="s">
        <v>26</v>
      </c>
      <c r="AA9" s="8" t="s">
        <v>27</v>
      </c>
      <c r="AB9" s="8" t="s">
        <v>28</v>
      </c>
      <c r="AC9" s="9" t="s">
        <v>29</v>
      </c>
      <c r="AD9" s="9" t="s">
        <v>98</v>
      </c>
      <c r="AE9" s="9" t="s">
        <v>99</v>
      </c>
    </row>
    <row r="10" spans="1:31" s="1" customFormat="1" ht="54.75" customHeight="1" thickBot="1">
      <c r="A10" s="140" t="s">
        <v>30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 t="s">
        <v>31</v>
      </c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</row>
    <row r="11" spans="1:31" s="1" customFormat="1" ht="30.75" customHeight="1" thickBot="1">
      <c r="A11" s="142" t="s">
        <v>96</v>
      </c>
      <c r="B11" s="142"/>
      <c r="C11" s="142"/>
      <c r="D11" s="143" t="s">
        <v>32</v>
      </c>
      <c r="E11" s="143"/>
      <c r="F11" s="143"/>
      <c r="G11" s="143"/>
      <c r="H11" s="143"/>
      <c r="I11" s="144" t="s">
        <v>33</v>
      </c>
      <c r="J11" s="144"/>
      <c r="K11" s="144"/>
      <c r="L11" s="144"/>
      <c r="M11" s="145" t="s">
        <v>87</v>
      </c>
      <c r="N11" s="145" t="s">
        <v>109</v>
      </c>
      <c r="O11" s="145" t="s">
        <v>105</v>
      </c>
      <c r="P11" s="142" t="s">
        <v>97</v>
      </c>
      <c r="Q11" s="142"/>
      <c r="R11" s="142"/>
      <c r="S11" s="146" t="s">
        <v>32</v>
      </c>
      <c r="T11" s="146"/>
      <c r="U11" s="146"/>
      <c r="V11" s="146"/>
      <c r="W11" s="146"/>
      <c r="X11" s="146"/>
      <c r="Y11" s="144" t="s">
        <v>33</v>
      </c>
      <c r="Z11" s="144"/>
      <c r="AA11" s="144"/>
      <c r="AB11" s="144"/>
      <c r="AC11" s="145" t="s">
        <v>88</v>
      </c>
      <c r="AD11" s="145" t="s">
        <v>110</v>
      </c>
      <c r="AE11" s="145" t="s">
        <v>108</v>
      </c>
    </row>
    <row r="12" spans="1:31" s="1" customFormat="1" ht="156" customHeight="1" thickBot="1">
      <c r="A12" s="142"/>
      <c r="B12" s="142"/>
      <c r="C12" s="142"/>
      <c r="D12" s="11" t="s">
        <v>34</v>
      </c>
      <c r="E12" s="11" t="s">
        <v>35</v>
      </c>
      <c r="F12" s="11" t="s">
        <v>36</v>
      </c>
      <c r="G12" s="12" t="s">
        <v>37</v>
      </c>
      <c r="H12" s="10" t="s">
        <v>38</v>
      </c>
      <c r="I12" s="13" t="s">
        <v>39</v>
      </c>
      <c r="J12" s="43" t="s">
        <v>40</v>
      </c>
      <c r="K12" s="13" t="s">
        <v>41</v>
      </c>
      <c r="L12" s="44" t="s">
        <v>42</v>
      </c>
      <c r="M12" s="145"/>
      <c r="N12" s="145"/>
      <c r="O12" s="145"/>
      <c r="P12" s="142"/>
      <c r="Q12" s="142"/>
      <c r="R12" s="142"/>
      <c r="S12" s="14" t="s">
        <v>43</v>
      </c>
      <c r="T12" s="11" t="s">
        <v>44</v>
      </c>
      <c r="U12" s="11" t="s">
        <v>45</v>
      </c>
      <c r="V12" s="11" t="s">
        <v>46</v>
      </c>
      <c r="W12" s="15" t="s">
        <v>47</v>
      </c>
      <c r="X12" s="10" t="s">
        <v>48</v>
      </c>
      <c r="Y12" s="16" t="s">
        <v>49</v>
      </c>
      <c r="Z12" s="17" t="s">
        <v>50</v>
      </c>
      <c r="AA12" s="18" t="s">
        <v>51</v>
      </c>
      <c r="AB12" s="44" t="s">
        <v>52</v>
      </c>
      <c r="AC12" s="145"/>
      <c r="AD12" s="145"/>
      <c r="AE12" s="145"/>
    </row>
    <row r="13" spans="1:31" s="1" customFormat="1" ht="27" customHeight="1" thickBot="1">
      <c r="A13" s="19" t="s">
        <v>53</v>
      </c>
      <c r="B13" s="148" t="s">
        <v>89</v>
      </c>
      <c r="C13" s="21" t="s">
        <v>54</v>
      </c>
      <c r="D13" s="126">
        <v>0</v>
      </c>
      <c r="E13" s="126">
        <v>0</v>
      </c>
      <c r="F13" s="127">
        <v>2617958537</v>
      </c>
      <c r="G13" s="126">
        <v>0</v>
      </c>
      <c r="H13" s="48">
        <f aca="true" t="shared" si="0" ref="H13:H20">SUM(D13:G13)</f>
        <v>2617958537</v>
      </c>
      <c r="I13" s="46">
        <v>0</v>
      </c>
      <c r="J13" s="47">
        <v>0</v>
      </c>
      <c r="K13" s="47">
        <v>0</v>
      </c>
      <c r="L13" s="90">
        <f>SUM(I13:K13)</f>
        <v>0</v>
      </c>
      <c r="M13" s="88">
        <f aca="true" t="shared" si="1" ref="M13:M20">H13+L13</f>
        <v>2617958537</v>
      </c>
      <c r="N13" s="165">
        <v>101592818127</v>
      </c>
      <c r="O13" s="168">
        <v>68451904105</v>
      </c>
      <c r="P13" s="19" t="s">
        <v>53</v>
      </c>
      <c r="Q13" s="152" t="s">
        <v>95</v>
      </c>
      <c r="R13" s="21" t="s">
        <v>54</v>
      </c>
      <c r="S13" s="131">
        <v>11225672278</v>
      </c>
      <c r="T13" s="132">
        <v>2187360343</v>
      </c>
      <c r="U13" s="132">
        <v>5386673316</v>
      </c>
      <c r="V13" s="132">
        <v>824520</v>
      </c>
      <c r="W13" s="132">
        <v>1000000</v>
      </c>
      <c r="X13" s="62">
        <f>SUM(S13:W13)</f>
        <v>18801530457</v>
      </c>
      <c r="Y13" s="131">
        <v>231638006</v>
      </c>
      <c r="Z13" s="132">
        <v>12394000</v>
      </c>
      <c r="AA13" s="132">
        <v>0</v>
      </c>
      <c r="AB13" s="70">
        <f>SUM(Y13:AA13)</f>
        <v>244032006</v>
      </c>
      <c r="AC13" s="75">
        <f>X13+AB13</f>
        <v>19045562463</v>
      </c>
      <c r="AD13" s="147">
        <v>24131259558</v>
      </c>
      <c r="AE13" s="147">
        <v>22146874507</v>
      </c>
    </row>
    <row r="14" spans="1:31" s="1" customFormat="1" ht="27.75" customHeight="1" thickBot="1">
      <c r="A14" s="19" t="s">
        <v>55</v>
      </c>
      <c r="B14" s="148"/>
      <c r="C14" s="22" t="s">
        <v>56</v>
      </c>
      <c r="D14" s="128">
        <v>0</v>
      </c>
      <c r="E14" s="128">
        <v>0</v>
      </c>
      <c r="F14" s="129">
        <v>1238900688</v>
      </c>
      <c r="G14" s="128">
        <v>0</v>
      </c>
      <c r="H14" s="50">
        <f t="shared" si="0"/>
        <v>1238900688</v>
      </c>
      <c r="I14" s="49">
        <v>0</v>
      </c>
      <c r="J14" s="45">
        <v>0</v>
      </c>
      <c r="K14" s="45">
        <v>0</v>
      </c>
      <c r="L14" s="91">
        <f>SUM(I14:K14)</f>
        <v>0</v>
      </c>
      <c r="M14" s="89">
        <f t="shared" si="1"/>
        <v>1238900688</v>
      </c>
      <c r="N14" s="166"/>
      <c r="O14" s="169"/>
      <c r="P14" s="19" t="s">
        <v>55</v>
      </c>
      <c r="Q14" s="152"/>
      <c r="R14" s="22" t="s">
        <v>56</v>
      </c>
      <c r="S14" s="133">
        <v>0</v>
      </c>
      <c r="T14" s="134">
        <v>0</v>
      </c>
      <c r="U14" s="134">
        <v>2380000000</v>
      </c>
      <c r="V14" s="134">
        <v>0</v>
      </c>
      <c r="W14" s="134">
        <v>0</v>
      </c>
      <c r="X14" s="64">
        <f>SUM(S14:W14)</f>
        <v>2380000000</v>
      </c>
      <c r="Y14" s="133">
        <v>0</v>
      </c>
      <c r="Z14" s="134">
        <v>0</v>
      </c>
      <c r="AA14" s="134">
        <v>0</v>
      </c>
      <c r="AB14" s="71">
        <f>SUM(Y14:AA14)</f>
        <v>0</v>
      </c>
      <c r="AC14" s="76">
        <f aca="true" t="shared" si="2" ref="AC14:AC20">X14+AB14</f>
        <v>2380000000</v>
      </c>
      <c r="AD14" s="147"/>
      <c r="AE14" s="147"/>
    </row>
    <row r="15" spans="1:31" s="1" customFormat="1" ht="27.75" customHeight="1" thickBot="1">
      <c r="A15" s="19" t="s">
        <v>57</v>
      </c>
      <c r="B15" s="148"/>
      <c r="C15" s="22" t="s">
        <v>58</v>
      </c>
      <c r="D15" s="128">
        <v>0</v>
      </c>
      <c r="E15" s="128">
        <v>0</v>
      </c>
      <c r="F15" s="129">
        <v>0</v>
      </c>
      <c r="G15" s="128">
        <v>0</v>
      </c>
      <c r="H15" s="50">
        <f t="shared" si="0"/>
        <v>0</v>
      </c>
      <c r="I15" s="49">
        <v>0</v>
      </c>
      <c r="J15" s="45">
        <v>0</v>
      </c>
      <c r="K15" s="45">
        <v>0</v>
      </c>
      <c r="L15" s="91">
        <f>SUM(I15:K15)</f>
        <v>0</v>
      </c>
      <c r="M15" s="89">
        <f t="shared" si="1"/>
        <v>0</v>
      </c>
      <c r="N15" s="166"/>
      <c r="O15" s="169"/>
      <c r="P15" s="19" t="s">
        <v>57</v>
      </c>
      <c r="Q15" s="152"/>
      <c r="R15" s="22" t="s">
        <v>58</v>
      </c>
      <c r="S15" s="133">
        <v>1003905440</v>
      </c>
      <c r="T15" s="134">
        <v>179338122</v>
      </c>
      <c r="U15" s="134">
        <v>269209926</v>
      </c>
      <c r="V15" s="134">
        <v>2000000</v>
      </c>
      <c r="W15" s="134">
        <v>0</v>
      </c>
      <c r="X15" s="64">
        <f>SUM(S15:W15)</f>
        <v>1454453488</v>
      </c>
      <c r="Y15" s="133">
        <v>35000000</v>
      </c>
      <c r="Z15" s="134">
        <v>30000000</v>
      </c>
      <c r="AA15" s="134">
        <v>0</v>
      </c>
      <c r="AB15" s="71">
        <f>SUM(Y15:AA15)</f>
        <v>65000000</v>
      </c>
      <c r="AC15" s="76">
        <f t="shared" si="2"/>
        <v>1519453488</v>
      </c>
      <c r="AD15" s="147"/>
      <c r="AE15" s="147"/>
    </row>
    <row r="16" spans="1:31" s="1" customFormat="1" ht="24.75" customHeight="1" thickBot="1">
      <c r="A16" s="19" t="s">
        <v>59</v>
      </c>
      <c r="B16" s="148"/>
      <c r="C16" s="42" t="s">
        <v>60</v>
      </c>
      <c r="D16" s="85">
        <f aca="true" t="shared" si="3" ref="D16:L16">SUM(D13:D15)</f>
        <v>0</v>
      </c>
      <c r="E16" s="86">
        <f t="shared" si="3"/>
        <v>0</v>
      </c>
      <c r="F16" s="86">
        <f>SUM(F13:F15)</f>
        <v>3856859225</v>
      </c>
      <c r="G16" s="86">
        <f t="shared" si="3"/>
        <v>0</v>
      </c>
      <c r="H16" s="54">
        <f t="shared" si="0"/>
        <v>3856859225</v>
      </c>
      <c r="I16" s="55">
        <f t="shared" si="3"/>
        <v>0</v>
      </c>
      <c r="J16" s="53">
        <f t="shared" si="3"/>
        <v>0</v>
      </c>
      <c r="K16" s="53">
        <f>SUM(K13:K15)</f>
        <v>0</v>
      </c>
      <c r="L16" s="92">
        <f t="shared" si="3"/>
        <v>0</v>
      </c>
      <c r="M16" s="93">
        <f t="shared" si="1"/>
        <v>3856859225</v>
      </c>
      <c r="N16" s="166"/>
      <c r="O16" s="169"/>
      <c r="P16" s="19" t="s">
        <v>59</v>
      </c>
      <c r="Q16" s="152"/>
      <c r="R16" s="23" t="s">
        <v>60</v>
      </c>
      <c r="S16" s="65">
        <f aca="true" t="shared" si="4" ref="S16:AB16">SUM(S13:S15)</f>
        <v>12229577718</v>
      </c>
      <c r="T16" s="66">
        <f t="shared" si="4"/>
        <v>2366698465</v>
      </c>
      <c r="U16" s="66">
        <f t="shared" si="4"/>
        <v>8035883242</v>
      </c>
      <c r="V16" s="66">
        <f t="shared" si="4"/>
        <v>2824520</v>
      </c>
      <c r="W16" s="66">
        <f t="shared" si="4"/>
        <v>1000000</v>
      </c>
      <c r="X16" s="67">
        <f t="shared" si="4"/>
        <v>22635983945</v>
      </c>
      <c r="Y16" s="72">
        <f t="shared" si="4"/>
        <v>266638006</v>
      </c>
      <c r="Z16" s="73">
        <f t="shared" si="4"/>
        <v>42394000</v>
      </c>
      <c r="AA16" s="73">
        <f t="shared" si="4"/>
        <v>0</v>
      </c>
      <c r="AB16" s="74">
        <f t="shared" si="4"/>
        <v>309032006</v>
      </c>
      <c r="AC16" s="77">
        <f t="shared" si="2"/>
        <v>22945015951</v>
      </c>
      <c r="AD16" s="147"/>
      <c r="AE16" s="147"/>
    </row>
    <row r="17" spans="1:31" s="1" customFormat="1" ht="27.75" customHeight="1" thickBot="1">
      <c r="A17" s="19" t="s">
        <v>61</v>
      </c>
      <c r="B17" s="148" t="s">
        <v>90</v>
      </c>
      <c r="C17" s="21" t="s">
        <v>54</v>
      </c>
      <c r="D17" s="126">
        <v>8271591614</v>
      </c>
      <c r="E17" s="127">
        <v>21500715669</v>
      </c>
      <c r="F17" s="127">
        <v>5103147008</v>
      </c>
      <c r="G17" s="127">
        <v>2000000</v>
      </c>
      <c r="H17" s="87">
        <f t="shared" si="0"/>
        <v>34877454291</v>
      </c>
      <c r="I17" s="126">
        <v>0</v>
      </c>
      <c r="J17" s="127">
        <v>12752439926</v>
      </c>
      <c r="K17" s="127">
        <v>600000</v>
      </c>
      <c r="L17" s="94">
        <f>SUM(I17:K17)</f>
        <v>12753039926</v>
      </c>
      <c r="M17" s="97">
        <f>H17+L17</f>
        <v>47630494217</v>
      </c>
      <c r="N17" s="166"/>
      <c r="O17" s="169"/>
      <c r="P17" s="19" t="s">
        <v>61</v>
      </c>
      <c r="Q17" s="149" t="s">
        <v>62</v>
      </c>
      <c r="R17" s="21" t="s">
        <v>54</v>
      </c>
      <c r="S17" s="135">
        <v>303836408</v>
      </c>
      <c r="T17" s="136">
        <v>57052446</v>
      </c>
      <c r="U17" s="136">
        <v>11215360814</v>
      </c>
      <c r="V17" s="136">
        <v>185192006</v>
      </c>
      <c r="W17" s="136">
        <v>7682577804</v>
      </c>
      <c r="X17" s="62">
        <f>SUM(S17:W17)</f>
        <v>19444019478</v>
      </c>
      <c r="Y17" s="135">
        <v>5058803153</v>
      </c>
      <c r="Z17" s="136">
        <v>356451741</v>
      </c>
      <c r="AA17" s="136">
        <v>692012000</v>
      </c>
      <c r="AB17" s="70">
        <f>SUM(Y17:AA17)</f>
        <v>6107266894</v>
      </c>
      <c r="AC17" s="75">
        <f t="shared" si="2"/>
        <v>25551286372</v>
      </c>
      <c r="AD17" s="147">
        <v>80402135939</v>
      </c>
      <c r="AE17" s="147">
        <v>25957295937</v>
      </c>
    </row>
    <row r="18" spans="1:31" s="1" customFormat="1" ht="27.75" customHeight="1" thickBot="1">
      <c r="A18" s="19" t="s">
        <v>63</v>
      </c>
      <c r="B18" s="148"/>
      <c r="C18" s="22" t="s">
        <v>56</v>
      </c>
      <c r="D18" s="128">
        <v>0</v>
      </c>
      <c r="E18" s="129">
        <v>0</v>
      </c>
      <c r="F18" s="129">
        <v>4724395114</v>
      </c>
      <c r="G18" s="129">
        <v>0</v>
      </c>
      <c r="H18" s="56">
        <f t="shared" si="0"/>
        <v>4724395114</v>
      </c>
      <c r="I18" s="130">
        <v>1846964031</v>
      </c>
      <c r="J18" s="129">
        <v>0</v>
      </c>
      <c r="K18" s="129">
        <v>1350000000</v>
      </c>
      <c r="L18" s="95">
        <f>SUM(I18:K18)</f>
        <v>3196964031</v>
      </c>
      <c r="M18" s="98">
        <f t="shared" si="1"/>
        <v>7921359145</v>
      </c>
      <c r="N18" s="166"/>
      <c r="O18" s="169"/>
      <c r="P18" s="19" t="s">
        <v>63</v>
      </c>
      <c r="Q18" s="149"/>
      <c r="R18" s="22" t="s">
        <v>56</v>
      </c>
      <c r="S18" s="133">
        <v>86545298</v>
      </c>
      <c r="T18" s="134">
        <v>23634750</v>
      </c>
      <c r="U18" s="134">
        <v>17612385745</v>
      </c>
      <c r="V18" s="134">
        <v>197334600</v>
      </c>
      <c r="W18" s="134">
        <v>442097782</v>
      </c>
      <c r="X18" s="64">
        <f>SUM(S18:W18)</f>
        <v>18361998175</v>
      </c>
      <c r="Y18" s="133">
        <v>62546319467</v>
      </c>
      <c r="Z18" s="134">
        <v>4469522981</v>
      </c>
      <c r="AA18" s="134">
        <v>114523874</v>
      </c>
      <c r="AB18" s="71">
        <f>SUM(Y18:AA18)</f>
        <v>67130366322</v>
      </c>
      <c r="AC18" s="76">
        <f t="shared" si="2"/>
        <v>85492364497</v>
      </c>
      <c r="AD18" s="147"/>
      <c r="AE18" s="147"/>
    </row>
    <row r="19" spans="1:31" s="1" customFormat="1" ht="30" customHeight="1" thickBot="1">
      <c r="A19" s="19" t="s">
        <v>64</v>
      </c>
      <c r="B19" s="148"/>
      <c r="C19" s="22" t="s">
        <v>58</v>
      </c>
      <c r="D19" s="128">
        <v>0</v>
      </c>
      <c r="E19" s="129">
        <v>0</v>
      </c>
      <c r="F19" s="129">
        <v>0</v>
      </c>
      <c r="G19" s="129">
        <v>0</v>
      </c>
      <c r="H19" s="56">
        <f t="shared" si="0"/>
        <v>0</v>
      </c>
      <c r="I19" s="128">
        <v>0</v>
      </c>
      <c r="J19" s="129">
        <v>0</v>
      </c>
      <c r="K19" s="129">
        <v>0</v>
      </c>
      <c r="L19" s="95">
        <f>SUM(I19:K19)</f>
        <v>0</v>
      </c>
      <c r="M19" s="98">
        <f t="shared" si="1"/>
        <v>0</v>
      </c>
      <c r="N19" s="166"/>
      <c r="O19" s="169"/>
      <c r="P19" s="19" t="s">
        <v>64</v>
      </c>
      <c r="Q19" s="149"/>
      <c r="R19" s="22" t="s">
        <v>58</v>
      </c>
      <c r="S19" s="133">
        <v>0</v>
      </c>
      <c r="T19" s="134">
        <v>0</v>
      </c>
      <c r="U19" s="134">
        <v>1000000</v>
      </c>
      <c r="V19" s="134">
        <v>0</v>
      </c>
      <c r="W19" s="134">
        <v>0</v>
      </c>
      <c r="X19" s="64">
        <f>SUM(S19:W19)</f>
        <v>1000000</v>
      </c>
      <c r="Y19" s="133">
        <v>0</v>
      </c>
      <c r="Z19" s="134">
        <v>0</v>
      </c>
      <c r="AA19" s="134">
        <v>0</v>
      </c>
      <c r="AB19" s="71">
        <f>SUM(Y19:AA19)</f>
        <v>0</v>
      </c>
      <c r="AC19" s="76">
        <f t="shared" si="2"/>
        <v>1000000</v>
      </c>
      <c r="AD19" s="147"/>
      <c r="AE19" s="147"/>
    </row>
    <row r="20" spans="1:31" s="1" customFormat="1" ht="25.5" customHeight="1" thickBot="1">
      <c r="A20" s="19" t="s">
        <v>65</v>
      </c>
      <c r="B20" s="148"/>
      <c r="C20" s="42" t="s">
        <v>60</v>
      </c>
      <c r="D20" s="51">
        <f>SUM(D17:D19)</f>
        <v>8271591614</v>
      </c>
      <c r="E20" s="52">
        <f>SUM(E17:E19)</f>
        <v>21500715669</v>
      </c>
      <c r="F20" s="52">
        <f>SUM(F17:F19)</f>
        <v>9827542122</v>
      </c>
      <c r="G20" s="52">
        <f>SUM(G17:G19)</f>
        <v>2000000</v>
      </c>
      <c r="H20" s="57">
        <f t="shared" si="0"/>
        <v>39601849405</v>
      </c>
      <c r="I20" s="55">
        <f>SUM(I17:I19)</f>
        <v>1846964031</v>
      </c>
      <c r="J20" s="53">
        <f>SUM(J17:J19)</f>
        <v>12752439926</v>
      </c>
      <c r="K20" s="53">
        <f>SUM(K17:K19)</f>
        <v>1350600000</v>
      </c>
      <c r="L20" s="96">
        <f>SUM(I20:K20)</f>
        <v>15950003957</v>
      </c>
      <c r="M20" s="99">
        <f t="shared" si="1"/>
        <v>55551853362</v>
      </c>
      <c r="N20" s="166"/>
      <c r="O20" s="169"/>
      <c r="P20" s="19" t="s">
        <v>65</v>
      </c>
      <c r="Q20" s="149"/>
      <c r="R20" s="42" t="s">
        <v>66</v>
      </c>
      <c r="S20" s="65">
        <f aca="true" t="shared" si="5" ref="S20:AB20">SUM(S17:S19)</f>
        <v>390381706</v>
      </c>
      <c r="T20" s="66">
        <f t="shared" si="5"/>
        <v>80687196</v>
      </c>
      <c r="U20" s="66">
        <f>SUM(U17:U19)</f>
        <v>28828746559</v>
      </c>
      <c r="V20" s="66">
        <f t="shared" si="5"/>
        <v>382526606</v>
      </c>
      <c r="W20" s="66">
        <f t="shared" si="5"/>
        <v>8124675586</v>
      </c>
      <c r="X20" s="67">
        <f t="shared" si="5"/>
        <v>37807017653</v>
      </c>
      <c r="Y20" s="72">
        <f t="shared" si="5"/>
        <v>67605122620</v>
      </c>
      <c r="Z20" s="73">
        <f t="shared" si="5"/>
        <v>4825974722</v>
      </c>
      <c r="AA20" s="73">
        <f t="shared" si="5"/>
        <v>806535874</v>
      </c>
      <c r="AB20" s="74">
        <f t="shared" si="5"/>
        <v>73237633216</v>
      </c>
      <c r="AC20" s="77">
        <f t="shared" si="2"/>
        <v>111044650869</v>
      </c>
      <c r="AD20" s="147"/>
      <c r="AE20" s="147"/>
    </row>
    <row r="21" spans="1:31" s="1" customFormat="1" ht="35.25" customHeight="1" thickBot="1">
      <c r="A21" s="150" t="s">
        <v>67</v>
      </c>
      <c r="B21" s="154" t="s">
        <v>92</v>
      </c>
      <c r="C21" s="155"/>
      <c r="D21" s="159">
        <f>M16+M20</f>
        <v>59408712587</v>
      </c>
      <c r="E21" s="160"/>
      <c r="F21" s="160"/>
      <c r="G21" s="160"/>
      <c r="H21" s="160"/>
      <c r="I21" s="160"/>
      <c r="J21" s="160"/>
      <c r="K21" s="160"/>
      <c r="L21" s="160"/>
      <c r="M21" s="161"/>
      <c r="N21" s="166"/>
      <c r="O21" s="169"/>
      <c r="P21" s="19" t="s">
        <v>67</v>
      </c>
      <c r="Q21" s="152" t="s">
        <v>68</v>
      </c>
      <c r="R21" s="148"/>
      <c r="S21" s="78">
        <f aca="true" t="shared" si="6" ref="S21:AB21">S16+S20</f>
        <v>12619959424</v>
      </c>
      <c r="T21" s="79">
        <f t="shared" si="6"/>
        <v>2447385661</v>
      </c>
      <c r="U21" s="79">
        <f t="shared" si="6"/>
        <v>36864629801</v>
      </c>
      <c r="V21" s="79">
        <f t="shared" si="6"/>
        <v>385351126</v>
      </c>
      <c r="W21" s="79">
        <f t="shared" si="6"/>
        <v>8125675586</v>
      </c>
      <c r="X21" s="80">
        <f>X16+X20</f>
        <v>60443001598</v>
      </c>
      <c r="Y21" s="81">
        <f t="shared" si="6"/>
        <v>67871760626</v>
      </c>
      <c r="Z21" s="82">
        <f t="shared" si="6"/>
        <v>4868368722</v>
      </c>
      <c r="AA21" s="82">
        <f t="shared" si="6"/>
        <v>806535874</v>
      </c>
      <c r="AB21" s="83">
        <f t="shared" si="6"/>
        <v>73546665222</v>
      </c>
      <c r="AC21" s="84">
        <f>X21+AB21</f>
        <v>133989666820</v>
      </c>
      <c r="AD21" s="59">
        <f>AD13+AD17</f>
        <v>104533395497</v>
      </c>
      <c r="AE21" s="24">
        <f>AE13+AE17</f>
        <v>48104170444</v>
      </c>
    </row>
    <row r="22" spans="1:31" s="1" customFormat="1" ht="39" customHeight="1" thickBot="1">
      <c r="A22" s="151"/>
      <c r="B22" s="156"/>
      <c r="C22" s="157"/>
      <c r="D22" s="162"/>
      <c r="E22" s="163"/>
      <c r="F22" s="163"/>
      <c r="G22" s="163"/>
      <c r="H22" s="163"/>
      <c r="I22" s="163"/>
      <c r="J22" s="163"/>
      <c r="K22" s="163"/>
      <c r="L22" s="163"/>
      <c r="M22" s="164"/>
      <c r="N22" s="167"/>
      <c r="O22" s="170"/>
      <c r="P22" s="19" t="s">
        <v>69</v>
      </c>
      <c r="Q22" s="153" t="s">
        <v>93</v>
      </c>
      <c r="R22" s="153"/>
      <c r="S22" s="171">
        <f>AC21</f>
        <v>133989666820</v>
      </c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25">
        <f>AD13+AD17</f>
        <v>104533395497</v>
      </c>
      <c r="AE22" s="25">
        <f>AE13+AE17</f>
        <v>48104170444</v>
      </c>
    </row>
    <row r="23" spans="1:31" s="1" customFormat="1" ht="39" customHeight="1" thickBot="1">
      <c r="A23" s="19" t="s">
        <v>69</v>
      </c>
      <c r="B23" s="158" t="s">
        <v>91</v>
      </c>
      <c r="C23" s="152"/>
      <c r="D23" s="177">
        <v>0</v>
      </c>
      <c r="E23" s="178"/>
      <c r="F23" s="178"/>
      <c r="G23" s="178"/>
      <c r="H23" s="178"/>
      <c r="I23" s="178"/>
      <c r="J23" s="178"/>
      <c r="K23" s="178"/>
      <c r="L23" s="178"/>
      <c r="M23" s="179"/>
      <c r="N23" s="20">
        <v>0</v>
      </c>
      <c r="O23" s="41">
        <v>0</v>
      </c>
      <c r="P23" s="19" t="s">
        <v>70</v>
      </c>
      <c r="Q23" s="153" t="s">
        <v>94</v>
      </c>
      <c r="R23" s="153"/>
      <c r="S23" s="172">
        <f>AC22</f>
        <v>0</v>
      </c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26">
        <v>0</v>
      </c>
      <c r="AE23" s="27">
        <v>0</v>
      </c>
    </row>
    <row r="24" spans="1:31" s="1" customFormat="1" ht="42" customHeight="1" thickBot="1">
      <c r="A24" s="19" t="s">
        <v>70</v>
      </c>
      <c r="B24" s="173" t="s">
        <v>71</v>
      </c>
      <c r="C24" s="173"/>
      <c r="D24" s="174">
        <v>101588156726</v>
      </c>
      <c r="E24" s="174"/>
      <c r="F24" s="174"/>
      <c r="G24" s="174"/>
      <c r="H24" s="174"/>
      <c r="I24" s="174"/>
      <c r="J24" s="174"/>
      <c r="K24" s="174"/>
      <c r="L24" s="174"/>
      <c r="M24" s="174"/>
      <c r="N24" s="20">
        <v>105830399174</v>
      </c>
      <c r="O24" s="20">
        <v>54899891293</v>
      </c>
      <c r="P24" s="19" t="s">
        <v>72</v>
      </c>
      <c r="Q24" s="175" t="s">
        <v>73</v>
      </c>
      <c r="R24" s="175"/>
      <c r="S24" s="176">
        <v>27007202493</v>
      </c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27">
        <v>24915164580</v>
      </c>
      <c r="AE24" s="27">
        <v>18528607158</v>
      </c>
    </row>
    <row r="25" spans="1:31" s="1" customFormat="1" ht="51" customHeight="1" thickBot="1">
      <c r="A25" s="19" t="s">
        <v>72</v>
      </c>
      <c r="B25" s="180" t="s">
        <v>74</v>
      </c>
      <c r="C25" s="180"/>
      <c r="D25" s="181">
        <f>D21+D23+D24</f>
        <v>160996869313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00">
        <f>N13+N23+N24</f>
        <v>207423217301</v>
      </c>
      <c r="O25" s="29">
        <f>O13+O23+O24</f>
        <v>123351795398</v>
      </c>
      <c r="P25" s="28" t="s">
        <v>75</v>
      </c>
      <c r="Q25" s="182" t="s">
        <v>76</v>
      </c>
      <c r="R25" s="182"/>
      <c r="S25" s="183">
        <f>S22+S23+S24</f>
        <v>160996869313</v>
      </c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30">
        <f>AD22+AD23+AD24</f>
        <v>129448560077</v>
      </c>
      <c r="AE25" s="30">
        <f>AE22+AE23+AE24</f>
        <v>66632777602</v>
      </c>
    </row>
    <row r="26" spans="1:31" s="1" customFormat="1" ht="34.5" customHeight="1">
      <c r="A26" s="31"/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1"/>
      <c r="Q26" s="32"/>
      <c r="R26" s="3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6"/>
      <c r="AE26" s="36"/>
    </row>
    <row r="27" spans="1:31" s="1" customFormat="1" ht="13.5" customHeight="1">
      <c r="A27" s="37"/>
      <c r="B27" s="184" t="s">
        <v>1</v>
      </c>
      <c r="C27" s="184"/>
      <c r="D27" s="185" t="s">
        <v>77</v>
      </c>
      <c r="E27" s="185"/>
      <c r="F27" s="185"/>
      <c r="G27" s="185" t="s">
        <v>3</v>
      </c>
      <c r="H27" s="185"/>
      <c r="I27" s="185"/>
      <c r="J27" s="185" t="s">
        <v>4</v>
      </c>
      <c r="K27" s="185"/>
      <c r="L27" s="185"/>
      <c r="M27" s="33"/>
      <c r="N27" s="34"/>
      <c r="O27" s="35"/>
      <c r="P27" s="31"/>
      <c r="Q27" s="32"/>
      <c r="R27" s="3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6"/>
      <c r="AE27" s="36"/>
    </row>
    <row r="28" spans="1:31" s="1" customFormat="1" ht="27" customHeight="1">
      <c r="A28" s="38" t="s">
        <v>67</v>
      </c>
      <c r="B28" s="186"/>
      <c r="C28" s="186"/>
      <c r="D28" s="187" t="s">
        <v>78</v>
      </c>
      <c r="E28" s="187"/>
      <c r="F28" s="187"/>
      <c r="G28" s="187" t="s">
        <v>79</v>
      </c>
      <c r="H28" s="187"/>
      <c r="I28" s="187"/>
      <c r="J28" s="187" t="s">
        <v>80</v>
      </c>
      <c r="K28" s="187"/>
      <c r="L28" s="187"/>
      <c r="M28" s="33"/>
      <c r="N28" s="34"/>
      <c r="O28" s="35"/>
      <c r="P28" s="31"/>
      <c r="Q28" s="32"/>
      <c r="R28" s="32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6"/>
      <c r="AE28" s="36"/>
    </row>
    <row r="29" spans="1:31" s="1" customFormat="1" ht="40.5" customHeight="1">
      <c r="A29" s="39" t="s">
        <v>69</v>
      </c>
      <c r="B29" s="188" t="s">
        <v>81</v>
      </c>
      <c r="C29" s="188"/>
      <c r="D29" s="189">
        <f>H16+H20</f>
        <v>43458708630</v>
      </c>
      <c r="E29" s="189"/>
      <c r="F29" s="189"/>
      <c r="G29" s="189">
        <f>X21</f>
        <v>60443001598</v>
      </c>
      <c r="H29" s="189"/>
      <c r="I29" s="189"/>
      <c r="J29" s="189">
        <f>D29-G29</f>
        <v>-16984292968</v>
      </c>
      <c r="K29" s="189"/>
      <c r="L29" s="189"/>
      <c r="M29" s="33"/>
      <c r="N29" s="34"/>
      <c r="O29" s="35"/>
      <c r="P29" s="31"/>
      <c r="Q29" s="32"/>
      <c r="R29" s="32"/>
      <c r="S29" s="40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6"/>
      <c r="AE29" s="36"/>
    </row>
    <row r="30" spans="1:31" s="1" customFormat="1" ht="39.75" customHeight="1">
      <c r="A30" s="39" t="s">
        <v>70</v>
      </c>
      <c r="B30" s="190" t="s">
        <v>82</v>
      </c>
      <c r="C30" s="190"/>
      <c r="D30" s="191">
        <f>L16+L20</f>
        <v>15950003957</v>
      </c>
      <c r="E30" s="191"/>
      <c r="F30" s="191"/>
      <c r="G30" s="191">
        <f>AB21</f>
        <v>73546665222</v>
      </c>
      <c r="H30" s="191"/>
      <c r="I30" s="191"/>
      <c r="J30" s="191">
        <f>D30-G30</f>
        <v>-57596661265</v>
      </c>
      <c r="K30" s="191"/>
      <c r="L30" s="191"/>
      <c r="M30" s="33"/>
      <c r="N30" s="34"/>
      <c r="O30" s="35"/>
      <c r="P30" s="31"/>
      <c r="Q30" s="32"/>
      <c r="R30" s="32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6"/>
      <c r="AE30" s="36"/>
    </row>
    <row r="31" spans="1:31" s="1" customFormat="1" ht="44.25" customHeight="1">
      <c r="A31" s="39" t="s">
        <v>72</v>
      </c>
      <c r="B31" s="188" t="s">
        <v>83</v>
      </c>
      <c r="C31" s="188"/>
      <c r="D31" s="192">
        <f>D29+D30</f>
        <v>59408712587</v>
      </c>
      <c r="E31" s="192"/>
      <c r="F31" s="192"/>
      <c r="G31" s="192">
        <f>G29+G30</f>
        <v>133989666820</v>
      </c>
      <c r="H31" s="192"/>
      <c r="I31" s="192"/>
      <c r="J31" s="192">
        <f>D31-G31</f>
        <v>-74580954233</v>
      </c>
      <c r="K31" s="192"/>
      <c r="L31" s="192"/>
      <c r="M31" s="33"/>
      <c r="N31" s="34"/>
      <c r="O31" s="35"/>
      <c r="P31" s="31"/>
      <c r="Q31" s="32"/>
      <c r="R31" s="32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6"/>
      <c r="AE31" s="36"/>
    </row>
    <row r="32" spans="1:31" s="1" customFormat="1" ht="40.5" customHeight="1">
      <c r="A32" s="39" t="s">
        <v>75</v>
      </c>
      <c r="B32" s="193" t="s">
        <v>84</v>
      </c>
      <c r="C32" s="193"/>
      <c r="D32" s="194">
        <f>D24</f>
        <v>101588156726</v>
      </c>
      <c r="E32" s="194"/>
      <c r="F32" s="194"/>
      <c r="G32" s="194">
        <f>S24</f>
        <v>27007202493</v>
      </c>
      <c r="H32" s="194"/>
      <c r="I32" s="194"/>
      <c r="J32" s="194">
        <f>D32-G32</f>
        <v>74580954233</v>
      </c>
      <c r="K32" s="194"/>
      <c r="L32" s="194"/>
      <c r="M32" s="33"/>
      <c r="N32" s="34"/>
      <c r="O32" s="35"/>
      <c r="P32" s="31"/>
      <c r="Q32" s="32"/>
      <c r="R32" s="3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6"/>
      <c r="AE32" s="36"/>
    </row>
    <row r="33" spans="1:31" s="1" customFormat="1" ht="38.25" customHeight="1">
      <c r="A33" s="39" t="s">
        <v>85</v>
      </c>
      <c r="B33" s="195" t="s">
        <v>86</v>
      </c>
      <c r="C33" s="195"/>
      <c r="D33" s="192">
        <f>D29+D30+D32</f>
        <v>160996869313</v>
      </c>
      <c r="E33" s="192"/>
      <c r="F33" s="192"/>
      <c r="G33" s="192">
        <f>G29+G30+G32</f>
        <v>160996869313</v>
      </c>
      <c r="H33" s="192"/>
      <c r="I33" s="192"/>
      <c r="J33" s="192">
        <f>D33-G33</f>
        <v>0</v>
      </c>
      <c r="K33" s="192"/>
      <c r="L33" s="192"/>
      <c r="M33" s="33"/>
      <c r="N33" s="34"/>
      <c r="O33" s="35"/>
      <c r="P33" s="31"/>
      <c r="Q33" s="32"/>
      <c r="R33" s="3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6"/>
      <c r="AE33" s="36"/>
    </row>
  </sheetData>
  <sheetProtection selectLockedCells="1" selectUnlockedCells="1"/>
  <mergeCells count="74">
    <mergeCell ref="B32:C32"/>
    <mergeCell ref="D32:F32"/>
    <mergeCell ref="G32:I32"/>
    <mergeCell ref="J32:L32"/>
    <mergeCell ref="B33:C33"/>
    <mergeCell ref="D33:F33"/>
    <mergeCell ref="G33:I33"/>
    <mergeCell ref="J33:L33"/>
    <mergeCell ref="B30:C30"/>
    <mergeCell ref="D30:F30"/>
    <mergeCell ref="G30:I30"/>
    <mergeCell ref="J30:L30"/>
    <mergeCell ref="B31:C31"/>
    <mergeCell ref="D31:F31"/>
    <mergeCell ref="G31:I31"/>
    <mergeCell ref="J31:L31"/>
    <mergeCell ref="B28:C28"/>
    <mergeCell ref="D28:F28"/>
    <mergeCell ref="G28:I28"/>
    <mergeCell ref="J28:L28"/>
    <mergeCell ref="B29:C29"/>
    <mergeCell ref="D29:F29"/>
    <mergeCell ref="G29:I29"/>
    <mergeCell ref="J29:L29"/>
    <mergeCell ref="B25:C25"/>
    <mergeCell ref="D25:M25"/>
    <mergeCell ref="Q25:R25"/>
    <mergeCell ref="S25:AC25"/>
    <mergeCell ref="B27:C27"/>
    <mergeCell ref="D27:F27"/>
    <mergeCell ref="G27:I27"/>
    <mergeCell ref="J27:L27"/>
    <mergeCell ref="S22:AC22"/>
    <mergeCell ref="Q23:R23"/>
    <mergeCell ref="S23:AC23"/>
    <mergeCell ref="B24:C24"/>
    <mergeCell ref="D24:M24"/>
    <mergeCell ref="Q24:R24"/>
    <mergeCell ref="S24:AC24"/>
    <mergeCell ref="D23:M23"/>
    <mergeCell ref="A21:A22"/>
    <mergeCell ref="Q21:R21"/>
    <mergeCell ref="Q22:R22"/>
    <mergeCell ref="B21:C22"/>
    <mergeCell ref="B23:C23"/>
    <mergeCell ref="D21:M22"/>
    <mergeCell ref="N13:N22"/>
    <mergeCell ref="O13:O22"/>
    <mergeCell ref="B13:B16"/>
    <mergeCell ref="Q13:Q16"/>
    <mergeCell ref="AD13:AD16"/>
    <mergeCell ref="AE13:AE16"/>
    <mergeCell ref="B17:B20"/>
    <mergeCell ref="Q17:Q20"/>
    <mergeCell ref="AD17:AD20"/>
    <mergeCell ref="AE17:AE20"/>
    <mergeCell ref="P11:R12"/>
    <mergeCell ref="S11:X11"/>
    <mergeCell ref="Y11:AB11"/>
    <mergeCell ref="AC11:AC12"/>
    <mergeCell ref="AD11:AD12"/>
    <mergeCell ref="AE11:AE12"/>
    <mergeCell ref="A11:C12"/>
    <mergeCell ref="D11:H11"/>
    <mergeCell ref="I11:L11"/>
    <mergeCell ref="M11:M12"/>
    <mergeCell ref="N11:N12"/>
    <mergeCell ref="O11:O12"/>
    <mergeCell ref="A1:AE1"/>
    <mergeCell ref="A2:AE2"/>
    <mergeCell ref="A5:AE5"/>
    <mergeCell ref="A10:O10"/>
    <mergeCell ref="P10:AE10"/>
    <mergeCell ref="A3:AE4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2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3"/>
  <sheetViews>
    <sheetView tabSelected="1" view="pageBreakPreview" zoomScale="80" zoomScaleNormal="80" zoomScaleSheetLayoutView="80" zoomScalePageLayoutView="0" workbookViewId="0" topLeftCell="A1">
      <selection activeCell="A3" sqref="A3:AE4"/>
    </sheetView>
  </sheetViews>
  <sheetFormatPr defaultColWidth="9.140625" defaultRowHeight="15" customHeight="1"/>
  <cols>
    <col min="1" max="1" width="5.28125" style="0" customWidth="1"/>
    <col min="2" max="2" width="28.8515625" style="0" customWidth="1"/>
    <col min="3" max="3" width="22.28125" style="0" customWidth="1"/>
    <col min="4" max="4" width="24.421875" style="0" customWidth="1"/>
    <col min="5" max="5" width="20.28125" style="0" customWidth="1"/>
    <col min="6" max="6" width="20.140625" style="0" bestFit="1" customWidth="1"/>
    <col min="7" max="7" width="18.7109375" style="0" customWidth="1"/>
    <col min="8" max="8" width="20.7109375" style="0" customWidth="1"/>
    <col min="9" max="9" width="21.00390625" style="0" customWidth="1"/>
    <col min="10" max="10" width="21.8515625" style="0" customWidth="1"/>
    <col min="11" max="11" width="18.7109375" style="0" customWidth="1"/>
    <col min="12" max="12" width="20.28125" style="0" customWidth="1"/>
    <col min="13" max="13" width="20.7109375" style="0" customWidth="1"/>
    <col min="14" max="14" width="22.57421875" style="0" customWidth="1"/>
    <col min="15" max="15" width="21.00390625" style="0" customWidth="1"/>
    <col min="16" max="16" width="4.140625" style="0" customWidth="1"/>
    <col min="17" max="17" width="25.8515625" style="0" customWidth="1"/>
    <col min="18" max="18" width="22.140625" style="0" customWidth="1"/>
    <col min="19" max="19" width="20.8515625" style="0" customWidth="1"/>
    <col min="20" max="20" width="18.7109375" style="0" customWidth="1"/>
    <col min="21" max="21" width="20.57421875" style="0" customWidth="1"/>
    <col min="22" max="22" width="18.7109375" style="0" customWidth="1"/>
    <col min="23" max="23" width="22.00390625" style="0" customWidth="1"/>
    <col min="24" max="24" width="32.57421875" style="0" customWidth="1"/>
    <col min="25" max="25" width="21.28125" style="0" customWidth="1"/>
    <col min="26" max="27" width="18.7109375" style="0" customWidth="1"/>
    <col min="28" max="28" width="22.7109375" style="0" customWidth="1"/>
    <col min="29" max="29" width="24.421875" style="0" customWidth="1"/>
    <col min="30" max="30" width="22.421875" style="0" customWidth="1"/>
    <col min="31" max="31" width="21.421875" style="0" customWidth="1"/>
  </cols>
  <sheetData>
    <row r="1" spans="1:31" s="1" customFormat="1" ht="26.25">
      <c r="A1" s="137"/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</row>
    <row r="2" spans="1:31" s="1" customFormat="1" ht="15" customHeight="1">
      <c r="A2" s="196"/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</row>
    <row r="3" spans="1:31" s="1" customFormat="1" ht="1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  <c r="M3" s="141"/>
      <c r="N3" s="141"/>
      <c r="O3" s="141"/>
      <c r="P3" s="141"/>
      <c r="Q3" s="141"/>
      <c r="R3" s="141"/>
      <c r="S3" s="141"/>
      <c r="T3" s="141"/>
      <c r="U3" s="141"/>
      <c r="V3" s="141"/>
      <c r="W3" s="141"/>
      <c r="X3" s="141"/>
      <c r="Y3" s="141"/>
      <c r="Z3" s="141"/>
      <c r="AA3" s="141"/>
      <c r="AB3" s="141"/>
      <c r="AC3" s="141"/>
      <c r="AD3" s="141"/>
      <c r="AE3" s="141"/>
    </row>
    <row r="4" spans="1:31" s="1" customFormat="1" ht="24" customHeight="1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41"/>
      <c r="Z4" s="141"/>
      <c r="AA4" s="141"/>
      <c r="AB4" s="141"/>
      <c r="AC4" s="141"/>
      <c r="AD4" s="141"/>
      <c r="AE4" s="141"/>
    </row>
    <row r="5" spans="1:31" s="1" customFormat="1" ht="67.5" customHeight="1">
      <c r="A5" s="197" t="s">
        <v>112</v>
      </c>
      <c r="B5" s="197"/>
      <c r="C5" s="197"/>
      <c r="D5" s="197"/>
      <c r="E5" s="197"/>
      <c r="F5" s="197"/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97"/>
      <c r="Z5" s="197"/>
      <c r="AA5" s="197"/>
      <c r="AB5" s="197"/>
      <c r="AC5" s="197"/>
      <c r="AD5" s="197"/>
      <c r="AE5" s="197"/>
    </row>
    <row r="6" spans="1:31" s="1" customFormat="1" ht="15">
      <c r="A6"/>
      <c r="B6"/>
      <c r="C6"/>
      <c r="D6"/>
      <c r="E6"/>
      <c r="F6"/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 s="101" t="s">
        <v>100</v>
      </c>
    </row>
    <row r="7" spans="1:31" s="1" customFormat="1" ht="1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/>
      <c r="AD7"/>
      <c r="AE7"/>
    </row>
    <row r="8" spans="1:31" s="1" customFormat="1" ht="19.5" thickBo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/>
      <c r="AD8" s="3"/>
      <c r="AE8" s="4" t="s">
        <v>0</v>
      </c>
    </row>
    <row r="9" spans="1:31" s="1" customFormat="1" ht="15.75" thickBot="1">
      <c r="A9" s="5" t="s">
        <v>1</v>
      </c>
      <c r="B9" s="5" t="s">
        <v>2</v>
      </c>
      <c r="C9" s="5" t="s">
        <v>3</v>
      </c>
      <c r="D9" s="5" t="s">
        <v>4</v>
      </c>
      <c r="E9" s="5" t="s">
        <v>5</v>
      </c>
      <c r="F9" s="5" t="s">
        <v>6</v>
      </c>
      <c r="G9" s="5" t="s">
        <v>7</v>
      </c>
      <c r="H9" s="5" t="s">
        <v>8</v>
      </c>
      <c r="I9" s="5" t="s">
        <v>9</v>
      </c>
      <c r="J9" s="5" t="s">
        <v>10</v>
      </c>
      <c r="K9" s="5" t="s">
        <v>11</v>
      </c>
      <c r="L9" s="5" t="s">
        <v>12</v>
      </c>
      <c r="M9" s="5" t="s">
        <v>13</v>
      </c>
      <c r="N9" s="6" t="s">
        <v>14</v>
      </c>
      <c r="O9" s="7" t="s">
        <v>15</v>
      </c>
      <c r="P9" s="7" t="s">
        <v>16</v>
      </c>
      <c r="Q9" s="7" t="s">
        <v>17</v>
      </c>
      <c r="R9" s="7" t="s">
        <v>18</v>
      </c>
      <c r="S9" s="7" t="s">
        <v>19</v>
      </c>
      <c r="T9" s="7" t="s">
        <v>20</v>
      </c>
      <c r="U9" s="7" t="s">
        <v>21</v>
      </c>
      <c r="V9" s="7" t="s">
        <v>22</v>
      </c>
      <c r="W9" s="7" t="s">
        <v>23</v>
      </c>
      <c r="X9" s="7" t="s">
        <v>24</v>
      </c>
      <c r="Y9" s="7" t="s">
        <v>25</v>
      </c>
      <c r="Z9" s="7" t="s">
        <v>26</v>
      </c>
      <c r="AA9" s="8" t="s">
        <v>27</v>
      </c>
      <c r="AB9" s="8" t="s">
        <v>28</v>
      </c>
      <c r="AC9" s="9" t="s">
        <v>29</v>
      </c>
      <c r="AD9" s="9" t="s">
        <v>98</v>
      </c>
      <c r="AE9" s="9" t="s">
        <v>99</v>
      </c>
    </row>
    <row r="10" spans="1:31" s="1" customFormat="1" ht="54.75" customHeight="1" thickBot="1">
      <c r="A10" s="140" t="s">
        <v>30</v>
      </c>
      <c r="B10" s="140"/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40" t="s">
        <v>31</v>
      </c>
      <c r="Q10" s="140"/>
      <c r="R10" s="140"/>
      <c r="S10" s="140"/>
      <c r="T10" s="140"/>
      <c r="U10" s="140"/>
      <c r="V10" s="140"/>
      <c r="W10" s="140"/>
      <c r="X10" s="140"/>
      <c r="Y10" s="140"/>
      <c r="Z10" s="140"/>
      <c r="AA10" s="140"/>
      <c r="AB10" s="140"/>
      <c r="AC10" s="140"/>
      <c r="AD10" s="140"/>
      <c r="AE10" s="140"/>
    </row>
    <row r="11" spans="1:31" s="1" customFormat="1" ht="30.75" customHeight="1" thickBot="1">
      <c r="A11" s="142" t="s">
        <v>96</v>
      </c>
      <c r="B11" s="142"/>
      <c r="C11" s="142"/>
      <c r="D11" s="143" t="s">
        <v>32</v>
      </c>
      <c r="E11" s="143"/>
      <c r="F11" s="143"/>
      <c r="G11" s="143"/>
      <c r="H11" s="143"/>
      <c r="I11" s="144" t="s">
        <v>33</v>
      </c>
      <c r="J11" s="144"/>
      <c r="K11" s="144"/>
      <c r="L11" s="144"/>
      <c r="M11" s="145" t="s">
        <v>103</v>
      </c>
      <c r="N11" s="145" t="s">
        <v>104</v>
      </c>
      <c r="O11" s="145" t="s">
        <v>105</v>
      </c>
      <c r="P11" s="142" t="s">
        <v>97</v>
      </c>
      <c r="Q11" s="142"/>
      <c r="R11" s="142"/>
      <c r="S11" s="146" t="s">
        <v>32</v>
      </c>
      <c r="T11" s="146"/>
      <c r="U11" s="146"/>
      <c r="V11" s="146"/>
      <c r="W11" s="146"/>
      <c r="X11" s="146"/>
      <c r="Y11" s="144" t="s">
        <v>33</v>
      </c>
      <c r="Z11" s="144"/>
      <c r="AA11" s="144"/>
      <c r="AB11" s="144"/>
      <c r="AC11" s="145" t="s">
        <v>106</v>
      </c>
      <c r="AD11" s="145" t="s">
        <v>107</v>
      </c>
      <c r="AE11" s="145" t="s">
        <v>108</v>
      </c>
    </row>
    <row r="12" spans="1:31" s="1" customFormat="1" ht="156" customHeight="1" thickBot="1">
      <c r="A12" s="142"/>
      <c r="B12" s="142"/>
      <c r="C12" s="142"/>
      <c r="D12" s="11" t="s">
        <v>34</v>
      </c>
      <c r="E12" s="11" t="s">
        <v>35</v>
      </c>
      <c r="F12" s="11" t="s">
        <v>36</v>
      </c>
      <c r="G12" s="12" t="s">
        <v>37</v>
      </c>
      <c r="H12" s="10" t="s">
        <v>38</v>
      </c>
      <c r="I12" s="13" t="s">
        <v>39</v>
      </c>
      <c r="J12" s="43" t="s">
        <v>40</v>
      </c>
      <c r="K12" s="13" t="s">
        <v>41</v>
      </c>
      <c r="L12" s="44" t="s">
        <v>42</v>
      </c>
      <c r="M12" s="145"/>
      <c r="N12" s="145"/>
      <c r="O12" s="145"/>
      <c r="P12" s="142"/>
      <c r="Q12" s="142"/>
      <c r="R12" s="142"/>
      <c r="S12" s="14" t="s">
        <v>43</v>
      </c>
      <c r="T12" s="11" t="s">
        <v>44</v>
      </c>
      <c r="U12" s="11" t="s">
        <v>45</v>
      </c>
      <c r="V12" s="11" t="s">
        <v>46</v>
      </c>
      <c r="W12" s="15" t="s">
        <v>47</v>
      </c>
      <c r="X12" s="10" t="s">
        <v>48</v>
      </c>
      <c r="Y12" s="16" t="s">
        <v>49</v>
      </c>
      <c r="Z12" s="17" t="s">
        <v>50</v>
      </c>
      <c r="AA12" s="18" t="s">
        <v>51</v>
      </c>
      <c r="AB12" s="44" t="s">
        <v>52</v>
      </c>
      <c r="AC12" s="145"/>
      <c r="AD12" s="145"/>
      <c r="AE12" s="145"/>
    </row>
    <row r="13" spans="1:31" s="1" customFormat="1" ht="27" customHeight="1" thickBot="1">
      <c r="A13" s="19" t="s">
        <v>53</v>
      </c>
      <c r="B13" s="148" t="s">
        <v>89</v>
      </c>
      <c r="C13" s="21" t="s">
        <v>54</v>
      </c>
      <c r="D13" s="46">
        <v>0</v>
      </c>
      <c r="E13" s="47">
        <v>0</v>
      </c>
      <c r="F13" s="47">
        <v>2617958537</v>
      </c>
      <c r="G13" s="107">
        <v>0</v>
      </c>
      <c r="H13" s="112">
        <f aca="true" t="shared" si="0" ref="H13:H20">SUM(D13:G13)</f>
        <v>2617958537</v>
      </c>
      <c r="I13" s="46">
        <v>0</v>
      </c>
      <c r="J13" s="47">
        <v>0</v>
      </c>
      <c r="K13" s="107">
        <v>0</v>
      </c>
      <c r="L13" s="116">
        <f>SUM(I13:K13)</f>
        <v>0</v>
      </c>
      <c r="M13" s="88">
        <f aca="true" t="shared" si="1" ref="M13:M19">H13+L13</f>
        <v>2617958537</v>
      </c>
      <c r="N13" s="165">
        <v>107410383913</v>
      </c>
      <c r="O13" s="165">
        <v>68451904105</v>
      </c>
      <c r="P13" s="19" t="s">
        <v>53</v>
      </c>
      <c r="Q13" s="152" t="s">
        <v>95</v>
      </c>
      <c r="R13" s="21" t="s">
        <v>54</v>
      </c>
      <c r="S13" s="60">
        <v>11225672278</v>
      </c>
      <c r="T13" s="61">
        <v>2187360343</v>
      </c>
      <c r="U13" s="61">
        <v>5386673316</v>
      </c>
      <c r="V13" s="61">
        <v>824520</v>
      </c>
      <c r="W13" s="61">
        <v>1000000</v>
      </c>
      <c r="X13" s="62">
        <f>SUM(S13:W13)</f>
        <v>18801530457</v>
      </c>
      <c r="Y13" s="60">
        <v>231638006</v>
      </c>
      <c r="Z13" s="61">
        <v>12394000</v>
      </c>
      <c r="AA13" s="61">
        <v>0</v>
      </c>
      <c r="AB13" s="70">
        <f>SUM(Y13:AA13)</f>
        <v>244032006</v>
      </c>
      <c r="AC13" s="75">
        <f>X13+AB13</f>
        <v>19045562463</v>
      </c>
      <c r="AD13" s="147">
        <v>24233339046</v>
      </c>
      <c r="AE13" s="147">
        <v>22146874507</v>
      </c>
    </row>
    <row r="14" spans="1:31" s="1" customFormat="1" ht="27.75" customHeight="1" thickBot="1">
      <c r="A14" s="19" t="s">
        <v>55</v>
      </c>
      <c r="B14" s="148"/>
      <c r="C14" s="22" t="s">
        <v>56</v>
      </c>
      <c r="D14" s="49">
        <v>0</v>
      </c>
      <c r="E14" s="45">
        <v>0</v>
      </c>
      <c r="F14" s="45">
        <v>1238900688</v>
      </c>
      <c r="G14" s="108">
        <v>0</v>
      </c>
      <c r="H14" s="113">
        <f t="shared" si="0"/>
        <v>1238900688</v>
      </c>
      <c r="I14" s="49">
        <v>0</v>
      </c>
      <c r="J14" s="45">
        <v>0</v>
      </c>
      <c r="K14" s="108">
        <v>0</v>
      </c>
      <c r="L14" s="117">
        <f>SUM(I14:K14)</f>
        <v>0</v>
      </c>
      <c r="M14" s="89">
        <f t="shared" si="1"/>
        <v>1238900688</v>
      </c>
      <c r="N14" s="166"/>
      <c r="O14" s="166"/>
      <c r="P14" s="19" t="s">
        <v>55</v>
      </c>
      <c r="Q14" s="152"/>
      <c r="R14" s="22" t="s">
        <v>56</v>
      </c>
      <c r="S14" s="63">
        <v>0</v>
      </c>
      <c r="T14" s="58">
        <v>0</v>
      </c>
      <c r="U14" s="58">
        <v>2380000000</v>
      </c>
      <c r="V14" s="58">
        <v>0</v>
      </c>
      <c r="W14" s="58">
        <v>0</v>
      </c>
      <c r="X14" s="64">
        <f>SUM(S14:W14)</f>
        <v>2380000000</v>
      </c>
      <c r="Y14" s="63">
        <v>0</v>
      </c>
      <c r="Z14" s="58">
        <v>0</v>
      </c>
      <c r="AA14" s="58">
        <v>0</v>
      </c>
      <c r="AB14" s="71">
        <f>SUM(Y14:AA14)</f>
        <v>0</v>
      </c>
      <c r="AC14" s="76">
        <f aca="true" t="shared" si="2" ref="AC14:AC20">X14+AB14</f>
        <v>2380000000</v>
      </c>
      <c r="AD14" s="147"/>
      <c r="AE14" s="147"/>
    </row>
    <row r="15" spans="1:31" s="1" customFormat="1" ht="27.75" customHeight="1" thickBot="1">
      <c r="A15" s="19" t="s">
        <v>57</v>
      </c>
      <c r="B15" s="148"/>
      <c r="C15" s="22" t="s">
        <v>58</v>
      </c>
      <c r="D15" s="109">
        <v>0</v>
      </c>
      <c r="E15" s="110">
        <v>0</v>
      </c>
      <c r="F15" s="110">
        <v>0</v>
      </c>
      <c r="G15" s="111">
        <v>0</v>
      </c>
      <c r="H15" s="113">
        <f t="shared" si="0"/>
        <v>0</v>
      </c>
      <c r="I15" s="109">
        <v>0</v>
      </c>
      <c r="J15" s="110">
        <v>0</v>
      </c>
      <c r="K15" s="111">
        <v>0</v>
      </c>
      <c r="L15" s="117">
        <f>SUM(I15:K15)</f>
        <v>0</v>
      </c>
      <c r="M15" s="89">
        <f t="shared" si="1"/>
        <v>0</v>
      </c>
      <c r="N15" s="166"/>
      <c r="O15" s="166"/>
      <c r="P15" s="19" t="s">
        <v>57</v>
      </c>
      <c r="Q15" s="152"/>
      <c r="R15" s="22" t="s">
        <v>58</v>
      </c>
      <c r="S15" s="63">
        <v>1003905440</v>
      </c>
      <c r="T15" s="58">
        <v>179338122</v>
      </c>
      <c r="U15" s="58">
        <v>269209926</v>
      </c>
      <c r="V15" s="58">
        <v>2000000</v>
      </c>
      <c r="W15" s="58">
        <v>0</v>
      </c>
      <c r="X15" s="64">
        <f>SUM(S15:W15)</f>
        <v>1454453488</v>
      </c>
      <c r="Y15" s="63">
        <v>35000000</v>
      </c>
      <c r="Z15" s="58">
        <v>30000000</v>
      </c>
      <c r="AA15" s="58">
        <v>0</v>
      </c>
      <c r="AB15" s="71">
        <f>SUM(Y15:AA15)</f>
        <v>65000000</v>
      </c>
      <c r="AC15" s="76">
        <f t="shared" si="2"/>
        <v>1519453488</v>
      </c>
      <c r="AD15" s="147"/>
      <c r="AE15" s="147"/>
    </row>
    <row r="16" spans="1:31" s="1" customFormat="1" ht="24.75" customHeight="1" thickBot="1">
      <c r="A16" s="19" t="s">
        <v>59</v>
      </c>
      <c r="B16" s="148"/>
      <c r="C16" s="42" t="s">
        <v>60</v>
      </c>
      <c r="D16" s="105">
        <f>SUM(D13:D15)</f>
        <v>0</v>
      </c>
      <c r="E16" s="106">
        <f>SUM(E13:E15)</f>
        <v>0</v>
      </c>
      <c r="F16" s="106">
        <f>SUM(F13:F15)</f>
        <v>3856859225</v>
      </c>
      <c r="G16" s="106">
        <f>SUM(G13:G15)</f>
        <v>0</v>
      </c>
      <c r="H16" s="54">
        <f t="shared" si="0"/>
        <v>3856859225</v>
      </c>
      <c r="I16" s="122">
        <f>SUM(I13:I15)</f>
        <v>0</v>
      </c>
      <c r="J16" s="123">
        <f>SUM(J13:J15)</f>
        <v>0</v>
      </c>
      <c r="K16" s="123">
        <f>SUM(K13:K15)</f>
        <v>0</v>
      </c>
      <c r="L16" s="92">
        <f>SUM(L13:L15)</f>
        <v>0</v>
      </c>
      <c r="M16" s="93">
        <f t="shared" si="1"/>
        <v>3856859225</v>
      </c>
      <c r="N16" s="166"/>
      <c r="O16" s="166"/>
      <c r="P16" s="19" t="s">
        <v>59</v>
      </c>
      <c r="Q16" s="152"/>
      <c r="R16" s="23" t="s">
        <v>60</v>
      </c>
      <c r="S16" s="65">
        <f aca="true" t="shared" si="3" ref="S16:AA16">SUM(S13:S15)</f>
        <v>12229577718</v>
      </c>
      <c r="T16" s="66">
        <f t="shared" si="3"/>
        <v>2366698465</v>
      </c>
      <c r="U16" s="66">
        <f t="shared" si="3"/>
        <v>8035883242</v>
      </c>
      <c r="V16" s="66">
        <f t="shared" si="3"/>
        <v>2824520</v>
      </c>
      <c r="W16" s="66">
        <f t="shared" si="3"/>
        <v>1000000</v>
      </c>
      <c r="X16" s="67">
        <f t="shared" si="3"/>
        <v>22635983945</v>
      </c>
      <c r="Y16" s="72">
        <f t="shared" si="3"/>
        <v>266638006</v>
      </c>
      <c r="Z16" s="73">
        <f t="shared" si="3"/>
        <v>42394000</v>
      </c>
      <c r="AA16" s="73">
        <f t="shared" si="3"/>
        <v>0</v>
      </c>
      <c r="AB16" s="74">
        <f>SUM(AB13:AB15)</f>
        <v>309032006</v>
      </c>
      <c r="AC16" s="77">
        <f t="shared" si="2"/>
        <v>22945015951</v>
      </c>
      <c r="AD16" s="147"/>
      <c r="AE16" s="147"/>
    </row>
    <row r="17" spans="1:31" s="1" customFormat="1" ht="27.75" customHeight="1" thickBot="1">
      <c r="A17" s="19" t="s">
        <v>61</v>
      </c>
      <c r="B17" s="148" t="s">
        <v>90</v>
      </c>
      <c r="C17" s="21" t="s">
        <v>54</v>
      </c>
      <c r="D17" s="46">
        <v>8271591614</v>
      </c>
      <c r="E17" s="45">
        <v>21500715669</v>
      </c>
      <c r="F17" s="47">
        <v>5103147008</v>
      </c>
      <c r="G17" s="107">
        <v>2000000</v>
      </c>
      <c r="H17" s="112">
        <f t="shared" si="0"/>
        <v>34877454291</v>
      </c>
      <c r="I17" s="46">
        <v>0</v>
      </c>
      <c r="J17" s="47">
        <v>12752439926</v>
      </c>
      <c r="K17" s="107">
        <v>600000</v>
      </c>
      <c r="L17" s="120">
        <f>SUM(I17:K17)</f>
        <v>12753039926</v>
      </c>
      <c r="M17" s="97">
        <f>H17+L17</f>
        <v>47630494217</v>
      </c>
      <c r="N17" s="166"/>
      <c r="O17" s="166"/>
      <c r="P17" s="19" t="s">
        <v>61</v>
      </c>
      <c r="Q17" s="149" t="s">
        <v>62</v>
      </c>
      <c r="R17" s="21" t="s">
        <v>54</v>
      </c>
      <c r="S17" s="68">
        <v>303836408</v>
      </c>
      <c r="T17" s="69">
        <v>57052446</v>
      </c>
      <c r="U17" s="69">
        <v>11274444361</v>
      </c>
      <c r="V17" s="69">
        <v>185192006</v>
      </c>
      <c r="W17" s="69">
        <v>7682577804</v>
      </c>
      <c r="X17" s="62">
        <f>SUM(S17:W17)</f>
        <v>19503103025</v>
      </c>
      <c r="Y17" s="68">
        <v>5678803153</v>
      </c>
      <c r="Z17" s="69">
        <v>356451741</v>
      </c>
      <c r="AA17" s="69">
        <v>692012000</v>
      </c>
      <c r="AB17" s="70">
        <f>SUM(Y17:AA17)</f>
        <v>6727266894</v>
      </c>
      <c r="AC17" s="75">
        <f t="shared" si="2"/>
        <v>26230369919</v>
      </c>
      <c r="AD17" s="147">
        <v>80402135939</v>
      </c>
      <c r="AE17" s="147">
        <v>25957295937</v>
      </c>
    </row>
    <row r="18" spans="1:31" s="1" customFormat="1" ht="27.75" customHeight="1" thickBot="1">
      <c r="A18" s="19" t="s">
        <v>63</v>
      </c>
      <c r="B18" s="148"/>
      <c r="C18" s="22" t="s">
        <v>56</v>
      </c>
      <c r="D18" s="49">
        <v>0</v>
      </c>
      <c r="E18" s="45">
        <v>0</v>
      </c>
      <c r="F18" s="45">
        <v>4724395114</v>
      </c>
      <c r="G18" s="108">
        <v>36481298</v>
      </c>
      <c r="H18" s="113">
        <f t="shared" si="0"/>
        <v>4760876412</v>
      </c>
      <c r="I18" s="49">
        <v>1846964031</v>
      </c>
      <c r="J18" s="45">
        <v>0</v>
      </c>
      <c r="K18" s="108">
        <v>1350000000</v>
      </c>
      <c r="L18" s="121">
        <f>SUM(I18:K18)</f>
        <v>3196964031</v>
      </c>
      <c r="M18" s="98">
        <f t="shared" si="1"/>
        <v>7957840443</v>
      </c>
      <c r="N18" s="166"/>
      <c r="O18" s="166"/>
      <c r="P18" s="19" t="s">
        <v>63</v>
      </c>
      <c r="Q18" s="149"/>
      <c r="R18" s="22" t="s">
        <v>56</v>
      </c>
      <c r="S18" s="63">
        <v>86545298</v>
      </c>
      <c r="T18" s="58">
        <v>23634750</v>
      </c>
      <c r="U18" s="58">
        <v>17612385745</v>
      </c>
      <c r="V18" s="58">
        <v>197334600</v>
      </c>
      <c r="W18" s="58">
        <v>478579080</v>
      </c>
      <c r="X18" s="64">
        <f>SUM(S18:W18)</f>
        <v>18398479473</v>
      </c>
      <c r="Y18" s="63">
        <v>63320319467</v>
      </c>
      <c r="Z18" s="58">
        <v>4469522981</v>
      </c>
      <c r="AA18" s="58">
        <v>114523874</v>
      </c>
      <c r="AB18" s="71">
        <f>SUM(Y18:AA18)</f>
        <v>67904366322</v>
      </c>
      <c r="AC18" s="76">
        <f t="shared" si="2"/>
        <v>86302845795</v>
      </c>
      <c r="AD18" s="147"/>
      <c r="AE18" s="147"/>
    </row>
    <row r="19" spans="1:31" s="1" customFormat="1" ht="30" customHeight="1" thickBot="1">
      <c r="A19" s="19" t="s">
        <v>64</v>
      </c>
      <c r="B19" s="148"/>
      <c r="C19" s="22" t="s">
        <v>58</v>
      </c>
      <c r="D19" s="109">
        <v>0</v>
      </c>
      <c r="E19" s="110">
        <v>0</v>
      </c>
      <c r="F19" s="110">
        <v>0</v>
      </c>
      <c r="G19" s="111">
        <v>0</v>
      </c>
      <c r="H19" s="113">
        <f t="shared" si="0"/>
        <v>0</v>
      </c>
      <c r="I19" s="109">
        <v>0</v>
      </c>
      <c r="J19" s="110">
        <v>0</v>
      </c>
      <c r="K19" s="111">
        <v>0</v>
      </c>
      <c r="L19" s="121">
        <f>SUM(I19:K19)</f>
        <v>0</v>
      </c>
      <c r="M19" s="98">
        <f t="shared" si="1"/>
        <v>0</v>
      </c>
      <c r="N19" s="166"/>
      <c r="O19" s="166"/>
      <c r="P19" s="19" t="s">
        <v>64</v>
      </c>
      <c r="Q19" s="149"/>
      <c r="R19" s="22" t="s">
        <v>58</v>
      </c>
      <c r="S19" s="63">
        <v>0</v>
      </c>
      <c r="T19" s="58">
        <v>0</v>
      </c>
      <c r="U19" s="58">
        <v>1000000</v>
      </c>
      <c r="V19" s="58">
        <v>0</v>
      </c>
      <c r="W19" s="58">
        <v>0</v>
      </c>
      <c r="X19" s="64">
        <f>SUM(S19:W19)</f>
        <v>1000000</v>
      </c>
      <c r="Y19" s="63">
        <v>0</v>
      </c>
      <c r="Z19" s="58">
        <v>0</v>
      </c>
      <c r="AA19" s="58">
        <v>0</v>
      </c>
      <c r="AB19" s="71">
        <f>SUM(Y19:AA19)</f>
        <v>0</v>
      </c>
      <c r="AC19" s="76">
        <f t="shared" si="2"/>
        <v>1000000</v>
      </c>
      <c r="AD19" s="147"/>
      <c r="AE19" s="147"/>
    </row>
    <row r="20" spans="1:31" s="1" customFormat="1" ht="25.5" customHeight="1" thickBot="1">
      <c r="A20" s="19" t="s">
        <v>65</v>
      </c>
      <c r="B20" s="148"/>
      <c r="C20" s="42" t="s">
        <v>60</v>
      </c>
      <c r="D20" s="114">
        <f>SUM(D17:D19)</f>
        <v>8271591614</v>
      </c>
      <c r="E20" s="115">
        <f>SUM(E17:E19)</f>
        <v>21500715669</v>
      </c>
      <c r="F20" s="115">
        <f>SUM(F17:F19)</f>
        <v>9827542122</v>
      </c>
      <c r="G20" s="115">
        <f>SUM(G17:G19)</f>
        <v>38481298</v>
      </c>
      <c r="H20" s="57">
        <f t="shared" si="0"/>
        <v>39638330703</v>
      </c>
      <c r="I20" s="118">
        <f>SUM(I17:I19)</f>
        <v>1846964031</v>
      </c>
      <c r="J20" s="119">
        <f>SUM(J17:J19)</f>
        <v>12752439926</v>
      </c>
      <c r="K20" s="119">
        <f>SUM(K17:K19)</f>
        <v>1350600000</v>
      </c>
      <c r="L20" s="96">
        <f>SUM(I20:K20)</f>
        <v>15950003957</v>
      </c>
      <c r="M20" s="99">
        <f>H20+L20</f>
        <v>55588334660</v>
      </c>
      <c r="N20" s="166"/>
      <c r="O20" s="166"/>
      <c r="P20" s="19" t="s">
        <v>65</v>
      </c>
      <c r="Q20" s="149"/>
      <c r="R20" s="42" t="s">
        <v>66</v>
      </c>
      <c r="S20" s="65">
        <f aca="true" t="shared" si="4" ref="S20:AB20">SUM(S17:S19)</f>
        <v>390381706</v>
      </c>
      <c r="T20" s="66">
        <f t="shared" si="4"/>
        <v>80687196</v>
      </c>
      <c r="U20" s="66">
        <f>SUM(U17:U19)</f>
        <v>28887830106</v>
      </c>
      <c r="V20" s="66">
        <f t="shared" si="4"/>
        <v>382526606</v>
      </c>
      <c r="W20" s="66">
        <f t="shared" si="4"/>
        <v>8161156884</v>
      </c>
      <c r="X20" s="67">
        <f t="shared" si="4"/>
        <v>37902582498</v>
      </c>
      <c r="Y20" s="72">
        <f t="shared" si="4"/>
        <v>68999122620</v>
      </c>
      <c r="Z20" s="73">
        <f t="shared" si="4"/>
        <v>4825974722</v>
      </c>
      <c r="AA20" s="73">
        <f t="shared" si="4"/>
        <v>806535874</v>
      </c>
      <c r="AB20" s="74">
        <f t="shared" si="4"/>
        <v>74631633216</v>
      </c>
      <c r="AC20" s="77">
        <f t="shared" si="2"/>
        <v>112534215714</v>
      </c>
      <c r="AD20" s="147"/>
      <c r="AE20" s="147"/>
    </row>
    <row r="21" spans="1:31" s="1" customFormat="1" ht="35.25" customHeight="1" thickBot="1">
      <c r="A21" s="150" t="s">
        <v>67</v>
      </c>
      <c r="B21" s="154" t="s">
        <v>92</v>
      </c>
      <c r="C21" s="155"/>
      <c r="D21" s="159">
        <f>M16+M20</f>
        <v>59445193885</v>
      </c>
      <c r="E21" s="160"/>
      <c r="F21" s="160"/>
      <c r="G21" s="160"/>
      <c r="H21" s="160"/>
      <c r="I21" s="160"/>
      <c r="J21" s="160"/>
      <c r="K21" s="160"/>
      <c r="L21" s="160"/>
      <c r="M21" s="161"/>
      <c r="N21" s="166"/>
      <c r="O21" s="166"/>
      <c r="P21" s="19" t="s">
        <v>67</v>
      </c>
      <c r="Q21" s="152" t="s">
        <v>68</v>
      </c>
      <c r="R21" s="148"/>
      <c r="S21" s="78">
        <f aca="true" t="shared" si="5" ref="S21:AA21">S16+S20</f>
        <v>12619959424</v>
      </c>
      <c r="T21" s="79">
        <f t="shared" si="5"/>
        <v>2447385661</v>
      </c>
      <c r="U21" s="79">
        <f t="shared" si="5"/>
        <v>36923713348</v>
      </c>
      <c r="V21" s="79">
        <f t="shared" si="5"/>
        <v>385351126</v>
      </c>
      <c r="W21" s="79">
        <f t="shared" si="5"/>
        <v>8162156884</v>
      </c>
      <c r="X21" s="80">
        <f>X16+X20</f>
        <v>60538566443</v>
      </c>
      <c r="Y21" s="81">
        <f t="shared" si="5"/>
        <v>69265760626</v>
      </c>
      <c r="Z21" s="82">
        <f t="shared" si="5"/>
        <v>4868368722</v>
      </c>
      <c r="AA21" s="82">
        <f t="shared" si="5"/>
        <v>806535874</v>
      </c>
      <c r="AB21" s="83">
        <f>AB16+AB20</f>
        <v>74940665222</v>
      </c>
      <c r="AC21" s="84">
        <f>X21+AB21</f>
        <v>135479231665</v>
      </c>
      <c r="AD21" s="59">
        <f>AD13+AD17</f>
        <v>104635474985</v>
      </c>
      <c r="AE21" s="24">
        <f>AE13+AE17</f>
        <v>48104170444</v>
      </c>
    </row>
    <row r="22" spans="1:31" s="1" customFormat="1" ht="39" customHeight="1" thickBot="1">
      <c r="A22" s="151"/>
      <c r="B22" s="156"/>
      <c r="C22" s="157"/>
      <c r="D22" s="162"/>
      <c r="E22" s="163"/>
      <c r="F22" s="163"/>
      <c r="G22" s="163"/>
      <c r="H22" s="163"/>
      <c r="I22" s="163"/>
      <c r="J22" s="163"/>
      <c r="K22" s="163"/>
      <c r="L22" s="163"/>
      <c r="M22" s="164"/>
      <c r="N22" s="167"/>
      <c r="O22" s="167"/>
      <c r="P22" s="19" t="s">
        <v>69</v>
      </c>
      <c r="Q22" s="153" t="s">
        <v>93</v>
      </c>
      <c r="R22" s="153"/>
      <c r="S22" s="171">
        <f>AC21</f>
        <v>135479231665</v>
      </c>
      <c r="T22" s="171"/>
      <c r="U22" s="171"/>
      <c r="V22" s="171"/>
      <c r="W22" s="171"/>
      <c r="X22" s="171"/>
      <c r="Y22" s="171"/>
      <c r="Z22" s="171"/>
      <c r="AA22" s="171"/>
      <c r="AB22" s="171"/>
      <c r="AC22" s="171"/>
      <c r="AD22" s="25">
        <f>AD13+AD17</f>
        <v>104635474985</v>
      </c>
      <c r="AE22" s="25">
        <f>AE13+AE17</f>
        <v>48104170444</v>
      </c>
    </row>
    <row r="23" spans="1:31" s="1" customFormat="1" ht="39" customHeight="1" thickBot="1">
      <c r="A23" s="19" t="s">
        <v>69</v>
      </c>
      <c r="B23" s="158" t="s">
        <v>91</v>
      </c>
      <c r="C23" s="152"/>
      <c r="D23" s="177">
        <v>0</v>
      </c>
      <c r="E23" s="178"/>
      <c r="F23" s="178"/>
      <c r="G23" s="178"/>
      <c r="H23" s="178"/>
      <c r="I23" s="178"/>
      <c r="J23" s="178"/>
      <c r="K23" s="178"/>
      <c r="L23" s="178"/>
      <c r="M23" s="179"/>
      <c r="N23" s="20">
        <v>0</v>
      </c>
      <c r="O23" s="41">
        <v>0</v>
      </c>
      <c r="P23" s="19" t="s">
        <v>70</v>
      </c>
      <c r="Q23" s="153" t="s">
        <v>94</v>
      </c>
      <c r="R23" s="153"/>
      <c r="S23" s="172">
        <f>AC22</f>
        <v>0</v>
      </c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26">
        <v>0</v>
      </c>
      <c r="AE23" s="27">
        <v>0</v>
      </c>
    </row>
    <row r="24" spans="1:31" s="1" customFormat="1" ht="42" customHeight="1" thickBot="1">
      <c r="A24" s="19" t="s">
        <v>70</v>
      </c>
      <c r="B24" s="173" t="s">
        <v>71</v>
      </c>
      <c r="C24" s="173"/>
      <c r="D24" s="177">
        <v>103041240273</v>
      </c>
      <c r="E24" s="177"/>
      <c r="F24" s="177"/>
      <c r="G24" s="177"/>
      <c r="H24" s="177"/>
      <c r="I24" s="177"/>
      <c r="J24" s="177"/>
      <c r="K24" s="177"/>
      <c r="L24" s="177"/>
      <c r="M24" s="177"/>
      <c r="N24" s="20">
        <v>105830399174</v>
      </c>
      <c r="O24" s="20">
        <v>54899891293</v>
      </c>
      <c r="P24" s="19" t="s">
        <v>72</v>
      </c>
      <c r="Q24" s="175" t="s">
        <v>73</v>
      </c>
      <c r="R24" s="175"/>
      <c r="S24" s="176">
        <v>27007202493</v>
      </c>
      <c r="T24" s="176"/>
      <c r="U24" s="176"/>
      <c r="V24" s="176"/>
      <c r="W24" s="176"/>
      <c r="X24" s="176"/>
      <c r="Y24" s="176"/>
      <c r="Z24" s="176"/>
      <c r="AA24" s="176"/>
      <c r="AB24" s="176"/>
      <c r="AC24" s="176"/>
      <c r="AD24" s="27">
        <v>24915164580</v>
      </c>
      <c r="AE24" s="27">
        <v>18528607158</v>
      </c>
    </row>
    <row r="25" spans="1:31" s="1" customFormat="1" ht="51" customHeight="1" thickBot="1">
      <c r="A25" s="19" t="s">
        <v>72</v>
      </c>
      <c r="B25" s="180" t="s">
        <v>74</v>
      </c>
      <c r="C25" s="180"/>
      <c r="D25" s="181">
        <f>D21+D23+D24</f>
        <v>162486434158</v>
      </c>
      <c r="E25" s="181"/>
      <c r="F25" s="181"/>
      <c r="G25" s="181"/>
      <c r="H25" s="181"/>
      <c r="I25" s="181"/>
      <c r="J25" s="181"/>
      <c r="K25" s="181"/>
      <c r="L25" s="181"/>
      <c r="M25" s="181"/>
      <c r="N25" s="100">
        <f>N13+N23+N24</f>
        <v>213240783087</v>
      </c>
      <c r="O25" s="29">
        <f>O13+O23+O24</f>
        <v>123351795398</v>
      </c>
      <c r="P25" s="28" t="s">
        <v>75</v>
      </c>
      <c r="Q25" s="182" t="s">
        <v>76</v>
      </c>
      <c r="R25" s="182"/>
      <c r="S25" s="183">
        <f>S22+S23+S24</f>
        <v>162486434158</v>
      </c>
      <c r="T25" s="183"/>
      <c r="U25" s="183"/>
      <c r="V25" s="183"/>
      <c r="W25" s="183"/>
      <c r="X25" s="183"/>
      <c r="Y25" s="183"/>
      <c r="Z25" s="183"/>
      <c r="AA25" s="183"/>
      <c r="AB25" s="183"/>
      <c r="AC25" s="183"/>
      <c r="AD25" s="30">
        <f>AD22+AD23+AD24</f>
        <v>129550639565</v>
      </c>
      <c r="AE25" s="30">
        <f>AE22+AE23+AE24</f>
        <v>66632777602</v>
      </c>
    </row>
    <row r="26" spans="1:31" s="1" customFormat="1" ht="34.5" customHeight="1">
      <c r="A26" s="31"/>
      <c r="B26" s="32"/>
      <c r="C26" s="32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4"/>
      <c r="O26" s="35"/>
      <c r="P26" s="31"/>
      <c r="Q26" s="32"/>
      <c r="R26" s="32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6"/>
      <c r="AE26" s="36"/>
    </row>
    <row r="27" spans="1:31" s="1" customFormat="1" ht="13.5" customHeight="1">
      <c r="A27" s="37"/>
      <c r="B27" s="184" t="s">
        <v>1</v>
      </c>
      <c r="C27" s="184"/>
      <c r="D27" s="185" t="s">
        <v>77</v>
      </c>
      <c r="E27" s="185"/>
      <c r="F27" s="185"/>
      <c r="G27" s="185" t="s">
        <v>3</v>
      </c>
      <c r="H27" s="185"/>
      <c r="I27" s="185"/>
      <c r="J27" s="185" t="s">
        <v>4</v>
      </c>
      <c r="K27" s="185"/>
      <c r="L27" s="185"/>
      <c r="M27" s="33"/>
      <c r="N27" s="34"/>
      <c r="O27" s="35"/>
      <c r="P27" s="31"/>
      <c r="Q27" s="32"/>
      <c r="R27" s="32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6"/>
      <c r="AE27" s="36"/>
    </row>
    <row r="28" spans="1:31" s="1" customFormat="1" ht="27" customHeight="1">
      <c r="A28" s="38" t="s">
        <v>67</v>
      </c>
      <c r="B28" s="186"/>
      <c r="C28" s="186"/>
      <c r="D28" s="187" t="s">
        <v>78</v>
      </c>
      <c r="E28" s="187"/>
      <c r="F28" s="187"/>
      <c r="G28" s="187" t="s">
        <v>79</v>
      </c>
      <c r="H28" s="187"/>
      <c r="I28" s="187"/>
      <c r="J28" s="187" t="s">
        <v>80</v>
      </c>
      <c r="K28" s="187"/>
      <c r="L28" s="187"/>
      <c r="M28" s="33"/>
      <c r="N28" s="34"/>
      <c r="O28" s="35"/>
      <c r="P28" s="31"/>
      <c r="Q28" s="32"/>
      <c r="R28" s="32"/>
      <c r="S28" s="31"/>
      <c r="T28" s="31"/>
      <c r="U28" s="103"/>
      <c r="V28" s="31"/>
      <c r="W28" s="31"/>
      <c r="X28" s="103"/>
      <c r="Y28" s="31"/>
      <c r="Z28" s="31"/>
      <c r="AA28" s="31"/>
      <c r="AB28" s="31"/>
      <c r="AC28" s="31"/>
      <c r="AD28" s="36"/>
      <c r="AE28" s="36"/>
    </row>
    <row r="29" spans="1:31" s="1" customFormat="1" ht="40.5" customHeight="1">
      <c r="A29" s="39" t="s">
        <v>69</v>
      </c>
      <c r="B29" s="188" t="s">
        <v>81</v>
      </c>
      <c r="C29" s="188"/>
      <c r="D29" s="189">
        <f>H16+H20</f>
        <v>43495189928</v>
      </c>
      <c r="E29" s="189"/>
      <c r="F29" s="189"/>
      <c r="G29" s="189">
        <f>X21</f>
        <v>60538566443</v>
      </c>
      <c r="H29" s="189"/>
      <c r="I29" s="189"/>
      <c r="J29" s="189">
        <f>D29-G29</f>
        <v>-17043376515</v>
      </c>
      <c r="K29" s="189"/>
      <c r="L29" s="189"/>
      <c r="M29" s="33"/>
      <c r="N29" s="34"/>
      <c r="O29" s="35"/>
      <c r="P29" s="31"/>
      <c r="Q29" s="103"/>
      <c r="R29" s="32"/>
      <c r="S29" s="103"/>
      <c r="T29" s="103"/>
      <c r="U29" s="103"/>
      <c r="V29" s="103"/>
      <c r="W29" s="103"/>
      <c r="X29" s="124"/>
      <c r="Y29" s="103"/>
      <c r="Z29" s="103"/>
      <c r="AA29" s="103"/>
      <c r="AB29" s="103"/>
      <c r="AC29" s="31"/>
      <c r="AD29" s="36"/>
      <c r="AE29" s="36"/>
    </row>
    <row r="30" spans="1:31" s="1" customFormat="1" ht="39.75" customHeight="1">
      <c r="A30" s="39" t="s">
        <v>70</v>
      </c>
      <c r="B30" s="190" t="s">
        <v>82</v>
      </c>
      <c r="C30" s="190"/>
      <c r="D30" s="191">
        <f>L16+L20</f>
        <v>15950003957</v>
      </c>
      <c r="E30" s="191"/>
      <c r="F30" s="191"/>
      <c r="G30" s="191">
        <f>AB21</f>
        <v>74940665222</v>
      </c>
      <c r="H30" s="191"/>
      <c r="I30" s="191"/>
      <c r="J30" s="191">
        <f>D30-G30</f>
        <v>-58990661265</v>
      </c>
      <c r="K30" s="191"/>
      <c r="L30" s="191"/>
      <c r="M30" s="33"/>
      <c r="N30" s="34"/>
      <c r="O30" s="35"/>
      <c r="P30" s="31"/>
      <c r="Q30" s="103"/>
      <c r="R30" s="32"/>
      <c r="S30" s="103"/>
      <c r="T30" s="125"/>
      <c r="U30" s="103"/>
      <c r="V30" s="103"/>
      <c r="W30" s="103"/>
      <c r="X30" s="31"/>
      <c r="Y30" s="103"/>
      <c r="Z30" s="103"/>
      <c r="AA30" s="103"/>
      <c r="AB30" s="31"/>
      <c r="AC30" s="31"/>
      <c r="AD30" s="36"/>
      <c r="AE30" s="36"/>
    </row>
    <row r="31" spans="1:31" s="1" customFormat="1" ht="44.25" customHeight="1">
      <c r="A31" s="39" t="s">
        <v>72</v>
      </c>
      <c r="B31" s="188" t="s">
        <v>83</v>
      </c>
      <c r="C31" s="188"/>
      <c r="D31" s="192">
        <f>D29+D30</f>
        <v>59445193885</v>
      </c>
      <c r="E31" s="192"/>
      <c r="F31" s="192"/>
      <c r="G31" s="192">
        <f>G29+G30</f>
        <v>135479231665</v>
      </c>
      <c r="H31" s="192"/>
      <c r="I31" s="192"/>
      <c r="J31" s="192">
        <f>D31-G31</f>
        <v>-76034037780</v>
      </c>
      <c r="K31" s="192"/>
      <c r="L31" s="192"/>
      <c r="M31" s="33"/>
      <c r="N31" s="34"/>
      <c r="O31" s="35"/>
      <c r="P31" s="31"/>
      <c r="Q31" s="32"/>
      <c r="R31" s="32"/>
      <c r="S31" s="104"/>
      <c r="T31" s="104"/>
      <c r="U31" s="104"/>
      <c r="V31" s="104"/>
      <c r="W31" s="104"/>
      <c r="X31" s="31"/>
      <c r="Y31" s="104"/>
      <c r="Z31" s="104"/>
      <c r="AA31" s="104"/>
      <c r="AB31" s="31"/>
      <c r="AC31" s="31"/>
      <c r="AD31" s="36"/>
      <c r="AE31" s="36"/>
    </row>
    <row r="32" spans="1:31" s="1" customFormat="1" ht="40.5" customHeight="1">
      <c r="A32" s="39" t="s">
        <v>75</v>
      </c>
      <c r="B32" s="193" t="s">
        <v>84</v>
      </c>
      <c r="C32" s="193"/>
      <c r="D32" s="194">
        <f>D24</f>
        <v>103041240273</v>
      </c>
      <c r="E32" s="194"/>
      <c r="F32" s="194"/>
      <c r="G32" s="194">
        <f>S24</f>
        <v>27007202493</v>
      </c>
      <c r="H32" s="194"/>
      <c r="I32" s="194"/>
      <c r="J32" s="194">
        <f>D32-G32</f>
        <v>76034037780</v>
      </c>
      <c r="K32" s="194"/>
      <c r="L32" s="194"/>
      <c r="M32" s="33"/>
      <c r="N32" s="34"/>
      <c r="O32" s="35"/>
      <c r="P32" s="31"/>
      <c r="Q32" s="32"/>
      <c r="R32" s="32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6"/>
      <c r="AE32" s="36"/>
    </row>
    <row r="33" spans="1:31" s="1" customFormat="1" ht="38.25" customHeight="1">
      <c r="A33" s="39" t="s">
        <v>85</v>
      </c>
      <c r="B33" s="195" t="s">
        <v>86</v>
      </c>
      <c r="C33" s="195"/>
      <c r="D33" s="192">
        <f>D29+D30+D32</f>
        <v>162486434158</v>
      </c>
      <c r="E33" s="192"/>
      <c r="F33" s="192"/>
      <c r="G33" s="192">
        <f>G29+G30+G32</f>
        <v>162486434158</v>
      </c>
      <c r="H33" s="192"/>
      <c r="I33" s="192"/>
      <c r="J33" s="192">
        <f>D33-G33</f>
        <v>0</v>
      </c>
      <c r="K33" s="192"/>
      <c r="L33" s="192"/>
      <c r="M33" s="33"/>
      <c r="N33" s="34"/>
      <c r="O33" s="35"/>
      <c r="P33" s="31"/>
      <c r="Q33" s="32"/>
      <c r="R33" s="32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6"/>
      <c r="AE33" s="36"/>
    </row>
  </sheetData>
  <sheetProtection selectLockedCells="1" selectUnlockedCells="1"/>
  <mergeCells count="74">
    <mergeCell ref="A1:AE1"/>
    <mergeCell ref="A2:AE2"/>
    <mergeCell ref="A3:AE4"/>
    <mergeCell ref="A5:AE5"/>
    <mergeCell ref="A10:O10"/>
    <mergeCell ref="P10:AE10"/>
    <mergeCell ref="A11:C12"/>
    <mergeCell ref="D11:H11"/>
    <mergeCell ref="I11:L11"/>
    <mergeCell ref="M11:M12"/>
    <mergeCell ref="N11:N12"/>
    <mergeCell ref="O11:O12"/>
    <mergeCell ref="P11:R12"/>
    <mergeCell ref="S11:X11"/>
    <mergeCell ref="Y11:AB11"/>
    <mergeCell ref="AC11:AC12"/>
    <mergeCell ref="AD11:AD12"/>
    <mergeCell ref="AE11:AE12"/>
    <mergeCell ref="B13:B16"/>
    <mergeCell ref="N13:N22"/>
    <mergeCell ref="O13:O22"/>
    <mergeCell ref="Q13:Q16"/>
    <mergeCell ref="AD13:AD16"/>
    <mergeCell ref="AE13:AE16"/>
    <mergeCell ref="B17:B20"/>
    <mergeCell ref="Q17:Q20"/>
    <mergeCell ref="AD17:AD20"/>
    <mergeCell ref="AE17:AE20"/>
    <mergeCell ref="A21:A22"/>
    <mergeCell ref="B21:C22"/>
    <mergeCell ref="D21:M22"/>
    <mergeCell ref="Q21:R21"/>
    <mergeCell ref="Q22:R22"/>
    <mergeCell ref="S22:AC22"/>
    <mergeCell ref="B23:C23"/>
    <mergeCell ref="D23:M23"/>
    <mergeCell ref="Q23:R23"/>
    <mergeCell ref="S23:AC23"/>
    <mergeCell ref="B24:C24"/>
    <mergeCell ref="D24:M24"/>
    <mergeCell ref="Q24:R24"/>
    <mergeCell ref="S24:AC24"/>
    <mergeCell ref="B25:C25"/>
    <mergeCell ref="D25:M25"/>
    <mergeCell ref="Q25:R25"/>
    <mergeCell ref="S25:AC25"/>
    <mergeCell ref="B27:C27"/>
    <mergeCell ref="D27:F27"/>
    <mergeCell ref="G27:I27"/>
    <mergeCell ref="J27:L27"/>
    <mergeCell ref="B28:C28"/>
    <mergeCell ref="D28:F28"/>
    <mergeCell ref="G28:I28"/>
    <mergeCell ref="J28:L28"/>
    <mergeCell ref="B29:C29"/>
    <mergeCell ref="D29:F29"/>
    <mergeCell ref="G29:I29"/>
    <mergeCell ref="J29:L29"/>
    <mergeCell ref="B30:C30"/>
    <mergeCell ref="D30:F30"/>
    <mergeCell ref="G30:I30"/>
    <mergeCell ref="J30:L30"/>
    <mergeCell ref="B31:C31"/>
    <mergeCell ref="D31:F31"/>
    <mergeCell ref="G31:I31"/>
    <mergeCell ref="J31:L31"/>
    <mergeCell ref="B32:C32"/>
    <mergeCell ref="D32:F32"/>
    <mergeCell ref="G32:I32"/>
    <mergeCell ref="J32:L32"/>
    <mergeCell ref="B33:C33"/>
    <mergeCell ref="D33:F33"/>
    <mergeCell ref="G33:I33"/>
    <mergeCell ref="J33:L33"/>
  </mergeCells>
  <printOptions/>
  <pageMargins left="0.2362204724409449" right="0.2362204724409449" top="0.7480314960629921" bottom="0.7480314960629921" header="0.5118110236220472" footer="0.5118110236220472"/>
  <pageSetup horizontalDpi="600" verticalDpi="600" orientation="landscape" paperSize="9" scale="2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Battyányi Tamás</dc:creator>
  <cp:keywords/>
  <dc:description/>
  <cp:lastModifiedBy>Szilágyi Béla</cp:lastModifiedBy>
  <cp:lastPrinted>2020-08-12T13:26:25Z</cp:lastPrinted>
  <dcterms:created xsi:type="dcterms:W3CDTF">2019-05-15T08:01:10Z</dcterms:created>
  <dcterms:modified xsi:type="dcterms:W3CDTF">2020-08-31T07:52:26Z</dcterms:modified>
  <cp:category/>
  <cp:version/>
  <cp:contentType/>
  <cp:contentStatus/>
</cp:coreProperties>
</file>