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25" windowHeight="11025" firstSheet="12" activeTab="22"/>
  </bookViews>
  <sheets>
    <sheet name="kiemelt ei" sheetId="1" r:id="rId1"/>
    <sheet name="1. melléklet" sheetId="10" r:id="rId2"/>
    <sheet name="2. melléklet" sheetId="43" r:id="rId3"/>
    <sheet name="3. melléklet" sheetId="2" r:id="rId4"/>
    <sheet name="4. melléklet" sheetId="15" r:id="rId5"/>
    <sheet name="5. melléklet" sheetId="8" r:id="rId6"/>
    <sheet name="6. melléklet" sheetId="11" r:id="rId7"/>
    <sheet name="7. melléklet" sheetId="12" r:id="rId8"/>
    <sheet name="8. melléklet" sheetId="13" r:id="rId9"/>
    <sheet name="9. melléklet" sheetId="14" r:id="rId10"/>
    <sheet name="10. melléklet" sheetId="18" r:id="rId11"/>
    <sheet name="11. melléklet" sheetId="28" r:id="rId12"/>
    <sheet name="12. melléklet" sheetId="29" r:id="rId13"/>
    <sheet name="13. melléklet" sheetId="30" r:id="rId14"/>
    <sheet name="14. melléklet" sheetId="31" r:id="rId15"/>
    <sheet name="15. melléklet" sheetId="32" r:id="rId16"/>
    <sheet name="16. melléklet" sheetId="48" r:id="rId17"/>
    <sheet name="17. melléklet" sheetId="49" r:id="rId18"/>
    <sheet name="18. melléklet" sheetId="50" r:id="rId19"/>
    <sheet name="19. melléklet" sheetId="21" r:id="rId20"/>
    <sheet name="20. melléklet" sheetId="22" r:id="rId21"/>
    <sheet name="21. melléklet" sheetId="47" r:id="rId22"/>
    <sheet name="22. melléklet" sheetId="51" r:id="rId23"/>
    <sheet name="Munka1" sheetId="52" r:id="rId24"/>
  </sheets>
  <definedNames>
    <definedName name="_pr232" localSheetId="19">'19. melléklet'!$A$19</definedName>
    <definedName name="_pr232" localSheetId="20">'20. melléklet'!$A$10</definedName>
    <definedName name="_pr233" localSheetId="19">'19. melléklet'!$A$20</definedName>
    <definedName name="_pr233" localSheetId="20">'20. melléklet'!$A$15</definedName>
    <definedName name="_pr234" localSheetId="19">'19. melléklet'!$A$21</definedName>
    <definedName name="_pr234" localSheetId="20">'20. melléklet'!$A$34</definedName>
    <definedName name="_pr235" localSheetId="19">'19. melléklet'!$A$22</definedName>
    <definedName name="_pr235" localSheetId="20">'20. melléklet'!$A$39</definedName>
    <definedName name="_pr236" localSheetId="19">'19. melléklet'!$A$23</definedName>
    <definedName name="_pr236" localSheetId="20">'20. melléklet'!$A$44</definedName>
    <definedName name="_pr312" localSheetId="19">'19. melléklet'!$A$8</definedName>
    <definedName name="_pr312" localSheetId="20">'20. melléklet'!#REF!</definedName>
    <definedName name="_pr313" localSheetId="19">'19. melléklet'!$A$3</definedName>
    <definedName name="_pr313" localSheetId="20">'20. melléklet'!#REF!</definedName>
    <definedName name="_pr314" localSheetId="19">'19. melléklet'!$A$10</definedName>
    <definedName name="_pr314" localSheetId="20">'20. melléklet'!$A$2</definedName>
    <definedName name="_pr315" localSheetId="19">'19. melléklet'!$A$13</definedName>
    <definedName name="_pr315" localSheetId="20">'20. melléklet'!#REF!</definedName>
    <definedName name="foot_4_place" localSheetId="9">'9. melléklet'!$A$18</definedName>
    <definedName name="foot_5_place" localSheetId="9">'9. melléklet'!#REF!</definedName>
    <definedName name="foot_53_place" localSheetId="9">'9. melléklet'!$A$63</definedName>
    <definedName name="_xlnm.Print_Area" localSheetId="1">'1. melléklet'!$A$1:$K$100</definedName>
    <definedName name="_xlnm.Print_Area" localSheetId="10">'10. melléklet'!$A$1:$D$43</definedName>
    <definedName name="_xlnm.Print_Area" localSheetId="11">'11. melléklet'!$A$1:$H$70</definedName>
    <definedName name="_xlnm.Print_Area" localSheetId="12">'12. melléklet'!$A$1:$E$40</definedName>
    <definedName name="_xlnm.Print_Area" localSheetId="13">'13. melléklet'!$A$1:$E$116</definedName>
    <definedName name="_xlnm.Print_Area" localSheetId="14">'14. melléklet'!$A$1:$E$117</definedName>
    <definedName name="_xlnm.Print_Area" localSheetId="15">'15. melléklet'!$A$1:$E$33</definedName>
    <definedName name="_xlnm.Print_Area" localSheetId="16">'16. melléklet'!$A$1:$C$25</definedName>
    <definedName name="_xlnm.Print_Area" localSheetId="17">'17. melléklet'!$A$1:$D$47</definedName>
    <definedName name="_xlnm.Print_Area" localSheetId="18">'18. melléklet'!$A$1:$D$129</definedName>
    <definedName name="_xlnm.Print_Area" localSheetId="19">'19. melléklet'!$A$2:$K$34</definedName>
    <definedName name="_xlnm.Print_Area" localSheetId="2">'2. melléklet'!$A$1:$E$98</definedName>
    <definedName name="_xlnm.Print_Area" localSheetId="20">'20. melléklet'!$A$1:$E$45</definedName>
    <definedName name="_xlnm.Print_Area" localSheetId="21">'21. melléklet'!$A$2:$B$24</definedName>
    <definedName name="_xlnm.Print_Area" localSheetId="22">'22. melléklet'!$A$2:$D$178</definedName>
    <definedName name="_xlnm.Print_Area" localSheetId="3">'3. melléklet'!$A$1:$K$124</definedName>
    <definedName name="_xlnm.Print_Area" localSheetId="4">'4. melléklet'!$A$1:$E$123</definedName>
    <definedName name="_xlnm.Print_Area" localSheetId="5">'5. melléklet'!$A$1:$C$34</definedName>
    <definedName name="_xlnm.Print_Area" localSheetId="6">'6. melléklet'!$A$1:$H$46</definedName>
    <definedName name="_xlnm.Print_Area" localSheetId="7">'7. melléklet'!$A$1:$F$17</definedName>
    <definedName name="_xlnm.Print_Area" localSheetId="8">'8. melléklet'!$A$1:$M$49</definedName>
    <definedName name="_xlnm.Print_Area" localSheetId="9">'9. melléklet'!$A$1:$H$38</definedName>
    <definedName name="_xlnm.Print_Area" localSheetId="0">'kiemelt ei'!$A$1:$A$26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48" l="1"/>
  <c r="C12" i="48" s="1"/>
  <c r="C8" i="48"/>
  <c r="E48" i="13"/>
  <c r="C45" i="11"/>
  <c r="D45" i="11"/>
  <c r="E45" i="11"/>
  <c r="F45" i="11"/>
  <c r="G45" i="11"/>
  <c r="C99" i="2"/>
  <c r="D99" i="2"/>
  <c r="E99" i="2"/>
  <c r="F99" i="2"/>
  <c r="G99" i="2"/>
  <c r="H99" i="2"/>
  <c r="I99" i="2"/>
  <c r="J99" i="2"/>
  <c r="C123" i="2"/>
  <c r="D123" i="2"/>
  <c r="E123" i="2"/>
  <c r="F123" i="2"/>
  <c r="G123" i="2"/>
  <c r="H123" i="2"/>
  <c r="I123" i="2"/>
  <c r="J123" i="2"/>
  <c r="C97" i="43"/>
  <c r="D97" i="43"/>
  <c r="C99" i="10"/>
  <c r="D99" i="10"/>
  <c r="E99" i="10"/>
  <c r="F99" i="10"/>
  <c r="G99" i="10"/>
  <c r="H99" i="10"/>
  <c r="I99" i="10"/>
  <c r="J99" i="10"/>
  <c r="D97" i="51" l="1"/>
  <c r="B97" i="51"/>
  <c r="B39" i="50"/>
  <c r="B83" i="50" s="1"/>
  <c r="D29" i="51"/>
  <c r="F33" i="11"/>
  <c r="C97" i="15"/>
  <c r="I76" i="10"/>
  <c r="J76" i="10"/>
  <c r="K76" i="10"/>
  <c r="I52" i="10"/>
  <c r="J52" i="10"/>
  <c r="K52" i="10"/>
  <c r="I43" i="10"/>
  <c r="J43" i="10"/>
  <c r="K43" i="10"/>
  <c r="I42" i="10"/>
  <c r="J42" i="10"/>
  <c r="K42" i="10"/>
  <c r="D145" i="51"/>
  <c r="D139" i="51"/>
  <c r="D140" i="51" s="1"/>
  <c r="D59" i="51"/>
  <c r="D93" i="51" s="1"/>
  <c r="D127" i="50"/>
  <c r="D76" i="50"/>
  <c r="D77" i="50"/>
  <c r="B120" i="50"/>
  <c r="B121" i="50"/>
  <c r="B91" i="50"/>
  <c r="B45" i="50"/>
  <c r="B38" i="50"/>
  <c r="B20" i="50"/>
  <c r="B16" i="50"/>
  <c r="B10" i="50"/>
  <c r="B45" i="49"/>
  <c r="B38" i="49"/>
  <c r="B33" i="49"/>
  <c r="B39" i="49"/>
  <c r="B25" i="49"/>
  <c r="B21" i="49"/>
  <c r="B16" i="49"/>
  <c r="B9" i="49"/>
  <c r="B11" i="48"/>
  <c r="B8" i="48"/>
  <c r="C83" i="43"/>
  <c r="D78" i="43"/>
  <c r="E78" i="43"/>
  <c r="E89" i="43"/>
  <c r="E96" i="43" s="1"/>
  <c r="C78" i="43"/>
  <c r="C89" i="43" s="1"/>
  <c r="C96" i="43" s="1"/>
  <c r="D48" i="43"/>
  <c r="E48" i="43"/>
  <c r="C48" i="43"/>
  <c r="D61" i="43"/>
  <c r="D66" i="43" s="1"/>
  <c r="D69" i="43" s="1"/>
  <c r="E61" i="43"/>
  <c r="E66" i="43" s="1"/>
  <c r="E69" i="43" s="1"/>
  <c r="C61" i="43"/>
  <c r="C66" i="43" s="1"/>
  <c r="C69" i="43" s="1"/>
  <c r="D44" i="43"/>
  <c r="E44" i="43"/>
  <c r="C44" i="43"/>
  <c r="D30" i="43"/>
  <c r="D32" i="43"/>
  <c r="E30" i="43"/>
  <c r="E32" i="43" s="1"/>
  <c r="C30" i="43"/>
  <c r="C32" i="43"/>
  <c r="D12" i="43"/>
  <c r="D18" i="43" s="1"/>
  <c r="E12" i="43"/>
  <c r="E18" i="43"/>
  <c r="C12" i="43"/>
  <c r="C18" i="43" s="1"/>
  <c r="K80" i="10"/>
  <c r="D80" i="10"/>
  <c r="J80" i="10"/>
  <c r="E97" i="15"/>
  <c r="D97" i="15"/>
  <c r="E74" i="15"/>
  <c r="D74" i="15"/>
  <c r="C74" i="15"/>
  <c r="C98" i="15"/>
  <c r="C122" i="15" s="1"/>
  <c r="C50" i="2"/>
  <c r="I10" i="2"/>
  <c r="J10" i="2"/>
  <c r="K10" i="2"/>
  <c r="D128" i="51"/>
  <c r="D113" i="51"/>
  <c r="D103" i="51"/>
  <c r="D33" i="21"/>
  <c r="E33" i="21"/>
  <c r="F33" i="21"/>
  <c r="G33" i="21"/>
  <c r="H33" i="21"/>
  <c r="I33" i="21"/>
  <c r="J33" i="21"/>
  <c r="C33" i="21"/>
  <c r="K8" i="21"/>
  <c r="K7" i="21"/>
  <c r="C120" i="50"/>
  <c r="C121" i="50"/>
  <c r="D120" i="50"/>
  <c r="D121" i="50" s="1"/>
  <c r="D128" i="50" s="1"/>
  <c r="C91" i="50"/>
  <c r="C128" i="50"/>
  <c r="D91" i="50"/>
  <c r="C45" i="50"/>
  <c r="D45" i="50"/>
  <c r="C38" i="50"/>
  <c r="C39" i="50" s="1"/>
  <c r="D38" i="50"/>
  <c r="D39" i="50" s="1"/>
  <c r="C20" i="50"/>
  <c r="D20" i="50"/>
  <c r="C16" i="50"/>
  <c r="D16" i="50"/>
  <c r="C10" i="50"/>
  <c r="C24" i="50"/>
  <c r="D10" i="50"/>
  <c r="C45" i="49"/>
  <c r="D45" i="49"/>
  <c r="C38" i="49"/>
  <c r="D38" i="49"/>
  <c r="C33" i="49"/>
  <c r="C39" i="49"/>
  <c r="D33" i="49"/>
  <c r="D39" i="49" s="1"/>
  <c r="D40" i="49" s="1"/>
  <c r="D46" i="49" s="1"/>
  <c r="C25" i="49"/>
  <c r="D25" i="49"/>
  <c r="C21" i="49"/>
  <c r="D21" i="49"/>
  <c r="C16" i="49"/>
  <c r="D16" i="49"/>
  <c r="C9" i="49"/>
  <c r="C28" i="49" s="1"/>
  <c r="C40" i="49" s="1"/>
  <c r="C46" i="49" s="1"/>
  <c r="D9" i="49"/>
  <c r="C22" i="48"/>
  <c r="D21" i="32"/>
  <c r="E21" i="32"/>
  <c r="C21" i="32"/>
  <c r="E9" i="32"/>
  <c r="D60" i="30"/>
  <c r="E60" i="30"/>
  <c r="C60" i="30"/>
  <c r="E38" i="30"/>
  <c r="D39" i="29"/>
  <c r="E22" i="29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29" i="11"/>
  <c r="H29" i="11"/>
  <c r="F30" i="11"/>
  <c r="F31" i="11"/>
  <c r="F32" i="11"/>
  <c r="F34" i="11"/>
  <c r="F35" i="11"/>
  <c r="F36" i="11"/>
  <c r="F37" i="11"/>
  <c r="F38" i="11"/>
  <c r="F39" i="11"/>
  <c r="F40" i="11"/>
  <c r="F41" i="11"/>
  <c r="F42" i="11"/>
  <c r="F43" i="11"/>
  <c r="F44" i="11"/>
  <c r="F29" i="11"/>
  <c r="H7" i="11"/>
  <c r="H8" i="11"/>
  <c r="H9" i="11"/>
  <c r="H28" i="11" s="1"/>
  <c r="H10" i="11"/>
  <c r="H11" i="11"/>
  <c r="H12" i="11"/>
  <c r="H13" i="11"/>
  <c r="H14" i="11"/>
  <c r="H15" i="11"/>
  <c r="H16" i="11"/>
  <c r="H17" i="11"/>
  <c r="H18" i="11"/>
  <c r="H19" i="11"/>
  <c r="H21" i="11"/>
  <c r="H22" i="11"/>
  <c r="H23" i="11"/>
  <c r="H24" i="11"/>
  <c r="H25" i="11"/>
  <c r="H26" i="11"/>
  <c r="H27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H6" i="11"/>
  <c r="G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8" i="11" s="1"/>
  <c r="F24" i="11"/>
  <c r="F25" i="11"/>
  <c r="F26" i="11"/>
  <c r="F27" i="11"/>
  <c r="F6" i="11"/>
  <c r="E28" i="11"/>
  <c r="D28" i="11"/>
  <c r="F91" i="10"/>
  <c r="G91" i="10"/>
  <c r="H91" i="10"/>
  <c r="D85" i="10"/>
  <c r="E85" i="10"/>
  <c r="F85" i="10"/>
  <c r="G85" i="10"/>
  <c r="H85" i="10"/>
  <c r="C85" i="10"/>
  <c r="C91" i="10" s="1"/>
  <c r="C98" i="10" s="1"/>
  <c r="K73" i="10"/>
  <c r="K74" i="10"/>
  <c r="K75" i="10"/>
  <c r="K77" i="10"/>
  <c r="K78" i="10"/>
  <c r="K79" i="10"/>
  <c r="K81" i="10"/>
  <c r="K82" i="10"/>
  <c r="K83" i="10"/>
  <c r="K84" i="10"/>
  <c r="K86" i="10"/>
  <c r="K87" i="10"/>
  <c r="K88" i="10"/>
  <c r="K89" i="10"/>
  <c r="K90" i="10"/>
  <c r="K92" i="10"/>
  <c r="K93" i="10"/>
  <c r="K94" i="10"/>
  <c r="K95" i="10"/>
  <c r="K96" i="10"/>
  <c r="K97" i="10"/>
  <c r="J73" i="10"/>
  <c r="J74" i="10"/>
  <c r="J75" i="10"/>
  <c r="J77" i="10"/>
  <c r="J78" i="10"/>
  <c r="J79" i="10"/>
  <c r="J81" i="10"/>
  <c r="J82" i="10"/>
  <c r="J83" i="10"/>
  <c r="J84" i="10"/>
  <c r="J86" i="10"/>
  <c r="J87" i="10"/>
  <c r="J88" i="10"/>
  <c r="J89" i="10"/>
  <c r="J90" i="10"/>
  <c r="J92" i="10"/>
  <c r="J93" i="10"/>
  <c r="J94" i="10"/>
  <c r="J95" i="10"/>
  <c r="J96" i="10"/>
  <c r="J97" i="10"/>
  <c r="I73" i="10"/>
  <c r="I74" i="10"/>
  <c r="I75" i="10"/>
  <c r="I77" i="10"/>
  <c r="I78" i="10"/>
  <c r="I79" i="10"/>
  <c r="I80" i="10"/>
  <c r="I81" i="10"/>
  <c r="I82" i="10"/>
  <c r="I83" i="10"/>
  <c r="I84" i="10"/>
  <c r="I86" i="10"/>
  <c r="I87" i="10"/>
  <c r="I88" i="10"/>
  <c r="I89" i="10"/>
  <c r="I90" i="10"/>
  <c r="I92" i="10"/>
  <c r="I93" i="10"/>
  <c r="I94" i="10"/>
  <c r="I95" i="10"/>
  <c r="I96" i="10"/>
  <c r="I97" i="10"/>
  <c r="J72" i="10"/>
  <c r="K72" i="10"/>
  <c r="I72" i="10"/>
  <c r="D57" i="10"/>
  <c r="E57" i="10"/>
  <c r="E68" i="10" s="1"/>
  <c r="F57" i="10"/>
  <c r="G57" i="10"/>
  <c r="H57" i="10"/>
  <c r="C57" i="10"/>
  <c r="C68" i="10" s="1"/>
  <c r="K59" i="10"/>
  <c r="K60" i="10"/>
  <c r="K61" i="10"/>
  <c r="K62" i="10"/>
  <c r="J59" i="10"/>
  <c r="J60" i="10"/>
  <c r="J61" i="10"/>
  <c r="J62" i="10"/>
  <c r="I59" i="10"/>
  <c r="I60" i="10"/>
  <c r="I61" i="10"/>
  <c r="I62" i="10"/>
  <c r="K53" i="10"/>
  <c r="K54" i="10"/>
  <c r="K55" i="10"/>
  <c r="K56" i="10"/>
  <c r="K58" i="10"/>
  <c r="J53" i="10"/>
  <c r="J54" i="10"/>
  <c r="J55" i="10"/>
  <c r="J56" i="10"/>
  <c r="J58" i="10"/>
  <c r="I53" i="10"/>
  <c r="I54" i="10"/>
  <c r="I55" i="10"/>
  <c r="I56" i="10"/>
  <c r="I58" i="10"/>
  <c r="D63" i="10"/>
  <c r="E63" i="10"/>
  <c r="F63" i="10"/>
  <c r="G63" i="10"/>
  <c r="H63" i="10"/>
  <c r="C63" i="10"/>
  <c r="D45" i="10"/>
  <c r="E45" i="10"/>
  <c r="C45" i="10"/>
  <c r="D31" i="10"/>
  <c r="D33" i="10"/>
  <c r="F31" i="10"/>
  <c r="F33" i="10" s="1"/>
  <c r="F69" i="10" s="1"/>
  <c r="G31" i="10"/>
  <c r="G33" i="10"/>
  <c r="H31" i="10"/>
  <c r="H33" i="10" s="1"/>
  <c r="H69" i="10" s="1"/>
  <c r="C31" i="10"/>
  <c r="C33" i="10"/>
  <c r="F19" i="10"/>
  <c r="I19" i="10" s="1"/>
  <c r="G19" i="10"/>
  <c r="J19" i="10"/>
  <c r="H19" i="10"/>
  <c r="K19" i="10" s="1"/>
  <c r="K69" i="10" s="1"/>
  <c r="K99" i="10" s="1"/>
  <c r="D13" i="10"/>
  <c r="E13" i="10"/>
  <c r="F13" i="10"/>
  <c r="G13" i="10"/>
  <c r="H13" i="10"/>
  <c r="C13" i="10"/>
  <c r="K8" i="10"/>
  <c r="K9" i="10"/>
  <c r="K10" i="10"/>
  <c r="K11" i="10"/>
  <c r="K12" i="10"/>
  <c r="K14" i="10"/>
  <c r="K15" i="10"/>
  <c r="K16" i="10"/>
  <c r="K17" i="10"/>
  <c r="K18" i="10"/>
  <c r="K20" i="10"/>
  <c r="K21" i="10"/>
  <c r="K22" i="10"/>
  <c r="K23" i="10"/>
  <c r="K24" i="10"/>
  <c r="K25" i="10"/>
  <c r="K26" i="10"/>
  <c r="K27" i="10"/>
  <c r="K28" i="10"/>
  <c r="K29" i="10"/>
  <c r="K30" i="10"/>
  <c r="K32" i="10"/>
  <c r="K34" i="10"/>
  <c r="K35" i="10"/>
  <c r="K36" i="10"/>
  <c r="K37" i="10"/>
  <c r="K38" i="10"/>
  <c r="K39" i="10"/>
  <c r="K40" i="10"/>
  <c r="K41" i="10"/>
  <c r="K44" i="10"/>
  <c r="K47" i="10"/>
  <c r="K48" i="10"/>
  <c r="K49" i="10"/>
  <c r="K50" i="10"/>
  <c r="J8" i="10"/>
  <c r="J9" i="10"/>
  <c r="J10" i="10"/>
  <c r="J11" i="10"/>
  <c r="J12" i="10"/>
  <c r="J14" i="10"/>
  <c r="J15" i="10"/>
  <c r="J16" i="10"/>
  <c r="J17" i="10"/>
  <c r="J18" i="10"/>
  <c r="J20" i="10"/>
  <c r="J21" i="10"/>
  <c r="J22" i="10"/>
  <c r="J23" i="10"/>
  <c r="J24" i="10"/>
  <c r="J25" i="10"/>
  <c r="J26" i="10"/>
  <c r="J27" i="10"/>
  <c r="J28" i="10"/>
  <c r="J29" i="10"/>
  <c r="J30" i="10"/>
  <c r="J32" i="10"/>
  <c r="J34" i="10"/>
  <c r="J35" i="10"/>
  <c r="J36" i="10"/>
  <c r="J37" i="10"/>
  <c r="J38" i="10"/>
  <c r="J39" i="10"/>
  <c r="J40" i="10"/>
  <c r="J41" i="10"/>
  <c r="J44" i="10"/>
  <c r="J47" i="10"/>
  <c r="J48" i="10"/>
  <c r="J49" i="10"/>
  <c r="J50" i="10"/>
  <c r="I8" i="10"/>
  <c r="I9" i="10"/>
  <c r="I10" i="10"/>
  <c r="I11" i="10"/>
  <c r="I12" i="10"/>
  <c r="I14" i="10"/>
  <c r="I15" i="10"/>
  <c r="I16" i="10"/>
  <c r="I17" i="10"/>
  <c r="I18" i="10"/>
  <c r="I20" i="10"/>
  <c r="I21" i="10"/>
  <c r="I22" i="10"/>
  <c r="I23" i="10"/>
  <c r="I24" i="10"/>
  <c r="I25" i="10"/>
  <c r="I26" i="10"/>
  <c r="I27" i="10"/>
  <c r="I28" i="10"/>
  <c r="I29" i="10"/>
  <c r="I30" i="10"/>
  <c r="I32" i="10"/>
  <c r="I34" i="10"/>
  <c r="I35" i="10"/>
  <c r="I36" i="10"/>
  <c r="I37" i="10"/>
  <c r="I38" i="10"/>
  <c r="I39" i="10"/>
  <c r="I40" i="10"/>
  <c r="I41" i="10"/>
  <c r="I44" i="10"/>
  <c r="I47" i="10"/>
  <c r="I48" i="10"/>
  <c r="I49" i="10"/>
  <c r="I50" i="10"/>
  <c r="J7" i="10"/>
  <c r="K7" i="10"/>
  <c r="I7" i="10"/>
  <c r="E111" i="2"/>
  <c r="F111" i="2"/>
  <c r="G111" i="2"/>
  <c r="H111" i="2"/>
  <c r="D111" i="2"/>
  <c r="E108" i="2"/>
  <c r="F108" i="2"/>
  <c r="F115" i="2" s="1"/>
  <c r="F122" i="2" s="1"/>
  <c r="G108" i="2"/>
  <c r="G115" i="2" s="1"/>
  <c r="G122" i="2" s="1"/>
  <c r="H108" i="2"/>
  <c r="H115" i="2" s="1"/>
  <c r="H122" i="2" s="1"/>
  <c r="D108" i="2"/>
  <c r="C115" i="2"/>
  <c r="C122" i="2" s="1"/>
  <c r="K101" i="2"/>
  <c r="K102" i="2"/>
  <c r="K103" i="2"/>
  <c r="K104" i="2"/>
  <c r="K105" i="2"/>
  <c r="K106" i="2"/>
  <c r="K107" i="2"/>
  <c r="K109" i="2"/>
  <c r="K110" i="2"/>
  <c r="K112" i="2"/>
  <c r="K113" i="2"/>
  <c r="K114" i="2"/>
  <c r="K116" i="2"/>
  <c r="K117" i="2"/>
  <c r="K118" i="2"/>
  <c r="K119" i="2"/>
  <c r="K120" i="2"/>
  <c r="K121" i="2"/>
  <c r="J101" i="2"/>
  <c r="J102" i="2"/>
  <c r="J103" i="2"/>
  <c r="J104" i="2"/>
  <c r="J108" i="2" s="1"/>
  <c r="J105" i="2"/>
  <c r="J106" i="2"/>
  <c r="J107" i="2"/>
  <c r="J109" i="2"/>
  <c r="J111" i="2" s="1"/>
  <c r="J110" i="2"/>
  <c r="J112" i="2"/>
  <c r="J113" i="2"/>
  <c r="J114" i="2"/>
  <c r="J116" i="2"/>
  <c r="J117" i="2"/>
  <c r="J118" i="2"/>
  <c r="J119" i="2"/>
  <c r="J120" i="2"/>
  <c r="J121" i="2"/>
  <c r="I101" i="2"/>
  <c r="I102" i="2"/>
  <c r="I103" i="2"/>
  <c r="I104" i="2"/>
  <c r="I105" i="2"/>
  <c r="I108" i="2" s="1"/>
  <c r="I106" i="2"/>
  <c r="I107" i="2"/>
  <c r="I109" i="2"/>
  <c r="I110" i="2"/>
  <c r="I111" i="2" s="1"/>
  <c r="I112" i="2"/>
  <c r="I113" i="2"/>
  <c r="I114" i="2"/>
  <c r="I116" i="2"/>
  <c r="I117" i="2"/>
  <c r="I118" i="2"/>
  <c r="I119" i="2"/>
  <c r="I120" i="2"/>
  <c r="I121" i="2"/>
  <c r="J100" i="2"/>
  <c r="K100" i="2"/>
  <c r="I100" i="2"/>
  <c r="D97" i="2"/>
  <c r="E97" i="2"/>
  <c r="F97" i="2"/>
  <c r="G97" i="2"/>
  <c r="H97" i="2"/>
  <c r="C97" i="2"/>
  <c r="D88" i="2"/>
  <c r="E88" i="2"/>
  <c r="F88" i="2"/>
  <c r="G88" i="2"/>
  <c r="H88" i="2"/>
  <c r="C88" i="2"/>
  <c r="D83" i="2"/>
  <c r="E83" i="2"/>
  <c r="F83" i="2"/>
  <c r="F98" i="2" s="1"/>
  <c r="G83" i="2"/>
  <c r="G98" i="2" s="1"/>
  <c r="H83" i="2"/>
  <c r="H98" i="2"/>
  <c r="C83" i="2"/>
  <c r="K77" i="2"/>
  <c r="K78" i="2"/>
  <c r="K79" i="2"/>
  <c r="K80" i="2"/>
  <c r="K81" i="2"/>
  <c r="K82" i="2"/>
  <c r="K84" i="2"/>
  <c r="K88" i="2" s="1"/>
  <c r="K98" i="2" s="1"/>
  <c r="K85" i="2"/>
  <c r="K86" i="2"/>
  <c r="K87" i="2"/>
  <c r="K89" i="2"/>
  <c r="K90" i="2"/>
  <c r="K91" i="2"/>
  <c r="K92" i="2"/>
  <c r="K93" i="2"/>
  <c r="K94" i="2"/>
  <c r="K95" i="2"/>
  <c r="K96" i="2"/>
  <c r="J77" i="2"/>
  <c r="J78" i="2"/>
  <c r="J79" i="2"/>
  <c r="J80" i="2"/>
  <c r="J81" i="2"/>
  <c r="J82" i="2"/>
  <c r="J84" i="2"/>
  <c r="J88" i="2"/>
  <c r="J85" i="2"/>
  <c r="J86" i="2"/>
  <c r="J87" i="2"/>
  <c r="J89" i="2"/>
  <c r="J97" i="2" s="1"/>
  <c r="J98" i="2" s="1"/>
  <c r="J90" i="2"/>
  <c r="J91" i="2"/>
  <c r="J92" i="2"/>
  <c r="J93" i="2"/>
  <c r="J94" i="2"/>
  <c r="J95" i="2"/>
  <c r="J96" i="2"/>
  <c r="I77" i="2"/>
  <c r="I78" i="2"/>
  <c r="I79" i="2"/>
  <c r="I80" i="2"/>
  <c r="I81" i="2"/>
  <c r="I82" i="2"/>
  <c r="I84" i="2"/>
  <c r="I85" i="2"/>
  <c r="I88" i="2" s="1"/>
  <c r="I98" i="2" s="1"/>
  <c r="I86" i="2"/>
  <c r="I87" i="2"/>
  <c r="I89" i="2"/>
  <c r="I90" i="2"/>
  <c r="I91" i="2"/>
  <c r="I92" i="2"/>
  <c r="I93" i="2"/>
  <c r="I94" i="2"/>
  <c r="I95" i="2"/>
  <c r="I96" i="2"/>
  <c r="J76" i="2"/>
  <c r="K76" i="2"/>
  <c r="I76" i="2"/>
  <c r="I83" i="2"/>
  <c r="D74" i="2"/>
  <c r="E74" i="2"/>
  <c r="F74" i="2"/>
  <c r="G74" i="2"/>
  <c r="H74" i="2"/>
  <c r="C74" i="2"/>
  <c r="D60" i="2"/>
  <c r="E60" i="2"/>
  <c r="F60" i="2"/>
  <c r="G60" i="2"/>
  <c r="H60" i="2"/>
  <c r="C60" i="2"/>
  <c r="D50" i="2"/>
  <c r="E50" i="2"/>
  <c r="F50" i="2"/>
  <c r="G50" i="2"/>
  <c r="H50" i="2"/>
  <c r="D44" i="2"/>
  <c r="E44" i="2"/>
  <c r="F44" i="2"/>
  <c r="G44" i="2"/>
  <c r="H44" i="2"/>
  <c r="C44" i="2"/>
  <c r="D41" i="2"/>
  <c r="E41" i="2"/>
  <c r="F41" i="2"/>
  <c r="G41" i="2"/>
  <c r="H41" i="2"/>
  <c r="C41" i="2"/>
  <c r="D33" i="2"/>
  <c r="E33" i="2"/>
  <c r="F33" i="2"/>
  <c r="G33" i="2"/>
  <c r="H33" i="2"/>
  <c r="C33" i="2"/>
  <c r="D30" i="2"/>
  <c r="E30" i="2"/>
  <c r="F30" i="2"/>
  <c r="F51" i="2" s="1"/>
  <c r="F75" i="2" s="1"/>
  <c r="G30" i="2"/>
  <c r="G51" i="2"/>
  <c r="H30" i="2"/>
  <c r="H51" i="2" s="1"/>
  <c r="C30" i="2"/>
  <c r="D24" i="2"/>
  <c r="E24" i="2"/>
  <c r="F24" i="2"/>
  <c r="G24" i="2"/>
  <c r="G25" i="2"/>
  <c r="H24" i="2"/>
  <c r="H25" i="2" s="1"/>
  <c r="H75" i="2" s="1"/>
  <c r="C24" i="2"/>
  <c r="F25" i="2"/>
  <c r="E20" i="2"/>
  <c r="D20" i="2"/>
  <c r="C20" i="2"/>
  <c r="C25" i="2" s="1"/>
  <c r="C75" i="2" s="1"/>
  <c r="K9" i="2"/>
  <c r="K13" i="2"/>
  <c r="K15" i="2"/>
  <c r="K19" i="2"/>
  <c r="K21" i="2"/>
  <c r="K22" i="2"/>
  <c r="K26" i="2"/>
  <c r="K27" i="2"/>
  <c r="K28" i="2"/>
  <c r="K29" i="2"/>
  <c r="K31" i="2"/>
  <c r="K33" i="2" s="1"/>
  <c r="K51" i="2" s="1"/>
  <c r="K32" i="2"/>
  <c r="K34" i="2"/>
  <c r="K35" i="2"/>
  <c r="K36" i="2"/>
  <c r="K37" i="2"/>
  <c r="K38" i="2"/>
  <c r="K39" i="2"/>
  <c r="K40" i="2"/>
  <c r="K42" i="2"/>
  <c r="K43" i="2"/>
  <c r="K44" i="2" s="1"/>
  <c r="K45" i="2"/>
  <c r="K46" i="2"/>
  <c r="K47" i="2"/>
  <c r="K50" i="2" s="1"/>
  <c r="K48" i="2"/>
  <c r="K49" i="2"/>
  <c r="K52" i="2"/>
  <c r="K53" i="2"/>
  <c r="K54" i="2"/>
  <c r="K55" i="2"/>
  <c r="K56" i="2"/>
  <c r="K57" i="2"/>
  <c r="K58" i="2"/>
  <c r="K59" i="2"/>
  <c r="K61" i="2"/>
  <c r="K62" i="2"/>
  <c r="K63" i="2"/>
  <c r="K64" i="2"/>
  <c r="K65" i="2"/>
  <c r="K74" i="2" s="1"/>
  <c r="K66" i="2"/>
  <c r="K67" i="2"/>
  <c r="K68" i="2"/>
  <c r="K69" i="2"/>
  <c r="K70" i="2"/>
  <c r="K71" i="2"/>
  <c r="K72" i="2"/>
  <c r="K73" i="2"/>
  <c r="J9" i="2"/>
  <c r="J13" i="2"/>
  <c r="J15" i="2"/>
  <c r="J19" i="2"/>
  <c r="J21" i="2"/>
  <c r="J24" i="2" s="1"/>
  <c r="J25" i="2" s="1"/>
  <c r="J22" i="2"/>
  <c r="J26" i="2"/>
  <c r="J27" i="2"/>
  <c r="J28" i="2"/>
  <c r="J29" i="2"/>
  <c r="J31" i="2"/>
  <c r="J33" i="2" s="1"/>
  <c r="J51" i="2" s="1"/>
  <c r="J32" i="2"/>
  <c r="J34" i="2"/>
  <c r="J35" i="2"/>
  <c r="J36" i="2"/>
  <c r="J37" i="2"/>
  <c r="J38" i="2"/>
  <c r="J39" i="2"/>
  <c r="J40" i="2"/>
  <c r="J42" i="2"/>
  <c r="J43" i="2"/>
  <c r="J44" i="2" s="1"/>
  <c r="J45" i="2"/>
  <c r="J46" i="2"/>
  <c r="J47" i="2"/>
  <c r="J48" i="2"/>
  <c r="J49" i="2"/>
  <c r="J52" i="2"/>
  <c r="J53" i="2"/>
  <c r="J54" i="2"/>
  <c r="J60" i="2" s="1"/>
  <c r="J55" i="2"/>
  <c r="J56" i="2"/>
  <c r="J57" i="2"/>
  <c r="J58" i="2"/>
  <c r="J59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I13" i="2"/>
  <c r="I15" i="2"/>
  <c r="I19" i="2"/>
  <c r="I21" i="2"/>
  <c r="I24" i="2"/>
  <c r="I22" i="2"/>
  <c r="I26" i="2"/>
  <c r="I27" i="2"/>
  <c r="I28" i="2"/>
  <c r="I29" i="2"/>
  <c r="I31" i="2"/>
  <c r="I32" i="2"/>
  <c r="I34" i="2"/>
  <c r="I41" i="2" s="1"/>
  <c r="I51" i="2" s="1"/>
  <c r="I75" i="2" s="1"/>
  <c r="I35" i="2"/>
  <c r="I36" i="2"/>
  <c r="I37" i="2"/>
  <c r="I38" i="2"/>
  <c r="I39" i="2"/>
  <c r="I40" i="2"/>
  <c r="I42" i="2"/>
  <c r="I44" i="2" s="1"/>
  <c r="I43" i="2"/>
  <c r="I45" i="2"/>
  <c r="I46" i="2"/>
  <c r="I47" i="2"/>
  <c r="I48" i="2"/>
  <c r="I49" i="2"/>
  <c r="I52" i="2"/>
  <c r="I53" i="2"/>
  <c r="I54" i="2"/>
  <c r="I55" i="2"/>
  <c r="I56" i="2"/>
  <c r="I57" i="2"/>
  <c r="I58" i="2"/>
  <c r="I59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J7" i="2"/>
  <c r="K7" i="2"/>
  <c r="I7" i="2"/>
  <c r="C59" i="51"/>
  <c r="C93" i="51" s="1"/>
  <c r="D115" i="2"/>
  <c r="D122" i="2" s="1"/>
  <c r="K108" i="2"/>
  <c r="D51" i="2"/>
  <c r="C20" i="48"/>
  <c r="K33" i="21"/>
  <c r="E39" i="29"/>
  <c r="C39" i="29"/>
  <c r="D98" i="15"/>
  <c r="D122" i="15" s="1"/>
  <c r="E98" i="15"/>
  <c r="E122" i="15" s="1"/>
  <c r="K111" i="2"/>
  <c r="E115" i="2"/>
  <c r="E122" i="2" s="1"/>
  <c r="K97" i="2"/>
  <c r="D98" i="2"/>
  <c r="I97" i="2"/>
  <c r="E98" i="2"/>
  <c r="C98" i="2"/>
  <c r="K83" i="2"/>
  <c r="J83" i="2"/>
  <c r="I74" i="2"/>
  <c r="J74" i="2"/>
  <c r="K60" i="2"/>
  <c r="I60" i="2"/>
  <c r="J50" i="2"/>
  <c r="I50" i="2"/>
  <c r="K41" i="2"/>
  <c r="J41" i="2"/>
  <c r="I33" i="2"/>
  <c r="E51" i="2"/>
  <c r="C51" i="2"/>
  <c r="K30" i="2"/>
  <c r="J30" i="2"/>
  <c r="I30" i="2"/>
  <c r="D25" i="2"/>
  <c r="D75" i="2" s="1"/>
  <c r="K24" i="2"/>
  <c r="J20" i="2"/>
  <c r="I20" i="2"/>
  <c r="K20" i="2"/>
  <c r="E25" i="2"/>
  <c r="D89" i="43"/>
  <c r="D96" i="43" s="1"/>
  <c r="G68" i="10"/>
  <c r="K57" i="10"/>
  <c r="I85" i="10"/>
  <c r="I91" i="10" s="1"/>
  <c r="I98" i="10" s="1"/>
  <c r="E69" i="10"/>
  <c r="G98" i="10"/>
  <c r="H98" i="10"/>
  <c r="D68" i="10"/>
  <c r="J85" i="10"/>
  <c r="J91" i="10" s="1"/>
  <c r="J98" i="10" s="1"/>
  <c r="F98" i="10"/>
  <c r="C69" i="10"/>
  <c r="I57" i="10"/>
  <c r="J63" i="10"/>
  <c r="J68" i="10"/>
  <c r="J57" i="10"/>
  <c r="I63" i="10"/>
  <c r="K63" i="10"/>
  <c r="D69" i="10"/>
  <c r="D91" i="10"/>
  <c r="D98" i="10" s="1"/>
  <c r="K85" i="10"/>
  <c r="E91" i="10"/>
  <c r="E98" i="10" s="1"/>
  <c r="G69" i="10"/>
  <c r="K45" i="10"/>
  <c r="I45" i="10"/>
  <c r="I31" i="10"/>
  <c r="I33" i="10" s="1"/>
  <c r="J45" i="10"/>
  <c r="J31" i="10"/>
  <c r="J33" i="10" s="1"/>
  <c r="J69" i="10" s="1"/>
  <c r="K31" i="10"/>
  <c r="K33" i="10"/>
  <c r="J13" i="10"/>
  <c r="K13" i="10"/>
  <c r="I13" i="10"/>
  <c r="K115" i="2"/>
  <c r="K122" i="2" s="1"/>
  <c r="K91" i="10"/>
  <c r="K98" i="10"/>
  <c r="I25" i="2"/>
  <c r="G75" i="2"/>
  <c r="K25" i="2"/>
  <c r="E75" i="2"/>
  <c r="B128" i="50"/>
  <c r="B24" i="50"/>
  <c r="D24" i="50"/>
  <c r="D83" i="50" s="1"/>
  <c r="B28" i="49"/>
  <c r="B40" i="49"/>
  <c r="B46" i="49"/>
  <c r="D28" i="49"/>
  <c r="B12" i="48"/>
  <c r="B22" i="48" s="1"/>
  <c r="H45" i="11"/>
  <c r="C67" i="43" l="1"/>
  <c r="C49" i="43"/>
  <c r="C68" i="43" s="1"/>
  <c r="J115" i="2"/>
  <c r="J122" i="2" s="1"/>
  <c r="K75" i="2"/>
  <c r="K99" i="2" s="1"/>
  <c r="K123" i="2" s="1"/>
  <c r="I115" i="2"/>
  <c r="I122" i="2" s="1"/>
  <c r="C83" i="50"/>
  <c r="E67" i="43"/>
  <c r="E97" i="43" s="1"/>
  <c r="E49" i="43"/>
  <c r="E68" i="43" s="1"/>
  <c r="J75" i="2"/>
  <c r="I69" i="10"/>
  <c r="D67" i="43"/>
  <c r="D49" i="43"/>
  <c r="D68" i="43" s="1"/>
  <c r="B20" i="48"/>
  <c r="D146" i="51"/>
</calcChain>
</file>

<file path=xl/sharedStrings.xml><?xml version="1.0" encoding="utf-8"?>
<sst xmlns="http://schemas.openxmlformats.org/spreadsheetml/2006/main" count="2316" uniqueCount="947">
  <si>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</si>
  <si>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</si>
  <si>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</si>
  <si>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</si>
  <si>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</si>
  <si>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</si>
  <si>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</si>
  <si>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</si>
  <si>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</si>
  <si>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</si>
  <si>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</si>
  <si>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</si>
  <si>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</si>
  <si>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</si>
  <si>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</si>
  <si>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</si>
  <si>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</si>
  <si>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</si>
  <si>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</si>
  <si>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</si>
  <si>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</si>
  <si>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</si>
  <si>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</si>
  <si>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</si>
  <si>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</si>
  <si>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</si>
  <si>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</si>
  <si>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</si>
  <si>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</si>
  <si>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</si>
  <si>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</si>
  <si>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</si>
  <si>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</si>
  <si>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</si>
  <si>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</si>
  <si>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</si>
  <si>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</si>
  <si>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</si>
  <si>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</si>
  <si>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</si>
  <si>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</si>
  <si>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</si>
  <si>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</si>
  <si>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</si>
  <si>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</si>
  <si>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</si>
  <si>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</si>
  <si>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</si>
  <si>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</si>
  <si>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</si>
  <si>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</si>
  <si>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</si>
  <si>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</si>
  <si>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</si>
  <si>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</si>
  <si>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</si>
  <si>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</si>
  <si>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</si>
  <si>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</si>
  <si>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</si>
  <si>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</si>
  <si>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</si>
  <si>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</si>
  <si>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</si>
  <si>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</si>
  <si>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</si>
  <si>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</si>
  <si>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</si>
  <si>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</si>
  <si>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</si>
  <si>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</si>
  <si>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</si>
  <si>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</si>
  <si>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</si>
  <si>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</si>
  <si>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</si>
  <si>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</si>
  <si>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</si>
  <si>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</si>
  <si>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</si>
  <si>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</si>
  <si>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</si>
  <si>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</si>
  <si>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</si>
  <si>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</si>
  <si>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</si>
  <si>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</si>
  <si>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</si>
  <si>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</si>
  <si>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</si>
  <si>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</si>
  <si>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</si>
  <si>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</si>
  <si>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</si>
  <si>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</si>
  <si>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</si>
  <si>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</si>
  <si>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</si>
  <si>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</si>
  <si>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</si>
  <si>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</si>
  <si>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</si>
  <si>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</si>
  <si>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</si>
  <si>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</si>
  <si>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</si>
  <si>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</si>
  <si>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</si>
  <si>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</si>
  <si>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</si>
  <si>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</si>
  <si>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</si>
  <si>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</si>
  <si>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</si>
  <si>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</si>
  <si>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</si>
  <si>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</si>
  <si>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</si>
  <si>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</si>
  <si>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</si>
  <si>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</si>
  <si>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</si>
  <si>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</si>
  <si>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</si>
  <si>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</si>
  <si>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</si>
  <si>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adósságot keletkeztető ügylet rovatszáma (B8)</t>
  </si>
  <si>
    <t>hitel/lízing/kölcsön/értékpapír</t>
  </si>
  <si>
    <t xml:space="preserve">Központi költségvetés sajátos finanszírozási bevételei </t>
  </si>
  <si>
    <t>ÖNKORMÁNYZATI ELŐIRÁNYZATOK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</si>
  <si>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</si>
  <si>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</si>
  <si>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</si>
  <si>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</si>
  <si>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</si>
  <si>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</si>
  <si>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</si>
  <si>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</si>
  <si>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</si>
  <si>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</si>
  <si>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</si>
  <si>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</si>
  <si>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</si>
  <si>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</si>
  <si>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</si>
  <si>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</si>
  <si>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</si>
  <si>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közvetett támogatás</t>
  </si>
  <si>
    <t>ÖSSZESEN</t>
  </si>
  <si>
    <t>ÖSSZESEN:</t>
  </si>
  <si>
    <t>eredeti ei.</t>
  </si>
  <si>
    <t>K513</t>
  </si>
  <si>
    <t>B65</t>
  </si>
  <si>
    <t>B75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</si>
  <si>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</si>
  <si>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</si>
  <si>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</si>
  <si>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</si>
  <si>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</si>
  <si>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</si>
  <si>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</si>
  <si>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</si>
  <si>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</si>
  <si>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</si>
  <si>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</si>
  <si>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</si>
  <si>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</si>
  <si>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</si>
  <si>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</si>
  <si>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</si>
  <si>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</si>
  <si>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</si>
  <si>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</si>
  <si>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</si>
  <si>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</si>
  <si>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</si>
  <si>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</si>
  <si>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</si>
  <si>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</si>
  <si>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</si>
  <si>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</si>
  <si>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</si>
  <si>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</si>
  <si>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</si>
  <si>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</si>
  <si>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</si>
  <si>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</si>
  <si>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</si>
  <si>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</si>
  <si>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</si>
  <si>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</si>
  <si>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</si>
  <si>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</si>
  <si>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</si>
  <si>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</si>
  <si>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</si>
  <si>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</si>
  <si>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</si>
  <si>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</si>
  <si>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</si>
  <si>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</si>
  <si>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</si>
  <si>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</si>
  <si>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</si>
  <si>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</si>
  <si>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</si>
  <si>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</si>
  <si>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</si>
  <si>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</si>
  <si>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</si>
  <si>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</si>
  <si>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</si>
  <si>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</si>
  <si>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</si>
  <si>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</si>
  <si>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</si>
  <si>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</si>
  <si>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</si>
  <si>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</si>
  <si>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</si>
  <si>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</si>
  <si>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</si>
  <si>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</si>
  <si>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</si>
  <si>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</si>
  <si>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</si>
  <si>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</si>
  <si>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</si>
  <si>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</si>
  <si>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</si>
  <si>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</si>
  <si>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</si>
  <si>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</si>
  <si>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</si>
  <si>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</si>
  <si>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</si>
  <si>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</si>
  <si>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</si>
  <si>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</si>
  <si>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</si>
  <si>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</si>
  <si>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</si>
  <si>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</si>
  <si>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</si>
  <si>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</si>
  <si>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</si>
  <si>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</si>
  <si>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</si>
  <si>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</si>
  <si>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</si>
  <si>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</si>
  <si>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</si>
  <si>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</si>
  <si>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</si>
  <si>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</si>
  <si>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</si>
  <si>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</si>
  <si>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</si>
  <si>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</si>
  <si>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</si>
  <si>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</si>
  <si>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</si>
  <si>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</si>
  <si>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</si>
  <si>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</si>
  <si>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</si>
  <si>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</si>
  <si>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</si>
  <si>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</si>
  <si>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</si>
  <si>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</si>
  <si>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</si>
  <si>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</si>
  <si>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</si>
  <si>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</si>
  <si>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</si>
  <si>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>32-33. számlák nyitó tárgyidőszaki egyenlege</t>
  </si>
  <si>
    <t>- 003. számla tárgyidőszaki egyenlege - 059163. számla tárgyidőszaki egyenlege</t>
  </si>
  <si>
    <t>+ 005. számla tárgyidőszaki egyenlege - 0981313., 0981323. és 098173. számla tárgyidőszaki egyenlege</t>
  </si>
  <si>
    <t>+/- 361., 363., 3651., 3652., 3653., 3654., 3656., 3657., 3658., 3659., 366., 3672., 3673., 3674., 3676., 3677., 3678. és 3679. számlák tárgyidőszaki forgalma</t>
  </si>
  <si>
    <t>+/- 3671. számlák tárgyidőszaki forgalma - a 36711. számlák 3513. és 3523. számlákkal szemben könyvelt tárgyidőszaki tartozik forgalma</t>
  </si>
  <si>
    <t>+ 3641. számla 42. számlacsoport számláival szemben könyvelt tárgyidőszaki követel forgalma</t>
  </si>
  <si>
    <t>+ 8434. számla 4211., 4213., 4216., 4217., 4221., 4223., 4226. és 4227. számlákkal szemben könyvelt tárgyidőszaki követel forgalma</t>
  </si>
  <si>
    <t>- 3642. számla 35. számlacsoport számláival szemben könyvelt tárgyidőszaki tartozik forgalma</t>
  </si>
  <si>
    <t>+/- 32-33. számlacsoport számláival szemben könyvelt 31., 3641., 3642., 413., 494., 8434., és 852. számlák tárgyidőszaki forgalma</t>
  </si>
  <si>
    <t>- 31. számlacsoport számláival szemben könyvelt 3514. számlák tárgyidőszaki forgalma</t>
  </si>
  <si>
    <t>32-33. számlák tárgyidőszaki záró egyenlege</t>
  </si>
  <si>
    <t>31. számlacsoport tárgyidőszaki nyitó egyenlege</t>
  </si>
  <si>
    <t>+/- 31. számlacsoport számláival szemben könyvelt 32.-33., 3514., 413., 494. és 852. számlákkal kapcsolatos tárgyidőszaki forgalma</t>
  </si>
  <si>
    <t>31. számlák tárgyidőszaki záró egyenlege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</si>
  <si>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</si>
  <si>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</si>
  <si>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</si>
  <si>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</si>
  <si>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</si>
  <si>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A költségvetési év azon fejlesztései, amelyek megvalósításához a Gst. 3. § (1) bekezdése szerinti adósságot keletkeztető ügylet megkötése vált szükségessé (E Ft)</t>
  </si>
  <si>
    <t>módosított ei. Működési célú</t>
  </si>
  <si>
    <t>módosított ei. Felhalmozási célú</t>
  </si>
  <si>
    <t>Teljesítés Működési célú</t>
  </si>
  <si>
    <t>Teljesítés Felhalmozási célú</t>
  </si>
  <si>
    <t>ebből adóelengedés</t>
  </si>
  <si>
    <t>ebből adókedvezmény</t>
  </si>
  <si>
    <t>teljesített bevétel</t>
  </si>
  <si>
    <t>elvárt bevétel</t>
  </si>
  <si>
    <t>ESZKÖZÖK</t>
  </si>
  <si>
    <t>Módosítások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</si>
  <si>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</si>
  <si>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</si>
  <si>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</si>
  <si>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</si>
  <si>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</si>
  <si>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</si>
  <si>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</si>
  <si>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</si>
  <si>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</si>
  <si>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           Tartós részesedés: Vasíviz Zrt.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</si>
  <si>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</si>
  <si>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</si>
  <si>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</si>
  <si>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</si>
  <si>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</si>
  <si>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</si>
  <si>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</si>
  <si>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</si>
  <si>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</si>
  <si>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</si>
  <si>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</si>
  <si>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</si>
  <si>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</si>
  <si>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</si>
  <si>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</si>
  <si>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</si>
  <si>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</si>
  <si>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ÖNKORMÁNYZAT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</si>
  <si>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</si>
  <si>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</si>
  <si>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</si>
  <si>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</si>
  <si>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</si>
  <si>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</si>
  <si>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</si>
  <si>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</si>
  <si>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</si>
  <si>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</si>
  <si>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</si>
  <si>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</si>
  <si>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</si>
  <si>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</si>
  <si>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</si>
  <si>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</si>
  <si>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</si>
  <si>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</si>
  <si>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</si>
  <si>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</si>
  <si>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</si>
  <si>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</si>
  <si>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</si>
  <si>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</si>
  <si>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</si>
  <si>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</si>
  <si>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</si>
  <si>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</si>
  <si>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</si>
  <si>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</si>
  <si>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</si>
  <si>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</si>
  <si>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</si>
  <si>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</si>
  <si>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</si>
  <si>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</si>
  <si>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</si>
  <si>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</si>
  <si>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</si>
  <si>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</si>
  <si>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</si>
  <si>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</si>
  <si>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</si>
  <si>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</si>
  <si>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</si>
  <si>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</si>
  <si>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</si>
  <si>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</si>
  <si>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</si>
  <si>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</si>
  <si>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</si>
  <si>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</si>
  <si>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</si>
  <si>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</si>
  <si>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</si>
  <si>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</si>
  <si>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</si>
  <si>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</si>
  <si>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</si>
  <si>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</si>
  <si>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</si>
  <si>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</si>
  <si>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</si>
  <si>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</si>
  <si>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</si>
  <si>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</si>
  <si>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</si>
  <si>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</si>
  <si>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</si>
  <si>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</si>
  <si>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</si>
  <si>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</si>
  <si>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</si>
  <si>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</si>
  <si>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</si>
  <si>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</si>
  <si>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</si>
  <si>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</si>
  <si>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</si>
  <si>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</si>
  <si>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</si>
  <si>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</si>
  <si>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</si>
  <si>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</si>
  <si>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</si>
  <si>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</si>
  <si>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</si>
  <si>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</si>
  <si>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</si>
  <si>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</si>
  <si>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</si>
  <si>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</si>
  <si>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</si>
  <si>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</si>
  <si>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</si>
  <si>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</si>
  <si>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</si>
  <si>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</si>
  <si>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</si>
  <si>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</si>
  <si>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</si>
  <si>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</si>
  <si>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</si>
  <si>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</si>
  <si>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</si>
  <si>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</si>
  <si>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</si>
  <si>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</si>
  <si>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</si>
  <si>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</si>
  <si>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</si>
  <si>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</si>
  <si>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</si>
  <si>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</si>
  <si>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</si>
  <si>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</si>
  <si>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</si>
  <si>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</si>
  <si>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</si>
  <si>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</si>
  <si>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</si>
  <si>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</si>
  <si>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</si>
  <si>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</si>
  <si>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</si>
  <si>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</si>
  <si>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</si>
  <si>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</si>
  <si>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</si>
  <si>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</si>
  <si>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</si>
  <si>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</si>
  <si>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</si>
  <si>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</si>
  <si>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</si>
  <si>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</si>
  <si>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</si>
  <si>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</si>
  <si>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</si>
  <si>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</si>
  <si>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</si>
  <si>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</si>
  <si>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</si>
  <si>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</si>
  <si>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</si>
  <si>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</si>
  <si>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</si>
  <si>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</si>
  <si>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</si>
  <si>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</si>
  <si>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</si>
  <si>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</si>
  <si>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</si>
  <si>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</si>
  <si>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</si>
  <si>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</si>
  <si>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</si>
  <si>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</si>
  <si>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</si>
  <si>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</si>
  <si>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</si>
  <si>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</si>
  <si>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</si>
  <si>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</si>
  <si>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</si>
  <si>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</si>
  <si>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</si>
  <si>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</si>
  <si>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</si>
  <si>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</si>
  <si>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</si>
  <si>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</si>
  <si>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</si>
  <si>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ebből adóelengedés,adómentesség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</si>
  <si>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</si>
  <si>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</si>
  <si>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</si>
  <si>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</si>
  <si>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</si>
  <si>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</si>
  <si>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</si>
  <si>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</si>
  <si>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</si>
  <si>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</si>
  <si>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</si>
  <si>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</si>
  <si>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</si>
  <si>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</si>
  <si>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</si>
  <si>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</si>
  <si>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</si>
  <si>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</si>
  <si>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</si>
  <si>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</si>
  <si>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</si>
  <si>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</si>
  <si>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</si>
  <si>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</si>
  <si>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</si>
  <si>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</si>
  <si>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</si>
  <si>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</si>
  <si>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</si>
  <si>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</si>
  <si>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</si>
  <si>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</si>
  <si>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</si>
  <si>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</si>
  <si>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</si>
  <si>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</si>
  <si>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</si>
  <si>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</si>
  <si>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</si>
  <si>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</si>
  <si>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</si>
  <si>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</si>
  <si>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</si>
  <si>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</si>
  <si>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</si>
  <si>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</si>
  <si>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</si>
  <si>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</si>
  <si>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</si>
  <si>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</si>
  <si>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</si>
  <si>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</si>
  <si>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</si>
  <si>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</si>
  <si>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</si>
  <si>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</si>
  <si>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</si>
  <si>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</si>
  <si>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</si>
  <si>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</si>
  <si>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</si>
  <si>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</si>
  <si>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</si>
  <si>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</si>
  <si>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</si>
  <si>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</si>
  <si>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</si>
  <si>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</si>
  <si>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</si>
  <si>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</si>
  <si>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</si>
  <si>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</si>
  <si>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</si>
  <si>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</si>
  <si>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</si>
  <si>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</si>
  <si>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</si>
  <si>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</si>
  <si>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</si>
  <si>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</si>
  <si>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</si>
  <si>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</si>
  <si>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</si>
  <si>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</si>
  <si>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</si>
  <si>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</si>
  <si>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</si>
  <si>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</si>
  <si>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</si>
  <si>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</si>
  <si>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</si>
  <si>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</si>
  <si>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</si>
  <si>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</si>
  <si>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</si>
  <si>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</si>
  <si>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</si>
  <si>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</si>
  <si>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</si>
  <si>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</si>
  <si>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</si>
  <si>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</si>
  <si>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</si>
  <si>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</si>
  <si>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</si>
  <si>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</si>
  <si>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</si>
  <si>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</si>
  <si>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</si>
  <si>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</si>
  <si>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</si>
  <si>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</si>
  <si>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</si>
  <si>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</si>
  <si>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</si>
  <si>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</si>
  <si>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</si>
  <si>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</si>
  <si>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</si>
  <si>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</si>
  <si>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</si>
  <si>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</si>
  <si>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</si>
  <si>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</si>
  <si>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</si>
  <si>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</si>
  <si>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</si>
  <si>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</si>
  <si>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</si>
  <si>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</si>
  <si>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</si>
  <si>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</si>
  <si>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</si>
  <si>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</si>
  <si>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</si>
  <si>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</si>
  <si>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</si>
  <si>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</si>
  <si>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</si>
  <si>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</si>
  <si>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</si>
  <si>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</si>
  <si>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</si>
  <si>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</si>
  <si>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</si>
  <si>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</si>
  <si>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</si>
  <si>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</si>
  <si>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</si>
  <si>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</si>
  <si>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</si>
  <si>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</si>
  <si>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</si>
  <si>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</si>
  <si>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</si>
  <si>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</si>
  <si>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</si>
  <si>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</si>
  <si>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</si>
  <si>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</si>
  <si>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</si>
  <si>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</si>
  <si>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</si>
  <si>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</si>
  <si>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</si>
  <si>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</si>
  <si>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</si>
  <si>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</si>
  <si>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</si>
  <si>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</si>
  <si>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</si>
  <si>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</si>
  <si>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</si>
  <si>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</si>
  <si>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</si>
  <si>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</si>
  <si>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</si>
  <si>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</si>
  <si>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</si>
  <si>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</si>
  <si>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</si>
  <si>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</si>
  <si>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</si>
  <si>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</si>
  <si>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</si>
  <si>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</si>
  <si>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</si>
  <si>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</si>
  <si>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</si>
  <si>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</si>
  <si>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</si>
  <si>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</si>
  <si>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</si>
  <si>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</si>
  <si>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</si>
  <si>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</si>
  <si>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</si>
  <si>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</si>
  <si>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</si>
  <si>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</si>
  <si>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</si>
  <si>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</si>
  <si>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</si>
  <si>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</si>
  <si>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</si>
  <si>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</si>
  <si>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</si>
  <si>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</si>
  <si>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</si>
  <si>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</si>
  <si>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</si>
  <si>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</si>
  <si>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</si>
  <si>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</si>
  <si>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</si>
  <si>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</si>
  <si>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</si>
  <si>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</si>
  <si>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</si>
  <si>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</si>
  <si>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</si>
  <si>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</si>
  <si>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</si>
  <si>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</si>
  <si>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</si>
  <si>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</si>
  <si>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</si>
  <si>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</si>
  <si>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</si>
  <si>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</si>
  <si>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</si>
  <si>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</si>
  <si>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ÖNKORMÁNYZAT ÉS KÖLTSÉGVETÉSI SZERVEK ÖSSZESEN</t>
  </si>
  <si>
    <t>bruttó érték</t>
  </si>
  <si>
    <t>értékcsökkenés/értékvesztés</t>
  </si>
  <si>
    <t>nettó-mérleg szerinti érték</t>
  </si>
  <si>
    <t xml:space="preserve">ESZKÖZÖK  </t>
  </si>
  <si>
    <t>ebből forgalomképtelen törzsvagyon</t>
  </si>
  <si>
    <t>ebből nemzetgazdasági szempontból kiemelt jelentőségű törzsvagyon</t>
  </si>
  <si>
    <t>ebből korlátozottan forgalomképes vagyon</t>
  </si>
  <si>
    <t xml:space="preserve">ebből üzleti vagyon </t>
  </si>
  <si>
    <t>„0”-ra leírt eszközök</t>
  </si>
  <si>
    <t>használatban lévő kisértékű immateriális javak</t>
  </si>
  <si>
    <t>használatban lévő kisértékű tárgyi eszközök</t>
  </si>
  <si>
    <t>A/III/1a        - ebből: tartós részesedések jegybankban</t>
  </si>
  <si>
    <t>A/III/1b        - ebből: tartós részesedések társulásban</t>
  </si>
  <si>
    <t xml:space="preserve">           Tartós részesedés: ………………. Kft.</t>
  </si>
  <si>
    <t xml:space="preserve">           Stb.</t>
  </si>
  <si>
    <t>A/III/2a        - ebből: államkötvények</t>
  </si>
  <si>
    <t>A/III/2b        - ebből: helyi önkormányzatok kötvényei</t>
  </si>
  <si>
    <t xml:space="preserve">A/IV        Koncesszióba, vagyonkezelésbe adott eszközök </t>
  </si>
  <si>
    <t xml:space="preserve">B/I        Készletek </t>
  </si>
  <si>
    <t>használatban lévő kisértékű készletek</t>
  </si>
  <si>
    <t xml:space="preserve">B)        NEMZETI VAGYONBA TARTOZÓ FORGÓESZKÖZÖK </t>
  </si>
  <si>
    <t>D/I        Költségvetési évben esedékes követelések</t>
  </si>
  <si>
    <t>D)        KÖVETELÉSEK</t>
  </si>
  <si>
    <t xml:space="preserve">F)        AKTÍV IDŐBELI ELHATÁROLÁSOK </t>
  </si>
  <si>
    <t>G)        SAJÁT TŐKE</t>
  </si>
  <si>
    <t>H/III        Kötelezettség jellegű sajátos elszámolások (=H)/III/1+…+H)/III/7) (146=139+...+145)</t>
  </si>
  <si>
    <t xml:space="preserve">K)        PASSZÍV IDŐBELI ELHATÁROLÁSOK </t>
  </si>
  <si>
    <t>FORRÁSOK ÖSSZESEN</t>
  </si>
  <si>
    <t>01-02. számlacsoportban nyilvántartott eszközök</t>
  </si>
  <si>
    <t xml:space="preserve">kulturális javak </t>
  </si>
  <si>
    <t xml:space="preserve">régészeti leletek </t>
  </si>
  <si>
    <t>függő követelések</t>
  </si>
  <si>
    <t>függő kötelezettségek</t>
  </si>
  <si>
    <t>biztos (jövőbeni) követelések</t>
  </si>
  <si>
    <t>helyi önkormányzat tulajdonában álló gazdálkodó szervezetek működéséből származó kötelezettségeket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</si>
  <si>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</si>
  <si>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</si>
  <si>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</si>
  <si>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</si>
  <si>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</si>
  <si>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</si>
  <si>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</si>
  <si>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</si>
  <si>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</si>
  <si>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</si>
  <si>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</si>
  <si>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</si>
  <si>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</si>
  <si>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</si>
  <si>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</si>
  <si>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</si>
  <si>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</si>
  <si>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</si>
  <si>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</si>
  <si>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</si>
  <si>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</si>
  <si>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</si>
  <si>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</si>
  <si>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</si>
  <si>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</si>
  <si>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</si>
  <si>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</si>
  <si>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</si>
  <si>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</si>
  <si>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</si>
  <si>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</si>
  <si>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</si>
  <si>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</si>
  <si>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</si>
  <si>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</si>
  <si>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</si>
  <si>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</si>
  <si>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</si>
  <si>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</si>
  <si>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</si>
  <si>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</si>
  <si>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</si>
  <si>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</si>
  <si>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</si>
  <si>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</si>
  <si>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</si>
  <si>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</si>
  <si>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</si>
  <si>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</si>
  <si>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</si>
  <si>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</si>
  <si>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</si>
  <si>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</si>
  <si>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</si>
  <si>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</si>
  <si>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</si>
  <si>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</si>
  <si>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</si>
  <si>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</si>
  <si>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</si>
  <si>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</si>
  <si>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</si>
  <si>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</si>
  <si>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</si>
  <si>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</si>
  <si>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</si>
  <si>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</si>
  <si>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</si>
  <si>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</si>
  <si>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</si>
  <si>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</si>
  <si>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</si>
  <si>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</si>
  <si>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</si>
  <si>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</si>
  <si>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Híd építése, statikai ,kiviteli terv,</t>
  </si>
  <si>
    <t>temető kerítés kapu</t>
  </si>
  <si>
    <t>Smart tv, IKSZT berendezési tárgyak</t>
  </si>
  <si>
    <t>Közmunkaprogram  fűnyíró traktor motorfűrész</t>
  </si>
  <si>
    <t>tűzifatároló iskola</t>
  </si>
  <si>
    <t xml:space="preserve">cefretároló </t>
  </si>
  <si>
    <t>műszaki ellenőri díj</t>
  </si>
  <si>
    <t xml:space="preserve">egyéb bírság,késedelmi pótlék </t>
  </si>
  <si>
    <t>H/III/8        letétre, megőrzésre,fedezetkezelésre átvett pénzeszközök , biztosítékok</t>
  </si>
  <si>
    <t>Zalamenti és Őrségi Szociális Alapszolgáltatási Intézmény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</si>
  <si>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</si>
  <si>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</si>
  <si>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</si>
  <si>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</si>
  <si>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</si>
  <si>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</si>
  <si>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</si>
  <si>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</si>
  <si>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</si>
  <si>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</si>
  <si>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</si>
  <si>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</si>
  <si>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</si>
  <si>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</si>
  <si>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</si>
  <si>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</si>
  <si>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</si>
  <si>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</si>
  <si>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</si>
  <si>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</si>
  <si>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</si>
  <si>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</si>
  <si>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</si>
  <si>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</si>
  <si>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</si>
  <si>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</si>
  <si>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</si>
  <si>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</si>
  <si>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</si>
  <si>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</si>
  <si>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</si>
  <si>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</si>
  <si>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</si>
  <si>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</si>
  <si>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</si>
  <si>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</si>
  <si>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</si>
  <si>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</si>
  <si>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</si>
  <si>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</si>
  <si>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</si>
  <si>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</si>
  <si>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</si>
  <si>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</si>
  <si>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</si>
  <si>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</si>
  <si>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</si>
  <si>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</si>
  <si>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</si>
  <si>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>felsőfokú végzettségű, a költségvetési szerveknél foglalkoztatott egyéb munkavállaló (nem vezető)</t>
  </si>
  <si>
    <t>Beruházások és felújítások (Ft)</t>
  </si>
  <si>
    <t>Bevételek (Ft)</t>
  </si>
  <si>
    <t>Kiadások (Ft)</t>
  </si>
  <si>
    <t xml:space="preserve">Egyéb pénzbeli és természetbeni gyermekvédelmi támogatások </t>
  </si>
  <si>
    <t>Lakosságnak juttatott támogatások, szociális, rászorultsági jellegű ellátások (Ft)</t>
  </si>
  <si>
    <t>Helyi adó és egyéb közhatalmi bevételek (Ft)</t>
  </si>
  <si>
    <t>Támogatások, kölcsönök bevételei (Ft)</t>
  </si>
  <si>
    <t>Támogatások, kölcsönök nyújtása és törlesztése (Ft)</t>
  </si>
  <si>
    <t>A helyi önkormányzat pénzmaradvány kimutatása (Ft)</t>
  </si>
  <si>
    <t>A helyi önkormányzat eredménykimutatása (Ft)</t>
  </si>
  <si>
    <t>A helyi önkormányzat mérlege (Ft)</t>
  </si>
  <si>
    <t>A többéves kihatással járó döntések számszerűsítése évenkénti bontásban és összesítve (Ft)</t>
  </si>
  <si>
    <t>A közvetett támogatások (Ft)</t>
  </si>
  <si>
    <t>Nyugat-Dunántúli Regionális Hulladékgazdálkodási Társulat</t>
  </si>
  <si>
    <t>2019. évi kifizetés</t>
  </si>
  <si>
    <t>A pénzeszközök változása (Ft)</t>
  </si>
  <si>
    <t>A helyi önkormányzat vagyonkimutatása (Ft)</t>
  </si>
  <si>
    <t>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</si>
  <si>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</si>
  <si>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Az európai uniós forrásból finanszírozott támogatással megvalósuló programok, projektek kiadásai, bevételei, valamint a helyi önkormányzat ilyen projektekhez történő hozzájárulásai (Ft)</t>
  </si>
  <si>
    <t>A költségvetési hiány külső finanszírozására vagy a költségvetési többlet felhasználására szolgáló finanszírozási bevételek és kiadások működési és felhalmozási cél szerinti tagolásban (Ft)</t>
  </si>
  <si>
    <t>saját bevételek 2018.</t>
  </si>
  <si>
    <t>Általános- és céltartalékok (Ft)</t>
  </si>
  <si>
    <t>B411</t>
  </si>
  <si>
    <t>Biztosító által fizetett kártérítés</t>
  </si>
  <si>
    <t>Tárgyi időszak (2017. év)</t>
  </si>
  <si>
    <t>2020. évi kifizetés</t>
  </si>
  <si>
    <t>ÖNKORMÁNYZATI ELŐIRÁNYZATOK - NEMLEGES</t>
  </si>
  <si>
    <t>Felsőmarác Község Önkormányzata 2018. évi költségvetésének zárszámadása</t>
  </si>
  <si>
    <t>Felsőmarác Község Önkormányzata 2018. évi költségvetésnekzárszámadása</t>
  </si>
  <si>
    <t>Tárgyi időszak (2018. év)</t>
  </si>
  <si>
    <t>Tárgyévi kifizetés (2018. évi ei.)</t>
  </si>
  <si>
    <t>Tárgyévi kifizetés (2018. évi mód. ei.)</t>
  </si>
  <si>
    <t>Tárgyévi kifizetés (2018. évi teljesítés)</t>
  </si>
  <si>
    <t>2021. évi kifizetés</t>
  </si>
  <si>
    <t>2022. év utáni kifizetések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</si>
</sst>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  <numFmt numFmtId="167" formatCode="#,##0_ ;\-#,##0\ "/>
  </numFmts>
  <fonts count="6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sz val="10"/>
      <color indexed="10"/>
      <name val="Tahoma"/>
      <family val="2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63"/>
      <name val="Bookman Old Style"/>
      <family val="1"/>
      <charset val="238"/>
    </font>
    <font>
      <i/>
      <sz val="10"/>
      <name val="Bookman Old Style"/>
      <family val="1"/>
      <charset val="238"/>
    </font>
    <font>
      <b/>
      <sz val="10"/>
      <color indexed="10"/>
      <name val="Tahoma"/>
      <family val="2"/>
      <charset val="238"/>
    </font>
    <font>
      <b/>
      <i/>
      <sz val="14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0"/>
      <color rgb="FFFF0000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2"/>
      <name val="Bookman Old Style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0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298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2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22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9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6" fillId="0" borderId="0" xfId="0" applyFont="1"/>
    <xf numFmtId="0" fontId="6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0" fontId="32" fillId="0" borderId="1" xfId="0" applyFont="1" applyBorder="1"/>
    <xf numFmtId="0" fontId="32" fillId="0" borderId="1" xfId="0" applyFont="1" applyBorder="1" applyAlignment="1">
      <alignment wrapText="1"/>
    </xf>
    <xf numFmtId="0" fontId="33" fillId="0" borderId="0" xfId="2" applyFont="1" applyAlignment="1" applyProtection="1"/>
    <xf numFmtId="0" fontId="34" fillId="0" borderId="0" xfId="0" applyFont="1"/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5" fillId="0" borderId="1" xfId="0" applyFont="1" applyBorder="1" applyAlignment="1">
      <alignment wrapText="1"/>
    </xf>
    <xf numFmtId="0" fontId="24" fillId="4" borderId="1" xfId="0" applyFont="1" applyFill="1" applyBorder="1"/>
    <xf numFmtId="0" fontId="28" fillId="0" borderId="0" xfId="0" applyFont="1" applyAlignment="1">
      <alignment horizontal="center"/>
    </xf>
    <xf numFmtId="0" fontId="22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justify"/>
    </xf>
    <xf numFmtId="0" fontId="24" fillId="0" borderId="1" xfId="0" applyFont="1" applyBorder="1" applyAlignment="1">
      <alignment horizontal="justify"/>
    </xf>
    <xf numFmtId="0" fontId="37" fillId="0" borderId="1" xfId="0" applyFont="1" applyBorder="1" applyAlignment="1">
      <alignment horizontal="justify"/>
    </xf>
    <xf numFmtId="0" fontId="14" fillId="0" borderId="1" xfId="0" applyFont="1" applyFill="1" applyBorder="1" applyAlignment="1">
      <alignment horizontal="left" vertical="center"/>
    </xf>
    <xf numFmtId="0" fontId="35" fillId="0" borderId="1" xfId="0" applyFont="1" applyBorder="1"/>
    <xf numFmtId="0" fontId="38" fillId="0" borderId="0" xfId="0" applyFont="1"/>
    <xf numFmtId="0" fontId="16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6" fillId="0" borderId="1" xfId="0" applyFont="1" applyFill="1" applyBorder="1"/>
    <xf numFmtId="3" fontId="16" fillId="0" borderId="1" xfId="0" applyNumberFormat="1" applyFont="1" applyFill="1" applyBorder="1"/>
    <xf numFmtId="0" fontId="15" fillId="0" borderId="1" xfId="0" applyFont="1" applyFill="1" applyBorder="1"/>
    <xf numFmtId="3" fontId="15" fillId="0" borderId="1" xfId="0" applyNumberFormat="1" applyFont="1" applyFill="1" applyBorder="1"/>
    <xf numFmtId="0" fontId="0" fillId="0" borderId="0" xfId="0" applyFill="1"/>
    <xf numFmtId="0" fontId="39" fillId="0" borderId="0" xfId="0" applyFont="1"/>
    <xf numFmtId="0" fontId="40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9" fillId="0" borderId="1" xfId="0" applyFont="1" applyBorder="1" applyAlignment="1">
      <alignment wrapText="1"/>
    </xf>
    <xf numFmtId="0" fontId="40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center" wrapText="1"/>
    </xf>
    <xf numFmtId="0" fontId="35" fillId="0" borderId="1" xfId="0" applyFont="1" applyBorder="1" applyAlignment="1">
      <alignment horizontal="center" wrapText="1"/>
    </xf>
    <xf numFmtId="0" fontId="24" fillId="0" borderId="0" xfId="0" applyFont="1"/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0" fontId="26" fillId="0" borderId="1" xfId="0" applyFont="1" applyBorder="1"/>
    <xf numFmtId="0" fontId="8" fillId="5" borderId="1" xfId="0" applyFont="1" applyFill="1" applyBorder="1" applyAlignment="1">
      <alignment horizontal="left" vertical="center" wrapText="1"/>
    </xf>
    <xf numFmtId="0" fontId="22" fillId="5" borderId="1" xfId="0" applyFont="1" applyFill="1" applyBorder="1"/>
    <xf numFmtId="0" fontId="42" fillId="0" borderId="0" xfId="0" applyFont="1" applyAlignment="1">
      <alignment wrapText="1"/>
    </xf>
    <xf numFmtId="0" fontId="43" fillId="0" borderId="0" xfId="0" applyFont="1"/>
    <xf numFmtId="0" fontId="43" fillId="0" borderId="0" xfId="0" applyFont="1" applyFill="1"/>
    <xf numFmtId="0" fontId="44" fillId="6" borderId="1" xfId="0" applyFont="1" applyFill="1" applyBorder="1"/>
    <xf numFmtId="165" fontId="10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165" fontId="5" fillId="7" borderId="1" xfId="0" applyNumberFormat="1" applyFont="1" applyFill="1" applyBorder="1" applyAlignment="1">
      <alignment vertical="center"/>
    </xf>
    <xf numFmtId="0" fontId="22" fillId="7" borderId="1" xfId="0" applyFont="1" applyFill="1" applyBorder="1"/>
    <xf numFmtId="0" fontId="8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0" fillId="7" borderId="1" xfId="0" applyFill="1" applyBorder="1"/>
    <xf numFmtId="0" fontId="26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26" fillId="5" borderId="1" xfId="0" applyFont="1" applyFill="1" applyBorder="1"/>
    <xf numFmtId="0" fontId="26" fillId="9" borderId="1" xfId="0" applyFont="1" applyFill="1" applyBorder="1"/>
    <xf numFmtId="0" fontId="0" fillId="9" borderId="1" xfId="0" applyFill="1" applyBorder="1"/>
    <xf numFmtId="0" fontId="26" fillId="7" borderId="1" xfId="0" applyFont="1" applyFill="1" applyBorder="1"/>
    <xf numFmtId="0" fontId="27" fillId="7" borderId="1" xfId="0" applyFont="1" applyFill="1" applyBorder="1"/>
    <xf numFmtId="0" fontId="27" fillId="5" borderId="1" xfId="0" applyFont="1" applyFill="1" applyBorder="1"/>
    <xf numFmtId="0" fontId="27" fillId="9" borderId="1" xfId="0" applyFont="1" applyFill="1" applyBorder="1"/>
    <xf numFmtId="0" fontId="44" fillId="10" borderId="1" xfId="0" applyFont="1" applyFill="1" applyBorder="1"/>
    <xf numFmtId="0" fontId="10" fillId="10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wrapText="1"/>
    </xf>
    <xf numFmtId="0" fontId="24" fillId="7" borderId="1" xfId="0" applyFont="1" applyFill="1" applyBorder="1"/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left" vertical="top" wrapText="1"/>
    </xf>
    <xf numFmtId="0" fontId="10" fillId="0" borderId="0" xfId="0" applyFont="1"/>
    <xf numFmtId="0" fontId="14" fillId="0" borderId="0" xfId="0" applyFont="1"/>
    <xf numFmtId="0" fontId="10" fillId="0" borderId="1" xfId="0" applyFont="1" applyBorder="1"/>
    <xf numFmtId="0" fontId="3" fillId="0" borderId="1" xfId="0" applyFont="1" applyBorder="1" applyAlignment="1">
      <alignment wrapText="1"/>
    </xf>
    <xf numFmtId="0" fontId="10" fillId="5" borderId="1" xfId="0" applyFont="1" applyFill="1" applyBorder="1"/>
    <xf numFmtId="0" fontId="19" fillId="0" borderId="1" xfId="0" applyFont="1" applyBorder="1"/>
    <xf numFmtId="0" fontId="8" fillId="5" borderId="1" xfId="0" applyFont="1" applyFill="1" applyBorder="1" applyAlignment="1">
      <alignment horizontal="left" vertical="top" wrapText="1"/>
    </xf>
    <xf numFmtId="0" fontId="14" fillId="0" borderId="1" xfId="0" applyFont="1" applyBorder="1"/>
    <xf numFmtId="0" fontId="45" fillId="0" borderId="1" xfId="0" applyFont="1" applyBorder="1" applyAlignment="1">
      <alignment wrapText="1"/>
    </xf>
    <xf numFmtId="166" fontId="52" fillId="9" borderId="1" xfId="1" applyNumberFormat="1" applyFont="1" applyFill="1" applyBorder="1"/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55" fillId="0" borderId="0" xfId="0" applyFont="1" applyAlignment="1">
      <alignment wrapText="1"/>
    </xf>
    <xf numFmtId="0" fontId="0" fillId="0" borderId="1" xfId="0" applyFont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7" fillId="0" borderId="1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7" borderId="1" xfId="1" applyNumberFormat="1" applyFont="1" applyFill="1" applyBorder="1" applyAlignment="1">
      <alignment horizontal="right" vertical="center"/>
    </xf>
    <xf numFmtId="166" fontId="4" fillId="0" borderId="1" xfId="1" applyNumberFormat="1" applyFont="1" applyFill="1" applyBorder="1" applyAlignment="1">
      <alignment horizontal="right" vertical="center"/>
    </xf>
    <xf numFmtId="166" fontId="4" fillId="0" borderId="1" xfId="1" applyNumberFormat="1" applyFont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6" borderId="1" xfId="1" applyNumberFormat="1" applyFont="1" applyFill="1" applyBorder="1" applyAlignment="1">
      <alignment horizontal="right" vertical="center"/>
    </xf>
    <xf numFmtId="166" fontId="3" fillId="7" borderId="1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 wrapText="1"/>
    </xf>
    <xf numFmtId="166" fontId="3" fillId="7" borderId="1" xfId="1" applyNumberFormat="1" applyFont="1" applyFill="1" applyBorder="1" applyAlignment="1">
      <alignment horizontal="right" vertical="center" wrapText="1"/>
    </xf>
    <xf numFmtId="166" fontId="3" fillId="9" borderId="1" xfId="1" applyNumberFormat="1" applyFont="1" applyFill="1" applyBorder="1" applyAlignment="1">
      <alignment horizontal="right" vertical="center"/>
    </xf>
    <xf numFmtId="166" fontId="55" fillId="0" borderId="1" xfId="1" applyNumberFormat="1" applyFont="1" applyBorder="1" applyAlignment="1">
      <alignment horizontal="right" vertical="center"/>
    </xf>
    <xf numFmtId="0" fontId="7" fillId="0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5" fillId="0" borderId="1" xfId="0" applyFont="1" applyBorder="1"/>
    <xf numFmtId="166" fontId="55" fillId="0" borderId="1" xfId="1" applyNumberFormat="1" applyFont="1" applyBorder="1"/>
    <xf numFmtId="0" fontId="6" fillId="2" borderId="1" xfId="0" applyFont="1" applyFill="1" applyBorder="1" applyAlignment="1">
      <alignment horizontal="left" vertical="center" wrapText="1"/>
    </xf>
    <xf numFmtId="166" fontId="56" fillId="2" borderId="1" xfId="1" applyNumberFormat="1" applyFont="1" applyFill="1" applyBorder="1"/>
    <xf numFmtId="166" fontId="56" fillId="5" borderId="1" xfId="1" applyNumberFormat="1" applyFont="1" applyFill="1" applyBorder="1"/>
    <xf numFmtId="0" fontId="55" fillId="5" borderId="1" xfId="0" applyFont="1" applyFill="1" applyBorder="1"/>
    <xf numFmtId="0" fontId="46" fillId="0" borderId="1" xfId="0" applyFont="1" applyFill="1" applyBorder="1" applyAlignment="1">
      <alignment horizontal="left" vertical="center" wrapText="1"/>
    </xf>
    <xf numFmtId="166" fontId="6" fillId="7" borderId="1" xfId="1" applyNumberFormat="1" applyFont="1" applyFill="1" applyBorder="1" applyAlignment="1">
      <alignment horizontal="right" vertical="top" wrapText="1"/>
    </xf>
    <xf numFmtId="3" fontId="6" fillId="0" borderId="1" xfId="0" applyNumberFormat="1" applyFont="1" applyFill="1" applyBorder="1"/>
    <xf numFmtId="166" fontId="7" fillId="0" borderId="1" xfId="1" applyNumberFormat="1" applyFont="1" applyBorder="1" applyAlignment="1">
      <alignment horizontal="right" vertical="top" wrapText="1"/>
    </xf>
    <xf numFmtId="166" fontId="3" fillId="0" borderId="1" xfId="1" applyNumberFormat="1" applyFont="1" applyBorder="1" applyAlignment="1">
      <alignment horizontal="right" wrapText="1"/>
    </xf>
    <xf numFmtId="0" fontId="25" fillId="0" borderId="0" xfId="0" applyFont="1" applyAlignment="1">
      <alignment horizontal="center" wrapText="1"/>
    </xf>
    <xf numFmtId="0" fontId="47" fillId="0" borderId="0" xfId="0" applyFont="1"/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0" xfId="0" applyFont="1" applyAlignment="1"/>
    <xf numFmtId="0" fontId="49" fillId="0" borderId="1" xfId="0" applyFont="1" applyBorder="1"/>
    <xf numFmtId="0" fontId="49" fillId="0" borderId="1" xfId="0" applyFont="1" applyBorder="1" applyAlignment="1">
      <alignment horizontal="right"/>
    </xf>
    <xf numFmtId="0" fontId="50" fillId="0" borderId="1" xfId="0" applyFont="1" applyBorder="1" applyAlignment="1">
      <alignment vertical="center" wrapText="1"/>
    </xf>
    <xf numFmtId="0" fontId="51" fillId="0" borderId="1" xfId="0" applyFont="1" applyBorder="1"/>
    <xf numFmtId="0" fontId="51" fillId="0" borderId="0" xfId="0" applyFont="1"/>
    <xf numFmtId="0" fontId="51" fillId="0" borderId="1" xfId="0" applyFont="1" applyBorder="1" applyAlignment="1">
      <alignment vertical="center" wrapText="1"/>
    </xf>
    <xf numFmtId="0" fontId="50" fillId="0" borderId="1" xfId="0" applyFont="1" applyBorder="1"/>
    <xf numFmtId="0" fontId="5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Font="1" applyFill="1"/>
    <xf numFmtId="167" fontId="4" fillId="0" borderId="1" xfId="1" applyNumberFormat="1" applyFont="1" applyBorder="1" applyAlignment="1">
      <alignment horizontal="right" vertical="center"/>
    </xf>
    <xf numFmtId="167" fontId="55" fillId="0" borderId="1" xfId="1" applyNumberFormat="1" applyFont="1" applyBorder="1" applyAlignment="1">
      <alignment horizontal="right" vertical="center"/>
    </xf>
    <xf numFmtId="166" fontId="55" fillId="0" borderId="1" xfId="1" applyNumberFormat="1" applyFont="1" applyBorder="1" applyAlignment="1">
      <alignment horizontal="right"/>
    </xf>
    <xf numFmtId="0" fontId="17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166" fontId="51" fillId="0" borderId="1" xfId="1" applyNumberFormat="1" applyFont="1" applyBorder="1"/>
    <xf numFmtId="166" fontId="57" fillId="0" borderId="1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wrapText="1"/>
    </xf>
    <xf numFmtId="166" fontId="58" fillId="0" borderId="1" xfId="1" applyNumberFormat="1" applyFont="1" applyBorder="1"/>
    <xf numFmtId="166" fontId="58" fillId="10" borderId="1" xfId="1" applyNumberFormat="1" applyFont="1" applyFill="1" applyBorder="1"/>
    <xf numFmtId="166" fontId="58" fillId="7" borderId="1" xfId="1" applyNumberFormat="1" applyFont="1" applyFill="1" applyBorder="1"/>
    <xf numFmtId="166" fontId="58" fillId="8" borderId="1" xfId="1" applyNumberFormat="1" applyFont="1" applyFill="1" applyBorder="1"/>
    <xf numFmtId="0" fontId="58" fillId="0" borderId="0" xfId="0" applyFont="1"/>
    <xf numFmtId="166" fontId="58" fillId="6" borderId="1" xfId="1" applyNumberFormat="1" applyFont="1" applyFill="1" applyBorder="1"/>
    <xf numFmtId="166" fontId="58" fillId="9" borderId="1" xfId="1" applyNumberFormat="1" applyFont="1" applyFill="1" applyBorder="1"/>
    <xf numFmtId="0" fontId="7" fillId="0" borderId="1" xfId="0" applyNumberFormat="1" applyFont="1" applyFill="1" applyBorder="1" applyAlignment="1">
      <alignment vertical="center"/>
    </xf>
    <xf numFmtId="166" fontId="7" fillId="0" borderId="1" xfId="1" applyNumberFormat="1" applyFont="1" applyBorder="1" applyAlignment="1">
      <alignment horizontal="right" vertical="center"/>
    </xf>
    <xf numFmtId="165" fontId="7" fillId="0" borderId="1" xfId="0" applyNumberFormat="1" applyFont="1" applyFill="1" applyBorder="1" applyAlignment="1">
      <alignment vertical="center"/>
    </xf>
    <xf numFmtId="167" fontId="7" fillId="0" borderId="1" xfId="1" applyNumberFormat="1" applyFont="1" applyFill="1" applyBorder="1" applyAlignment="1">
      <alignment horizontal="right" vertical="center"/>
    </xf>
    <xf numFmtId="167" fontId="7" fillId="0" borderId="1" xfId="1" applyNumberFormat="1" applyFont="1" applyBorder="1" applyAlignment="1">
      <alignment horizontal="right" vertical="center"/>
    </xf>
    <xf numFmtId="165" fontId="6" fillId="0" borderId="1" xfId="0" applyNumberFormat="1" applyFont="1" applyFill="1" applyBorder="1" applyAlignment="1">
      <alignment vertical="center"/>
    </xf>
    <xf numFmtId="165" fontId="9" fillId="0" borderId="1" xfId="0" applyNumberFormat="1" applyFont="1" applyFill="1" applyBorder="1" applyAlignment="1">
      <alignment vertical="center"/>
    </xf>
    <xf numFmtId="165" fontId="9" fillId="6" borderId="1" xfId="0" applyNumberFormat="1" applyFont="1" applyFill="1" applyBorder="1" applyAlignment="1">
      <alignment vertical="center"/>
    </xf>
    <xf numFmtId="166" fontId="6" fillId="6" borderId="1" xfId="1" applyNumberFormat="1" applyFont="1" applyFill="1" applyBorder="1" applyAlignment="1">
      <alignment horizontal="right" vertical="center"/>
    </xf>
    <xf numFmtId="165" fontId="8" fillId="7" borderId="1" xfId="0" applyNumberFormat="1" applyFont="1" applyFill="1" applyBorder="1" applyAlignment="1">
      <alignment vertical="center"/>
    </xf>
    <xf numFmtId="166" fontId="6" fillId="7" borderId="1" xfId="1" applyNumberFormat="1" applyFont="1" applyFill="1" applyBorder="1" applyAlignment="1">
      <alignment horizontal="right" vertical="center" wrapText="1"/>
    </xf>
    <xf numFmtId="0" fontId="60" fillId="9" borderId="1" xfId="0" applyFont="1" applyFill="1" applyBorder="1"/>
    <xf numFmtId="0" fontId="58" fillId="0" borderId="0" xfId="0" applyFont="1" applyBorder="1"/>
    <xf numFmtId="166" fontId="13" fillId="0" borderId="1" xfId="1" applyNumberFormat="1" applyFont="1" applyBorder="1" applyAlignment="1">
      <alignment horizontal="right" vertical="center"/>
    </xf>
    <xf numFmtId="166" fontId="13" fillId="6" borderId="1" xfId="1" applyNumberFormat="1" applyFont="1" applyFill="1" applyBorder="1" applyAlignment="1">
      <alignment horizontal="right" vertical="center"/>
    </xf>
    <xf numFmtId="166" fontId="13" fillId="7" borderId="1" xfId="1" applyNumberFormat="1" applyFont="1" applyFill="1" applyBorder="1" applyAlignment="1">
      <alignment horizontal="right" vertical="center"/>
    </xf>
    <xf numFmtId="166" fontId="13" fillId="5" borderId="1" xfId="1" applyNumberFormat="1" applyFont="1" applyFill="1" applyBorder="1" applyAlignment="1">
      <alignment horizontal="right" vertical="center"/>
    </xf>
    <xf numFmtId="0" fontId="7" fillId="0" borderId="1" xfId="0" applyFont="1" applyBorder="1"/>
    <xf numFmtId="166" fontId="6" fillId="5" borderId="1" xfId="1" applyNumberFormat="1" applyFont="1" applyFill="1" applyBorder="1"/>
    <xf numFmtId="0" fontId="7" fillId="5" borderId="1" xfId="0" applyFont="1" applyFill="1" applyBorder="1"/>
    <xf numFmtId="0" fontId="58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13" fillId="0" borderId="1" xfId="0" applyFont="1" applyBorder="1"/>
    <xf numFmtId="0" fontId="6" fillId="5" borderId="1" xfId="0" applyFont="1" applyFill="1" applyBorder="1" applyAlignment="1">
      <alignment horizontal="left" vertical="center"/>
    </xf>
    <xf numFmtId="0" fontId="13" fillId="5" borderId="1" xfId="0" applyFont="1" applyFill="1" applyBorder="1"/>
    <xf numFmtId="0" fontId="6" fillId="0" borderId="1" xfId="0" applyFont="1" applyBorder="1"/>
    <xf numFmtId="166" fontId="6" fillId="0" borderId="1" xfId="1" applyNumberFormat="1" applyFont="1" applyBorder="1"/>
    <xf numFmtId="166" fontId="6" fillId="0" borderId="1" xfId="1" applyNumberFormat="1" applyFont="1" applyBorder="1" applyAlignment="1">
      <alignment horizontal="center" wrapText="1"/>
    </xf>
    <xf numFmtId="0" fontId="58" fillId="0" borderId="1" xfId="0" applyFont="1" applyBorder="1"/>
    <xf numFmtId="0" fontId="6" fillId="0" borderId="1" xfId="0" applyFont="1" applyBorder="1" applyAlignment="1">
      <alignment horizontal="center"/>
    </xf>
    <xf numFmtId="166" fontId="7" fillId="0" borderId="1" xfId="1" applyNumberFormat="1" applyFont="1" applyBorder="1"/>
    <xf numFmtId="0" fontId="8" fillId="0" borderId="1" xfId="0" applyFont="1" applyBorder="1" applyAlignment="1">
      <alignment wrapText="1"/>
    </xf>
    <xf numFmtId="166" fontId="7" fillId="5" borderId="1" xfId="1" applyNumberFormat="1" applyFont="1" applyFill="1" applyBorder="1"/>
    <xf numFmtId="166" fontId="7" fillId="7" borderId="1" xfId="1" applyNumberFormat="1" applyFont="1" applyFill="1" applyBorder="1"/>
    <xf numFmtId="0" fontId="13" fillId="0" borderId="0" xfId="0" applyFont="1"/>
    <xf numFmtId="0" fontId="13" fillId="0" borderId="0" xfId="0" applyFont="1" applyAlignment="1">
      <alignment horizontal="center" wrapText="1"/>
    </xf>
    <xf numFmtId="166" fontId="7" fillId="2" borderId="1" xfId="1" applyNumberFormat="1" applyFont="1" applyFill="1" applyBorder="1"/>
    <xf numFmtId="166" fontId="6" fillId="2" borderId="1" xfId="1" applyNumberFormat="1" applyFont="1" applyFill="1" applyBorder="1"/>
    <xf numFmtId="0" fontId="13" fillId="5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right"/>
    </xf>
    <xf numFmtId="0" fontId="9" fillId="5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9" fillId="0" borderId="5" xfId="0" applyFont="1" applyBorder="1" applyAlignment="1">
      <alignment horizontal="center" wrapText="1"/>
    </xf>
    <xf numFmtId="0" fontId="59" fillId="0" borderId="6" xfId="0" applyFont="1" applyBorder="1" applyAlignment="1">
      <alignment horizontal="center" wrapText="1"/>
    </xf>
    <xf numFmtId="0" fontId="35" fillId="0" borderId="4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21" fillId="0" borderId="1" xfId="0" applyFont="1" applyBorder="1" applyAlignment="1"/>
    <xf numFmtId="0" fontId="0" fillId="0" borderId="3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wrapText="1"/>
    </xf>
    <xf numFmtId="0" fontId="41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5" fillId="0" borderId="5" xfId="0" applyFont="1" applyBorder="1" applyAlignment="1">
      <alignment horizontal="center" wrapText="1"/>
    </xf>
    <xf numFmtId="0" fontId="55" fillId="0" borderId="6" xfId="0" applyFont="1" applyBorder="1" applyAlignment="1">
      <alignment horizontal="center" wrapText="1"/>
    </xf>
    <xf numFmtId="0" fontId="55" fillId="0" borderId="3" xfId="0" applyFont="1" applyBorder="1" applyAlignment="1"/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26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  <xf numFmtId="0" fontId="25" fillId="0" borderId="0" xfId="0" applyFont="1" applyFill="1" applyAlignment="1">
      <alignment horizontal="center" wrapText="1"/>
    </xf>
    <xf numFmtId="0" fontId="48" fillId="0" borderId="0" xfId="0" applyFont="1" applyAlignment="1">
      <alignment horizontal="center" wrapText="1"/>
    </xf>
  </cellXfs>
  <cellStyles count="4">
    <cellStyle name="Ezres" xfId="1" builtinId="3"/>
    <cellStyle name="Hivatkozás" xfId="2" builtinId="8"/>
    <cellStyle name="Normál" xfId="0" builtinId="0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njt.hu/cgi_bin/njt_doc.cgi?docid=142896.245143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view="pageBreakPreview" zoomScale="60" zoomScaleNormal="100" workbookViewId="0">
      <selection activeCell="A2" sqref="A2"/>
    </sheetView>
  </sheetViews>
  <sheetFormatPr defaultRowHeight="15" x14ac:dyDescent="0.25"/>
  <cols>
    <col min="1" max="1" width="85.5703125" customWidth="1"/>
  </cols>
  <sheetData>
    <row r="1" spans="1:9" ht="36" x14ac:dyDescent="0.25">
      <c r="A1" s="185" t="s">
        <v>939</v>
      </c>
    </row>
    <row r="2" spans="1:9" ht="50.25" customHeight="1" x14ac:dyDescent="0.25">
      <c r="A2" s="59" t="s">
        <v>897</v>
      </c>
    </row>
    <row r="4" spans="1:9" x14ac:dyDescent="0.25">
      <c r="B4" s="4"/>
      <c r="C4" s="4"/>
      <c r="D4" s="4"/>
      <c r="E4" s="4"/>
      <c r="F4" s="4"/>
      <c r="G4" s="4"/>
      <c r="H4" s="4"/>
      <c r="I4" s="4"/>
    </row>
    <row r="5" spans="1:9" x14ac:dyDescent="0.25">
      <c r="A5" s="39" t="s">
        <v>396</v>
      </c>
      <c r="B5" s="4"/>
      <c r="C5" s="4"/>
      <c r="D5" s="4"/>
      <c r="E5" s="4"/>
      <c r="F5" s="4"/>
      <c r="G5" s="4"/>
      <c r="H5" s="4"/>
      <c r="I5" s="4"/>
    </row>
    <row r="6" spans="1:9" x14ac:dyDescent="0.25">
      <c r="A6" s="39" t="s">
        <v>397</v>
      </c>
      <c r="B6" s="4"/>
      <c r="C6" s="4"/>
      <c r="D6" s="4"/>
      <c r="E6" s="4"/>
      <c r="F6" s="4"/>
      <c r="G6" s="4"/>
      <c r="H6" s="4"/>
      <c r="I6" s="4"/>
    </row>
    <row r="7" spans="1:9" x14ac:dyDescent="0.25">
      <c r="A7" s="39" t="s">
        <v>398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9" t="s">
        <v>399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9" t="s">
        <v>400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9" t="s">
        <v>401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9" t="s">
        <v>402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9" t="s">
        <v>403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0" t="s">
        <v>395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0" t="s">
        <v>404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62" t="s">
        <v>895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9" t="s">
        <v>406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39" t="s">
        <v>407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9" t="s">
        <v>408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9" t="s">
        <v>409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9" t="s">
        <v>410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9" t="s">
        <v>411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9" t="s">
        <v>412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0" t="s">
        <v>405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0" t="s">
        <v>413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62" t="s">
        <v>896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view="pageLayout" zoomScaleNormal="100" workbookViewId="0">
      <selection activeCell="A2" sqref="A2:H2"/>
    </sheetView>
  </sheetViews>
  <sheetFormatPr defaultRowHeight="15" x14ac:dyDescent="0.25"/>
  <cols>
    <col min="1" max="1" width="64.140625" customWidth="1"/>
    <col min="2" max="2" width="10.5703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257" t="s">
        <v>939</v>
      </c>
      <c r="B1" s="258"/>
      <c r="C1" s="258"/>
      <c r="D1" s="258"/>
      <c r="E1" s="258"/>
      <c r="F1" s="258"/>
      <c r="G1" s="258"/>
      <c r="H1" s="258"/>
    </row>
    <row r="2" spans="1:9" ht="82.5" customHeight="1" x14ac:dyDescent="0.25">
      <c r="A2" s="261" t="s">
        <v>929</v>
      </c>
      <c r="B2" s="281"/>
      <c r="C2" s="281"/>
      <c r="D2" s="281"/>
      <c r="E2" s="281"/>
      <c r="F2" s="281"/>
      <c r="G2" s="281"/>
      <c r="H2" s="281"/>
    </row>
    <row r="3" spans="1:9" ht="20.25" customHeight="1" x14ac:dyDescent="0.25">
      <c r="D3" s="58"/>
      <c r="E3" s="58"/>
      <c r="F3" s="58"/>
      <c r="G3" s="58"/>
      <c r="H3" s="58"/>
    </row>
    <row r="4" spans="1:9" x14ac:dyDescent="0.25">
      <c r="A4" s="144" t="s">
        <v>938</v>
      </c>
    </row>
    <row r="5" spans="1:9" ht="86.25" customHeight="1" x14ac:dyDescent="0.3">
      <c r="A5" s="2" t="s">
        <v>414</v>
      </c>
      <c r="B5" s="3" t="s">
        <v>415</v>
      </c>
      <c r="C5" s="53" t="s">
        <v>119</v>
      </c>
      <c r="D5" s="53" t="s">
        <v>120</v>
      </c>
      <c r="E5" s="53" t="s">
        <v>123</v>
      </c>
      <c r="F5" s="198" t="s">
        <v>124</v>
      </c>
      <c r="G5" s="198" t="s">
        <v>125</v>
      </c>
      <c r="H5" s="198" t="s">
        <v>177</v>
      </c>
      <c r="I5" s="198" t="s">
        <v>932</v>
      </c>
    </row>
    <row r="6" spans="1:9" x14ac:dyDescent="0.25">
      <c r="A6" s="19" t="s">
        <v>889</v>
      </c>
      <c r="B6" s="5" t="s">
        <v>681</v>
      </c>
      <c r="C6" s="39"/>
      <c r="D6" s="39"/>
      <c r="E6" s="54"/>
      <c r="F6" s="39"/>
      <c r="G6" s="39"/>
      <c r="H6" s="39"/>
      <c r="I6" s="39"/>
    </row>
    <row r="7" spans="1:9" x14ac:dyDescent="0.25">
      <c r="A7" s="46" t="s">
        <v>554</v>
      </c>
      <c r="B7" s="46" t="s">
        <v>681</v>
      </c>
      <c r="C7" s="39"/>
      <c r="D7" s="39"/>
      <c r="E7" s="39"/>
      <c r="F7" s="39"/>
      <c r="G7" s="39"/>
      <c r="H7" s="39"/>
      <c r="I7" s="39"/>
    </row>
    <row r="8" spans="1:9" ht="30" x14ac:dyDescent="0.25">
      <c r="A8" s="12" t="s">
        <v>682</v>
      </c>
      <c r="B8" s="5" t="s">
        <v>683</v>
      </c>
      <c r="C8" s="39"/>
      <c r="D8" s="39"/>
      <c r="E8" s="39"/>
      <c r="F8" s="39"/>
      <c r="G8" s="39"/>
      <c r="H8" s="39"/>
      <c r="I8" s="39"/>
    </row>
    <row r="9" spans="1:9" x14ac:dyDescent="0.25">
      <c r="A9" s="19" t="s">
        <v>27</v>
      </c>
      <c r="B9" s="5" t="s">
        <v>684</v>
      </c>
      <c r="C9" s="39"/>
      <c r="D9" s="39"/>
      <c r="E9" s="39"/>
      <c r="F9" s="39"/>
      <c r="G9" s="39"/>
      <c r="H9" s="39"/>
      <c r="I9" s="39"/>
    </row>
    <row r="10" spans="1:9" x14ac:dyDescent="0.25">
      <c r="A10" s="46" t="s">
        <v>554</v>
      </c>
      <c r="B10" s="46" t="s">
        <v>684</v>
      </c>
      <c r="C10" s="39"/>
      <c r="D10" s="39"/>
      <c r="E10" s="39"/>
      <c r="F10" s="39"/>
      <c r="G10" s="39"/>
      <c r="H10" s="39"/>
      <c r="I10" s="39"/>
    </row>
    <row r="11" spans="1:9" x14ac:dyDescent="0.25">
      <c r="A11" s="11" t="s">
        <v>909</v>
      </c>
      <c r="B11" s="7" t="s">
        <v>685</v>
      </c>
      <c r="C11" s="39"/>
      <c r="D11" s="39"/>
      <c r="E11" s="39"/>
      <c r="F11" s="39"/>
      <c r="G11" s="39"/>
      <c r="H11" s="39"/>
      <c r="I11" s="39"/>
    </row>
    <row r="12" spans="1:9" x14ac:dyDescent="0.25">
      <c r="A12" s="12" t="s">
        <v>28</v>
      </c>
      <c r="B12" s="5" t="s">
        <v>686</v>
      </c>
      <c r="C12" s="39"/>
      <c r="D12" s="39"/>
      <c r="E12" s="39"/>
      <c r="F12" s="39"/>
      <c r="G12" s="39"/>
      <c r="H12" s="39"/>
      <c r="I12" s="39"/>
    </row>
    <row r="13" spans="1:9" x14ac:dyDescent="0.25">
      <c r="A13" s="46" t="s">
        <v>562</v>
      </c>
      <c r="B13" s="46" t="s">
        <v>686</v>
      </c>
      <c r="C13" s="39"/>
      <c r="D13" s="39"/>
      <c r="E13" s="39"/>
      <c r="F13" s="39"/>
      <c r="G13" s="39"/>
      <c r="H13" s="39"/>
      <c r="I13" s="39"/>
    </row>
    <row r="14" spans="1:9" x14ac:dyDescent="0.25">
      <c r="A14" s="19" t="s">
        <v>687</v>
      </c>
      <c r="B14" s="5" t="s">
        <v>688</v>
      </c>
      <c r="C14" s="39"/>
      <c r="D14" s="39"/>
      <c r="E14" s="39"/>
      <c r="F14" s="39"/>
      <c r="G14" s="39"/>
      <c r="H14" s="39"/>
      <c r="I14" s="39"/>
    </row>
    <row r="15" spans="1:9" x14ac:dyDescent="0.25">
      <c r="A15" s="13" t="s">
        <v>29</v>
      </c>
      <c r="B15" s="5" t="s">
        <v>689</v>
      </c>
      <c r="C15" s="28"/>
      <c r="D15" s="28"/>
      <c r="E15" s="28"/>
      <c r="F15" s="28"/>
      <c r="G15" s="28"/>
      <c r="H15" s="28"/>
      <c r="I15" s="28"/>
    </row>
    <row r="16" spans="1:9" x14ac:dyDescent="0.25">
      <c r="A16" s="46" t="s">
        <v>563</v>
      </c>
      <c r="B16" s="46" t="s">
        <v>689</v>
      </c>
      <c r="C16" s="28"/>
      <c r="D16" s="28"/>
      <c r="E16" s="28"/>
      <c r="F16" s="28"/>
      <c r="G16" s="28"/>
      <c r="H16" s="28"/>
      <c r="I16" s="28"/>
    </row>
    <row r="17" spans="1:9" x14ac:dyDescent="0.25">
      <c r="A17" s="19" t="s">
        <v>690</v>
      </c>
      <c r="B17" s="5" t="s">
        <v>691</v>
      </c>
      <c r="C17" s="28"/>
      <c r="D17" s="28"/>
      <c r="E17" s="28"/>
      <c r="F17" s="28"/>
      <c r="G17" s="28"/>
      <c r="H17" s="28"/>
      <c r="I17" s="28"/>
    </row>
    <row r="18" spans="1:9" x14ac:dyDescent="0.25">
      <c r="A18" s="20" t="s">
        <v>0</v>
      </c>
      <c r="B18" s="7" t="s">
        <v>692</v>
      </c>
      <c r="C18" s="28"/>
      <c r="D18" s="28"/>
      <c r="E18" s="28"/>
      <c r="F18" s="28"/>
      <c r="G18" s="28"/>
      <c r="H18" s="28"/>
      <c r="I18" s="28"/>
    </row>
    <row r="19" spans="1:9" x14ac:dyDescent="0.25">
      <c r="A19" s="12" t="s">
        <v>707</v>
      </c>
      <c r="B19" s="5" t="s">
        <v>708</v>
      </c>
      <c r="C19" s="28"/>
      <c r="D19" s="28"/>
      <c r="E19" s="28"/>
      <c r="F19" s="28"/>
      <c r="G19" s="28"/>
      <c r="H19" s="28"/>
      <c r="I19" s="28"/>
    </row>
    <row r="20" spans="1:9" x14ac:dyDescent="0.25">
      <c r="A20" s="13" t="s">
        <v>709</v>
      </c>
      <c r="B20" s="5" t="s">
        <v>710</v>
      </c>
      <c r="C20" s="28"/>
      <c r="D20" s="28"/>
      <c r="E20" s="28"/>
      <c r="F20" s="28"/>
      <c r="G20" s="28"/>
      <c r="H20" s="28"/>
      <c r="I20" s="28"/>
    </row>
    <row r="21" spans="1:9" x14ac:dyDescent="0.25">
      <c r="A21" s="19" t="s">
        <v>711</v>
      </c>
      <c r="B21" s="5" t="s">
        <v>712</v>
      </c>
      <c r="C21" s="28"/>
      <c r="D21" s="28"/>
      <c r="E21" s="28"/>
      <c r="F21" s="28"/>
      <c r="G21" s="28"/>
      <c r="H21" s="28"/>
      <c r="I21" s="28"/>
    </row>
    <row r="22" spans="1:9" x14ac:dyDescent="0.25">
      <c r="A22" s="19" t="s">
        <v>894</v>
      </c>
      <c r="B22" s="5" t="s">
        <v>713</v>
      </c>
      <c r="C22" s="28"/>
      <c r="D22" s="28"/>
      <c r="E22" s="28"/>
      <c r="F22" s="28"/>
      <c r="G22" s="28"/>
      <c r="H22" s="28"/>
      <c r="I22" s="28"/>
    </row>
    <row r="23" spans="1:9" x14ac:dyDescent="0.25">
      <c r="A23" s="46" t="s">
        <v>588</v>
      </c>
      <c r="B23" s="46" t="s">
        <v>713</v>
      </c>
      <c r="C23" s="28"/>
      <c r="D23" s="28"/>
      <c r="E23" s="28"/>
      <c r="F23" s="28"/>
      <c r="G23" s="28"/>
      <c r="H23" s="28"/>
      <c r="I23" s="28"/>
    </row>
    <row r="24" spans="1:9" x14ac:dyDescent="0.25">
      <c r="A24" s="46" t="s">
        <v>589</v>
      </c>
      <c r="B24" s="46" t="s">
        <v>713</v>
      </c>
      <c r="C24" s="28"/>
      <c r="D24" s="28"/>
      <c r="E24" s="28"/>
      <c r="F24" s="28"/>
      <c r="G24" s="28"/>
      <c r="H24" s="28"/>
      <c r="I24" s="28"/>
    </row>
    <row r="25" spans="1:9" x14ac:dyDescent="0.25">
      <c r="A25" s="47" t="s">
        <v>590</v>
      </c>
      <c r="B25" s="47" t="s">
        <v>713</v>
      </c>
      <c r="C25" s="28"/>
      <c r="D25" s="28"/>
      <c r="E25" s="28"/>
      <c r="F25" s="28"/>
      <c r="G25" s="28"/>
      <c r="H25" s="28"/>
      <c r="I25" s="28"/>
    </row>
    <row r="26" spans="1:9" x14ac:dyDescent="0.25">
      <c r="A26" s="48" t="s">
        <v>3</v>
      </c>
      <c r="B26" s="38" t="s">
        <v>714</v>
      </c>
      <c r="C26" s="28"/>
      <c r="D26" s="28"/>
      <c r="E26" s="28"/>
      <c r="F26" s="28"/>
      <c r="G26" s="28"/>
      <c r="H26" s="28"/>
      <c r="I26" s="28"/>
    </row>
    <row r="27" spans="1:9" x14ac:dyDescent="0.25">
      <c r="A27" s="86"/>
      <c r="B27" s="87"/>
    </row>
    <row r="28" spans="1:9" ht="24.75" customHeight="1" x14ac:dyDescent="0.25">
      <c r="A28" s="2" t="s">
        <v>414</v>
      </c>
      <c r="B28" s="3" t="s">
        <v>415</v>
      </c>
      <c r="C28" s="28"/>
      <c r="D28" s="28"/>
      <c r="E28" s="28"/>
    </row>
    <row r="29" spans="1:9" ht="31.5" x14ac:dyDescent="0.25">
      <c r="A29" s="88" t="s">
        <v>176</v>
      </c>
      <c r="B29" s="38"/>
      <c r="C29" s="28"/>
      <c r="D29" s="28"/>
      <c r="E29" s="28"/>
    </row>
    <row r="30" spans="1:9" ht="15.75" x14ac:dyDescent="0.25">
      <c r="A30" s="89" t="s">
        <v>170</v>
      </c>
      <c r="B30" s="38"/>
      <c r="C30" s="28"/>
      <c r="D30" s="28"/>
      <c r="E30" s="28"/>
    </row>
    <row r="31" spans="1:9" ht="31.5" x14ac:dyDescent="0.25">
      <c r="A31" s="89" t="s">
        <v>171</v>
      </c>
      <c r="B31" s="38"/>
      <c r="C31" s="28"/>
      <c r="D31" s="28"/>
      <c r="E31" s="28"/>
    </row>
    <row r="32" spans="1:9" ht="15.75" x14ac:dyDescent="0.25">
      <c r="A32" s="89" t="s">
        <v>172</v>
      </c>
      <c r="B32" s="38"/>
      <c r="C32" s="28"/>
      <c r="D32" s="28"/>
      <c r="E32" s="28"/>
    </row>
    <row r="33" spans="1:7" ht="31.5" x14ac:dyDescent="0.25">
      <c r="A33" s="89" t="s">
        <v>173</v>
      </c>
      <c r="B33" s="38"/>
      <c r="C33" s="28"/>
      <c r="D33" s="28"/>
      <c r="E33" s="28"/>
    </row>
    <row r="34" spans="1:7" ht="15.75" x14ac:dyDescent="0.25">
      <c r="A34" s="89" t="s">
        <v>174</v>
      </c>
      <c r="B34" s="38"/>
      <c r="C34" s="28"/>
      <c r="D34" s="28"/>
      <c r="E34" s="28"/>
    </row>
    <row r="35" spans="1:7" ht="15.75" x14ac:dyDescent="0.25">
      <c r="A35" s="89" t="s">
        <v>175</v>
      </c>
      <c r="B35" s="38"/>
      <c r="C35" s="28"/>
      <c r="D35" s="28"/>
      <c r="E35" s="28"/>
    </row>
    <row r="36" spans="1:7" x14ac:dyDescent="0.25">
      <c r="A36" s="48" t="s">
        <v>149</v>
      </c>
      <c r="B36" s="38"/>
      <c r="C36" s="28"/>
      <c r="D36" s="28"/>
      <c r="E36" s="28"/>
    </row>
    <row r="37" spans="1:7" x14ac:dyDescent="0.25">
      <c r="A37" s="86"/>
      <c r="B37" s="87"/>
    </row>
    <row r="38" spans="1:7" x14ac:dyDescent="0.25">
      <c r="A38" s="86"/>
      <c r="B38" s="87"/>
    </row>
    <row r="39" spans="1:7" x14ac:dyDescent="0.25">
      <c r="A39" s="86"/>
      <c r="B39" s="87"/>
    </row>
    <row r="40" spans="1:7" x14ac:dyDescent="0.25">
      <c r="A40" s="86"/>
      <c r="B40" s="87"/>
    </row>
    <row r="41" spans="1:7" x14ac:dyDescent="0.25">
      <c r="A41" s="86"/>
      <c r="B41" s="87"/>
    </row>
    <row r="42" spans="1:7" x14ac:dyDescent="0.25">
      <c r="A42" s="86"/>
      <c r="B42" s="87"/>
    </row>
    <row r="43" spans="1:7" x14ac:dyDescent="0.25">
      <c r="A43" s="86"/>
      <c r="B43" s="87"/>
    </row>
    <row r="44" spans="1:7" x14ac:dyDescent="0.25">
      <c r="A44" s="86"/>
      <c r="B44" s="87"/>
    </row>
    <row r="45" spans="1:7" x14ac:dyDescent="0.25">
      <c r="A45" s="86"/>
      <c r="B45" s="87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56"/>
      <c r="B48" s="4"/>
      <c r="C48" s="4"/>
      <c r="D48" s="4"/>
      <c r="E48" s="4"/>
      <c r="F48" s="4"/>
      <c r="G48" s="4"/>
    </row>
    <row r="49" spans="1:8" ht="15.75" x14ac:dyDescent="0.25">
      <c r="A49" s="57"/>
      <c r="B49" s="4"/>
      <c r="C49" s="4"/>
      <c r="D49" s="4"/>
      <c r="E49" s="4"/>
      <c r="F49" s="4"/>
      <c r="G49" s="4"/>
    </row>
    <row r="50" spans="1:8" ht="15.75" x14ac:dyDescent="0.25">
      <c r="A50" s="57"/>
      <c r="B50" s="4"/>
      <c r="C50" s="4"/>
      <c r="D50" s="4"/>
      <c r="E50" s="4"/>
      <c r="F50" s="4"/>
      <c r="G50" s="4"/>
    </row>
    <row r="51" spans="1:8" ht="15.75" x14ac:dyDescent="0.25">
      <c r="A51" s="57"/>
      <c r="B51" s="4"/>
      <c r="C51" s="4"/>
      <c r="D51" s="4"/>
      <c r="E51" s="4"/>
      <c r="F51" s="4"/>
      <c r="G51" s="4"/>
    </row>
    <row r="52" spans="1:8" ht="15.75" x14ac:dyDescent="0.25">
      <c r="A52" s="57"/>
      <c r="B52" s="4"/>
      <c r="C52" s="4"/>
      <c r="D52" s="4"/>
      <c r="E52" s="4"/>
      <c r="F52" s="4"/>
      <c r="G52" s="4"/>
    </row>
    <row r="53" spans="1:8" ht="15.75" x14ac:dyDescent="0.25">
      <c r="A53" s="57"/>
      <c r="B53" s="4"/>
      <c r="C53" s="4"/>
      <c r="D53" s="4"/>
      <c r="E53" s="4"/>
      <c r="F53" s="4"/>
      <c r="G53" s="4"/>
    </row>
    <row r="54" spans="1:8" x14ac:dyDescent="0.25">
      <c r="A54" s="56"/>
      <c r="B54" s="4"/>
      <c r="C54" s="4"/>
      <c r="D54" s="4"/>
      <c r="E54" s="4"/>
      <c r="F54" s="4"/>
      <c r="G54" s="4"/>
    </row>
    <row r="55" spans="1:8" x14ac:dyDescent="0.25">
      <c r="A55" s="4"/>
      <c r="B55" s="4"/>
      <c r="C55" s="4"/>
      <c r="D55" s="4"/>
      <c r="E55" s="4"/>
      <c r="F55" s="4"/>
      <c r="G55" s="4"/>
    </row>
    <row r="56" spans="1:8" ht="45.75" customHeight="1" x14ac:dyDescent="0.25">
      <c r="A56" s="292"/>
      <c r="B56" s="293"/>
      <c r="C56" s="293"/>
      <c r="D56" s="293"/>
      <c r="E56" s="293"/>
      <c r="F56" s="293"/>
      <c r="G56" s="293"/>
      <c r="H56" s="293"/>
    </row>
    <row r="59" spans="1:8" ht="15.75" x14ac:dyDescent="0.25">
      <c r="A59" s="49"/>
    </row>
    <row r="60" spans="1:8" ht="15.75" x14ac:dyDescent="0.25">
      <c r="A60" s="57"/>
    </row>
    <row r="61" spans="1:8" ht="15.75" x14ac:dyDescent="0.25">
      <c r="A61" s="57"/>
    </row>
    <row r="62" spans="1:8" ht="15.75" x14ac:dyDescent="0.25">
      <c r="A62" s="57"/>
    </row>
    <row r="63" spans="1:8" x14ac:dyDescent="0.25">
      <c r="A63" s="56"/>
    </row>
    <row r="64" spans="1:8" ht="15.75" x14ac:dyDescent="0.25">
      <c r="A64" s="57"/>
    </row>
    <row r="66" spans="1:1" ht="15.75" x14ac:dyDescent="0.25">
      <c r="A66" s="84"/>
    </row>
    <row r="67" spans="1:1" ht="15.75" x14ac:dyDescent="0.25">
      <c r="A67" s="84"/>
    </row>
    <row r="68" spans="1:1" ht="15.75" x14ac:dyDescent="0.25">
      <c r="A68" s="85"/>
    </row>
    <row r="69" spans="1:1" ht="15.75" x14ac:dyDescent="0.25">
      <c r="A69" s="85"/>
    </row>
    <row r="70" spans="1:1" ht="15.75" x14ac:dyDescent="0.25">
      <c r="A70" s="85"/>
    </row>
    <row r="71" spans="1:1" ht="15.75" x14ac:dyDescent="0.25">
      <c r="A71" s="85"/>
    </row>
    <row r="72" spans="1:1" ht="15.75" x14ac:dyDescent="0.25">
      <c r="A72" s="85"/>
    </row>
    <row r="73" spans="1:1" ht="15.75" x14ac:dyDescent="0.25">
      <c r="A73" s="85"/>
    </row>
  </sheetData>
  <mergeCells count="3">
    <mergeCell ref="A2:H2"/>
    <mergeCell ref="A56:H56"/>
    <mergeCell ref="A1:H1"/>
  </mergeCells>
  <phoneticPr fontId="0" type="noConversion"/>
  <hyperlinks>
    <hyperlink ref="A18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45" orientation="landscape" r:id="rId2"/>
  <headerFooter>
    <oddHeader xml:space="preserve">&amp;C9. melléklet a  6/2019. (V.29.)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view="pageLayout" zoomScaleNormal="100" workbookViewId="0">
      <selection activeCell="A2" sqref="A2:D2"/>
    </sheetView>
  </sheetViews>
  <sheetFormatPr defaultRowHeight="15" x14ac:dyDescent="0.25"/>
  <cols>
    <col min="1" max="1" width="83.28515625" customWidth="1"/>
    <col min="2" max="2" width="15.7109375" customWidth="1"/>
    <col min="3" max="3" width="13.140625" customWidth="1"/>
    <col min="4" max="4" width="14.5703125" customWidth="1"/>
  </cols>
  <sheetData>
    <row r="1" spans="1:7" ht="27" customHeight="1" x14ac:dyDescent="0.25">
      <c r="A1" s="257" t="s">
        <v>939</v>
      </c>
      <c r="B1" s="258"/>
      <c r="C1" s="260"/>
      <c r="D1" s="260"/>
    </row>
    <row r="2" spans="1:7" ht="71.25" customHeight="1" x14ac:dyDescent="0.25">
      <c r="A2" s="261" t="s">
        <v>930</v>
      </c>
      <c r="B2" s="281"/>
      <c r="C2" s="294"/>
      <c r="D2" s="294"/>
      <c r="E2" s="63"/>
      <c r="F2" s="63"/>
      <c r="G2" s="63"/>
    </row>
    <row r="3" spans="1:7" ht="24" customHeight="1" x14ac:dyDescent="0.25">
      <c r="D3" s="63"/>
      <c r="E3" s="63"/>
      <c r="F3" s="63"/>
      <c r="G3" s="63"/>
    </row>
    <row r="4" spans="1:7" ht="22.5" customHeight="1" x14ac:dyDescent="0.25">
      <c r="A4" s="144" t="s">
        <v>938</v>
      </c>
    </row>
    <row r="5" spans="1:7" ht="30" x14ac:dyDescent="0.25">
      <c r="A5" s="102" t="s">
        <v>131</v>
      </c>
      <c r="B5" s="69" t="s">
        <v>150</v>
      </c>
      <c r="C5" s="69" t="s">
        <v>178</v>
      </c>
      <c r="D5" s="129" t="s">
        <v>179</v>
      </c>
    </row>
    <row r="6" spans="1:7" x14ac:dyDescent="0.25">
      <c r="A6" s="39" t="s">
        <v>396</v>
      </c>
      <c r="B6" s="39"/>
      <c r="C6" s="28"/>
      <c r="D6" s="28"/>
    </row>
    <row r="7" spans="1:7" x14ac:dyDescent="0.25">
      <c r="A7" s="64" t="s">
        <v>397</v>
      </c>
      <c r="B7" s="39"/>
      <c r="C7" s="28"/>
      <c r="D7" s="28"/>
    </row>
    <row r="8" spans="1:7" x14ac:dyDescent="0.25">
      <c r="A8" s="39" t="s">
        <v>398</v>
      </c>
      <c r="B8" s="39"/>
      <c r="C8" s="28"/>
      <c r="D8" s="28"/>
    </row>
    <row r="9" spans="1:7" x14ac:dyDescent="0.25">
      <c r="A9" s="39" t="s">
        <v>399</v>
      </c>
      <c r="B9" s="39"/>
      <c r="C9" s="28"/>
      <c r="D9" s="28"/>
    </row>
    <row r="10" spans="1:7" x14ac:dyDescent="0.25">
      <c r="A10" s="39" t="s">
        <v>400</v>
      </c>
      <c r="B10" s="39"/>
      <c r="C10" s="28"/>
      <c r="D10" s="28"/>
    </row>
    <row r="11" spans="1:7" x14ac:dyDescent="0.25">
      <c r="A11" s="39" t="s">
        <v>401</v>
      </c>
      <c r="B11" s="39"/>
      <c r="C11" s="28"/>
      <c r="D11" s="28"/>
    </row>
    <row r="12" spans="1:7" x14ac:dyDescent="0.25">
      <c r="A12" s="39" t="s">
        <v>402</v>
      </c>
      <c r="B12" s="39"/>
      <c r="C12" s="28"/>
      <c r="D12" s="28"/>
    </row>
    <row r="13" spans="1:7" x14ac:dyDescent="0.25">
      <c r="A13" s="39" t="s">
        <v>403</v>
      </c>
      <c r="B13" s="39"/>
      <c r="C13" s="28"/>
      <c r="D13" s="28"/>
    </row>
    <row r="14" spans="1:7" x14ac:dyDescent="0.25">
      <c r="A14" s="130" t="s">
        <v>139</v>
      </c>
      <c r="B14" s="113"/>
      <c r="C14" s="117"/>
      <c r="D14" s="117"/>
    </row>
    <row r="15" spans="1:7" ht="30" x14ac:dyDescent="0.25">
      <c r="A15" s="65" t="s">
        <v>132</v>
      </c>
      <c r="B15" s="39"/>
      <c r="C15" s="28"/>
      <c r="D15" s="28"/>
    </row>
    <row r="16" spans="1:7" ht="30" x14ac:dyDescent="0.25">
      <c r="A16" s="65" t="s">
        <v>133</v>
      </c>
      <c r="B16" s="39"/>
      <c r="C16" s="28"/>
      <c r="D16" s="28"/>
    </row>
    <row r="17" spans="1:4" x14ac:dyDescent="0.25">
      <c r="A17" s="66" t="s">
        <v>134</v>
      </c>
      <c r="B17" s="39"/>
      <c r="C17" s="28"/>
      <c r="D17" s="28"/>
    </row>
    <row r="18" spans="1:4" x14ac:dyDescent="0.25">
      <c r="A18" s="66" t="s">
        <v>135</v>
      </c>
      <c r="B18" s="39"/>
      <c r="C18" s="28"/>
      <c r="D18" s="28"/>
    </row>
    <row r="19" spans="1:4" x14ac:dyDescent="0.25">
      <c r="A19" s="39" t="s">
        <v>137</v>
      </c>
      <c r="B19" s="39"/>
      <c r="C19" s="28"/>
      <c r="D19" s="28"/>
    </row>
    <row r="20" spans="1:4" x14ac:dyDescent="0.25">
      <c r="A20" s="42" t="s">
        <v>136</v>
      </c>
      <c r="B20" s="39"/>
      <c r="C20" s="28"/>
      <c r="D20" s="28"/>
    </row>
    <row r="21" spans="1:4" ht="31.5" x14ac:dyDescent="0.25">
      <c r="A21" s="67" t="s">
        <v>138</v>
      </c>
      <c r="B21" s="21"/>
      <c r="C21" s="28"/>
      <c r="D21" s="28"/>
    </row>
    <row r="22" spans="1:4" ht="15.75" x14ac:dyDescent="0.25">
      <c r="A22" s="123" t="s">
        <v>30</v>
      </c>
      <c r="B22" s="124"/>
      <c r="C22" s="117"/>
      <c r="D22" s="117"/>
    </row>
    <row r="25" spans="1:4" ht="30" x14ac:dyDescent="0.25">
      <c r="A25" s="41" t="s">
        <v>131</v>
      </c>
      <c r="B25" s="69" t="s">
        <v>150</v>
      </c>
      <c r="C25" s="69" t="s">
        <v>178</v>
      </c>
      <c r="D25" s="129" t="s">
        <v>179</v>
      </c>
    </row>
    <row r="26" spans="1:4" x14ac:dyDescent="0.25">
      <c r="A26" s="39" t="s">
        <v>396</v>
      </c>
      <c r="B26" s="39"/>
      <c r="C26" s="28"/>
      <c r="D26" s="28"/>
    </row>
    <row r="27" spans="1:4" x14ac:dyDescent="0.25">
      <c r="A27" s="64" t="s">
        <v>397</v>
      </c>
      <c r="B27" s="39"/>
      <c r="C27" s="28"/>
      <c r="D27" s="28"/>
    </row>
    <row r="28" spans="1:4" x14ac:dyDescent="0.25">
      <c r="A28" s="39" t="s">
        <v>398</v>
      </c>
      <c r="B28" s="39"/>
      <c r="C28" s="28"/>
      <c r="D28" s="28"/>
    </row>
    <row r="29" spans="1:4" x14ac:dyDescent="0.25">
      <c r="A29" s="39" t="s">
        <v>399</v>
      </c>
      <c r="B29" s="39"/>
      <c r="C29" s="28"/>
      <c r="D29" s="28"/>
    </row>
    <row r="30" spans="1:4" x14ac:dyDescent="0.25">
      <c r="A30" s="39" t="s">
        <v>400</v>
      </c>
      <c r="B30" s="39"/>
      <c r="C30" s="28"/>
      <c r="D30" s="28"/>
    </row>
    <row r="31" spans="1:4" x14ac:dyDescent="0.25">
      <c r="A31" s="39" t="s">
        <v>401</v>
      </c>
      <c r="B31" s="39"/>
      <c r="C31" s="28"/>
      <c r="D31" s="28"/>
    </row>
    <row r="32" spans="1:4" x14ac:dyDescent="0.25">
      <c r="A32" s="39" t="s">
        <v>402</v>
      </c>
      <c r="B32" s="39"/>
      <c r="C32" s="28"/>
      <c r="D32" s="28"/>
    </row>
    <row r="33" spans="1:4" x14ac:dyDescent="0.25">
      <c r="A33" s="39" t="s">
        <v>403</v>
      </c>
      <c r="B33" s="39"/>
      <c r="C33" s="28"/>
      <c r="D33" s="28"/>
    </row>
    <row r="34" spans="1:4" x14ac:dyDescent="0.25">
      <c r="A34" s="130" t="s">
        <v>139</v>
      </c>
      <c r="B34" s="113"/>
      <c r="C34" s="117"/>
      <c r="D34" s="117"/>
    </row>
    <row r="35" spans="1:4" ht="30" x14ac:dyDescent="0.25">
      <c r="A35" s="65" t="s">
        <v>132</v>
      </c>
      <c r="B35" s="39"/>
      <c r="C35" s="28"/>
      <c r="D35" s="28"/>
    </row>
    <row r="36" spans="1:4" ht="30" x14ac:dyDescent="0.25">
      <c r="A36" s="65" t="s">
        <v>133</v>
      </c>
      <c r="B36" s="39"/>
      <c r="C36" s="28"/>
      <c r="D36" s="28"/>
    </row>
    <row r="37" spans="1:4" x14ac:dyDescent="0.25">
      <c r="A37" s="66" t="s">
        <v>134</v>
      </c>
      <c r="B37" s="39"/>
      <c r="C37" s="28"/>
      <c r="D37" s="28"/>
    </row>
    <row r="38" spans="1:4" x14ac:dyDescent="0.25">
      <c r="A38" s="66" t="s">
        <v>135</v>
      </c>
      <c r="B38" s="39"/>
      <c r="C38" s="28"/>
      <c r="D38" s="28"/>
    </row>
    <row r="39" spans="1:4" x14ac:dyDescent="0.25">
      <c r="A39" s="39" t="s">
        <v>137</v>
      </c>
      <c r="B39" s="39"/>
      <c r="C39" s="28"/>
      <c r="D39" s="28"/>
    </row>
    <row r="40" spans="1:4" x14ac:dyDescent="0.25">
      <c r="A40" s="42" t="s">
        <v>136</v>
      </c>
      <c r="B40" s="39"/>
      <c r="C40" s="28"/>
      <c r="D40" s="28"/>
    </row>
    <row r="41" spans="1:4" ht="31.5" x14ac:dyDescent="0.25">
      <c r="A41" s="67" t="s">
        <v>138</v>
      </c>
      <c r="B41" s="21"/>
      <c r="C41" s="28"/>
      <c r="D41" s="28"/>
    </row>
    <row r="42" spans="1:4" ht="15.75" x14ac:dyDescent="0.25">
      <c r="A42" s="123" t="s">
        <v>30</v>
      </c>
      <c r="B42" s="124"/>
      <c r="C42" s="117"/>
      <c r="D42" s="117"/>
    </row>
  </sheetData>
  <mergeCells count="2"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 xml:space="preserve">&amp;C10. melléklet a  6/2019. (V.29.) önkormányzati rendelethez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view="pageLayout" zoomScaleNormal="100" workbookViewId="0">
      <selection activeCell="A2" sqref="A2:H2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ht="22.5" customHeight="1" x14ac:dyDescent="0.25">
      <c r="A1" s="257" t="s">
        <v>939</v>
      </c>
      <c r="B1" s="262"/>
      <c r="C1" s="262"/>
      <c r="D1" s="262"/>
      <c r="E1" s="260"/>
      <c r="F1" s="260"/>
      <c r="G1" s="260"/>
      <c r="H1" s="260"/>
    </row>
    <row r="2" spans="1:8" ht="48.75" customHeight="1" x14ac:dyDescent="0.25">
      <c r="A2" s="261" t="s">
        <v>931</v>
      </c>
      <c r="B2" s="262"/>
      <c r="C2" s="262"/>
      <c r="D2" s="259"/>
      <c r="E2" s="260"/>
      <c r="F2" s="260"/>
      <c r="G2" s="260"/>
      <c r="H2" s="260"/>
    </row>
    <row r="3" spans="1:8" ht="21" customHeight="1" x14ac:dyDescent="0.25"/>
    <row r="4" spans="1:8" x14ac:dyDescent="0.25">
      <c r="A4" s="4" t="s">
        <v>129</v>
      </c>
    </row>
    <row r="5" spans="1:8" ht="51.75" x14ac:dyDescent="0.25">
      <c r="A5" s="40" t="s">
        <v>117</v>
      </c>
      <c r="B5" s="3" t="s">
        <v>415</v>
      </c>
      <c r="C5" s="92" t="s">
        <v>154</v>
      </c>
      <c r="D5" s="92" t="s">
        <v>155</v>
      </c>
      <c r="E5" s="92" t="s">
        <v>296</v>
      </c>
      <c r="F5" s="92" t="s">
        <v>297</v>
      </c>
      <c r="G5" s="92" t="s">
        <v>298</v>
      </c>
      <c r="H5" s="92" t="s">
        <v>299</v>
      </c>
    </row>
    <row r="6" spans="1:8" x14ac:dyDescent="0.25">
      <c r="A6" s="12" t="s">
        <v>807</v>
      </c>
      <c r="B6" s="5" t="s">
        <v>553</v>
      </c>
      <c r="C6" s="28"/>
      <c r="D6" s="28"/>
      <c r="E6" s="28"/>
      <c r="F6" s="28"/>
      <c r="G6" s="28"/>
      <c r="H6" s="28"/>
    </row>
    <row r="7" spans="1:8" x14ac:dyDescent="0.25">
      <c r="A7" s="18" t="s">
        <v>554</v>
      </c>
      <c r="B7" s="18" t="s">
        <v>553</v>
      </c>
      <c r="C7" s="28"/>
      <c r="D7" s="28"/>
      <c r="E7" s="28"/>
      <c r="F7" s="28"/>
      <c r="G7" s="28"/>
      <c r="H7" s="28"/>
    </row>
    <row r="8" spans="1:8" x14ac:dyDescent="0.25">
      <c r="A8" s="18" t="s">
        <v>555</v>
      </c>
      <c r="B8" s="18" t="s">
        <v>553</v>
      </c>
      <c r="C8" s="28"/>
      <c r="D8" s="28"/>
      <c r="E8" s="28"/>
      <c r="F8" s="28"/>
      <c r="G8" s="28"/>
      <c r="H8" s="28"/>
    </row>
    <row r="9" spans="1:8" ht="30" x14ac:dyDescent="0.25">
      <c r="A9" s="12" t="s">
        <v>556</v>
      </c>
      <c r="B9" s="5" t="s">
        <v>557</v>
      </c>
      <c r="C9" s="28"/>
      <c r="D9" s="28"/>
      <c r="E9" s="28"/>
      <c r="F9" s="28"/>
      <c r="G9" s="28"/>
      <c r="H9" s="28"/>
    </row>
    <row r="10" spans="1:8" x14ac:dyDescent="0.25">
      <c r="A10" s="12" t="s">
        <v>806</v>
      </c>
      <c r="B10" s="5" t="s">
        <v>558</v>
      </c>
      <c r="C10" s="28"/>
      <c r="D10" s="28"/>
      <c r="E10" s="28"/>
      <c r="F10" s="28"/>
      <c r="G10" s="28"/>
      <c r="H10" s="28"/>
    </row>
    <row r="11" spans="1:8" x14ac:dyDescent="0.25">
      <c r="A11" s="18" t="s">
        <v>554</v>
      </c>
      <c r="B11" s="18" t="s">
        <v>558</v>
      </c>
      <c r="C11" s="28"/>
      <c r="D11" s="28"/>
      <c r="E11" s="28"/>
      <c r="F11" s="28"/>
      <c r="G11" s="28"/>
      <c r="H11" s="28"/>
    </row>
    <row r="12" spans="1:8" x14ac:dyDescent="0.25">
      <c r="A12" s="18" t="s">
        <v>555</v>
      </c>
      <c r="B12" s="18" t="s">
        <v>559</v>
      </c>
      <c r="C12" s="28"/>
      <c r="D12" s="28"/>
      <c r="E12" s="28"/>
      <c r="F12" s="28"/>
      <c r="G12" s="28"/>
      <c r="H12" s="28"/>
    </row>
    <row r="13" spans="1:8" x14ac:dyDescent="0.25">
      <c r="A13" s="11" t="s">
        <v>805</v>
      </c>
      <c r="B13" s="7" t="s">
        <v>560</v>
      </c>
      <c r="C13" s="28"/>
      <c r="D13" s="28"/>
      <c r="E13" s="28"/>
      <c r="F13" s="28"/>
      <c r="G13" s="28"/>
      <c r="H13" s="28"/>
    </row>
    <row r="14" spans="1:8" x14ac:dyDescent="0.25">
      <c r="A14" s="19" t="s">
        <v>810</v>
      </c>
      <c r="B14" s="5" t="s">
        <v>561</v>
      </c>
      <c r="C14" s="28"/>
      <c r="D14" s="28"/>
      <c r="E14" s="28"/>
      <c r="F14" s="28"/>
      <c r="G14" s="28"/>
      <c r="H14" s="28"/>
    </row>
    <row r="15" spans="1:8" x14ac:dyDescent="0.25">
      <c r="A15" s="18" t="s">
        <v>562</v>
      </c>
      <c r="B15" s="18" t="s">
        <v>561</v>
      </c>
      <c r="C15" s="28"/>
      <c r="D15" s="28"/>
      <c r="E15" s="28"/>
      <c r="F15" s="28"/>
      <c r="G15" s="28"/>
      <c r="H15" s="28"/>
    </row>
    <row r="16" spans="1:8" x14ac:dyDescent="0.25">
      <c r="A16" s="18" t="s">
        <v>563</v>
      </c>
      <c r="B16" s="18" t="s">
        <v>561</v>
      </c>
      <c r="C16" s="28"/>
      <c r="D16" s="28"/>
      <c r="E16" s="28"/>
      <c r="F16" s="28"/>
      <c r="G16" s="28"/>
      <c r="H16" s="28"/>
    </row>
    <row r="17" spans="1:8" x14ac:dyDescent="0.25">
      <c r="A17" s="19" t="s">
        <v>811</v>
      </c>
      <c r="B17" s="5" t="s">
        <v>564</v>
      </c>
      <c r="C17" s="28"/>
      <c r="D17" s="28"/>
      <c r="E17" s="28"/>
      <c r="F17" s="28"/>
      <c r="G17" s="28"/>
      <c r="H17" s="28"/>
    </row>
    <row r="18" spans="1:8" x14ac:dyDescent="0.25">
      <c r="A18" s="18" t="s">
        <v>555</v>
      </c>
      <c r="B18" s="18" t="s">
        <v>564</v>
      </c>
      <c r="C18" s="28"/>
      <c r="D18" s="28"/>
      <c r="E18" s="28"/>
      <c r="F18" s="28"/>
      <c r="G18" s="28"/>
      <c r="H18" s="28"/>
    </row>
    <row r="19" spans="1:8" x14ac:dyDescent="0.25">
      <c r="A19" s="13" t="s">
        <v>565</v>
      </c>
      <c r="B19" s="5" t="s">
        <v>566</v>
      </c>
      <c r="C19" s="28"/>
      <c r="D19" s="28"/>
      <c r="E19" s="28"/>
      <c r="F19" s="28"/>
      <c r="G19" s="28"/>
      <c r="H19" s="28"/>
    </row>
    <row r="20" spans="1:8" x14ac:dyDescent="0.25">
      <c r="A20" s="13" t="s">
        <v>812</v>
      </c>
      <c r="B20" s="5" t="s">
        <v>567</v>
      </c>
      <c r="C20" s="28"/>
      <c r="D20" s="28"/>
      <c r="E20" s="28"/>
      <c r="F20" s="28"/>
      <c r="G20" s="28"/>
      <c r="H20" s="28"/>
    </row>
    <row r="21" spans="1:8" x14ac:dyDescent="0.25">
      <c r="A21" s="18" t="s">
        <v>563</v>
      </c>
      <c r="B21" s="18" t="s">
        <v>567</v>
      </c>
      <c r="C21" s="28"/>
      <c r="D21" s="28"/>
      <c r="E21" s="28"/>
      <c r="F21" s="28"/>
      <c r="G21" s="28"/>
      <c r="H21" s="28"/>
    </row>
    <row r="22" spans="1:8" x14ac:dyDescent="0.25">
      <c r="A22" s="18" t="s">
        <v>555</v>
      </c>
      <c r="B22" s="18" t="s">
        <v>567</v>
      </c>
      <c r="C22" s="28"/>
      <c r="D22" s="28"/>
      <c r="E22" s="28"/>
      <c r="F22" s="28"/>
      <c r="G22" s="28"/>
      <c r="H22" s="28"/>
    </row>
    <row r="23" spans="1:8" x14ac:dyDescent="0.25">
      <c r="A23" s="20" t="s">
        <v>808</v>
      </c>
      <c r="B23" s="7" t="s">
        <v>568</v>
      </c>
      <c r="C23" s="28"/>
      <c r="D23" s="28"/>
      <c r="E23" s="28"/>
      <c r="F23" s="28"/>
      <c r="G23" s="28"/>
      <c r="H23" s="28"/>
    </row>
    <row r="24" spans="1:8" x14ac:dyDescent="0.25">
      <c r="A24" s="19" t="s">
        <v>569</v>
      </c>
      <c r="B24" s="5" t="s">
        <v>570</v>
      </c>
      <c r="C24" s="28"/>
      <c r="D24" s="28"/>
      <c r="E24" s="28"/>
      <c r="F24" s="28"/>
      <c r="G24" s="28"/>
      <c r="H24" s="28"/>
    </row>
    <row r="25" spans="1:8" x14ac:dyDescent="0.25">
      <c r="A25" s="19" t="s">
        <v>571</v>
      </c>
      <c r="B25" s="5" t="s">
        <v>572</v>
      </c>
      <c r="C25" s="28"/>
      <c r="D25" s="28"/>
      <c r="E25" s="28"/>
      <c r="F25" s="28"/>
      <c r="G25" s="28"/>
      <c r="H25" s="28"/>
    </row>
    <row r="26" spans="1:8" x14ac:dyDescent="0.25">
      <c r="A26" s="19" t="s">
        <v>575</v>
      </c>
      <c r="B26" s="5" t="s">
        <v>576</v>
      </c>
      <c r="C26" s="28"/>
      <c r="D26" s="28"/>
      <c r="E26" s="28"/>
      <c r="F26" s="28"/>
      <c r="G26" s="28"/>
      <c r="H26" s="28"/>
    </row>
    <row r="27" spans="1:8" x14ac:dyDescent="0.25">
      <c r="A27" s="19" t="s">
        <v>577</v>
      </c>
      <c r="B27" s="5" t="s">
        <v>578</v>
      </c>
      <c r="C27" s="28"/>
      <c r="D27" s="28"/>
      <c r="E27" s="28"/>
      <c r="F27" s="28"/>
      <c r="G27" s="28"/>
      <c r="H27" s="28"/>
    </row>
    <row r="28" spans="1:8" x14ac:dyDescent="0.25">
      <c r="A28" s="19" t="s">
        <v>579</v>
      </c>
      <c r="B28" s="5" t="s">
        <v>580</v>
      </c>
      <c r="C28" s="28"/>
      <c r="D28" s="28"/>
      <c r="E28" s="28"/>
      <c r="F28" s="28"/>
      <c r="G28" s="28"/>
      <c r="H28" s="28"/>
    </row>
    <row r="29" spans="1:8" x14ac:dyDescent="0.25">
      <c r="A29" s="131" t="s">
        <v>809</v>
      </c>
      <c r="B29" s="132" t="s">
        <v>581</v>
      </c>
      <c r="C29" s="96"/>
      <c r="D29" s="96"/>
      <c r="E29" s="96"/>
      <c r="F29" s="96"/>
      <c r="G29" s="96"/>
      <c r="H29" s="96"/>
    </row>
    <row r="30" spans="1:8" x14ac:dyDescent="0.25">
      <c r="A30" s="19" t="s">
        <v>582</v>
      </c>
      <c r="B30" s="5" t="s">
        <v>583</v>
      </c>
      <c r="C30" s="28"/>
      <c r="D30" s="28"/>
      <c r="E30" s="28"/>
      <c r="F30" s="28"/>
      <c r="G30" s="28"/>
      <c r="H30" s="28"/>
    </row>
    <row r="31" spans="1:8" x14ac:dyDescent="0.25">
      <c r="A31" s="12" t="s">
        <v>584</v>
      </c>
      <c r="B31" s="5" t="s">
        <v>585</v>
      </c>
      <c r="C31" s="28"/>
      <c r="D31" s="28"/>
      <c r="E31" s="28"/>
      <c r="F31" s="28"/>
      <c r="G31" s="28"/>
      <c r="H31" s="28"/>
    </row>
    <row r="32" spans="1:8" x14ac:dyDescent="0.25">
      <c r="A32" s="19" t="s">
        <v>813</v>
      </c>
      <c r="B32" s="5" t="s">
        <v>586</v>
      </c>
      <c r="C32" s="28"/>
      <c r="D32" s="28"/>
      <c r="E32" s="28"/>
      <c r="F32" s="28"/>
      <c r="G32" s="28"/>
      <c r="H32" s="28"/>
    </row>
    <row r="33" spans="1:8" x14ac:dyDescent="0.25">
      <c r="A33" s="18" t="s">
        <v>555</v>
      </c>
      <c r="B33" s="18" t="s">
        <v>586</v>
      </c>
      <c r="C33" s="28"/>
      <c r="D33" s="28"/>
      <c r="E33" s="28"/>
      <c r="F33" s="28"/>
      <c r="G33" s="28"/>
      <c r="H33" s="28"/>
    </row>
    <row r="34" spans="1:8" x14ac:dyDescent="0.25">
      <c r="A34" s="19" t="s">
        <v>814</v>
      </c>
      <c r="B34" s="5" t="s">
        <v>587</v>
      </c>
      <c r="C34" s="28"/>
      <c r="D34" s="28"/>
      <c r="E34" s="28"/>
      <c r="F34" s="28"/>
      <c r="G34" s="28"/>
      <c r="H34" s="28"/>
    </row>
    <row r="35" spans="1:8" x14ac:dyDescent="0.25">
      <c r="A35" s="18" t="s">
        <v>588</v>
      </c>
      <c r="B35" s="18" t="s">
        <v>587</v>
      </c>
      <c r="C35" s="28"/>
      <c r="D35" s="28"/>
      <c r="E35" s="28"/>
      <c r="F35" s="28"/>
      <c r="G35" s="28"/>
      <c r="H35" s="28"/>
    </row>
    <row r="36" spans="1:8" x14ac:dyDescent="0.25">
      <c r="A36" s="18" t="s">
        <v>589</v>
      </c>
      <c r="B36" s="18" t="s">
        <v>587</v>
      </c>
      <c r="C36" s="28"/>
      <c r="D36" s="28"/>
      <c r="E36" s="28"/>
      <c r="F36" s="28"/>
      <c r="G36" s="28"/>
      <c r="H36" s="28"/>
    </row>
    <row r="37" spans="1:8" x14ac:dyDescent="0.25">
      <c r="A37" s="18" t="s">
        <v>590</v>
      </c>
      <c r="B37" s="18" t="s">
        <v>587</v>
      </c>
      <c r="C37" s="28"/>
      <c r="D37" s="28"/>
      <c r="E37" s="28"/>
      <c r="F37" s="28"/>
      <c r="G37" s="28"/>
      <c r="H37" s="28"/>
    </row>
    <row r="38" spans="1:8" x14ac:dyDescent="0.25">
      <c r="A38" s="18" t="s">
        <v>555</v>
      </c>
      <c r="B38" s="18" t="s">
        <v>587</v>
      </c>
      <c r="C38" s="28"/>
      <c r="D38" s="28"/>
      <c r="E38" s="28"/>
      <c r="F38" s="28"/>
      <c r="G38" s="28"/>
      <c r="H38" s="28"/>
    </row>
    <row r="39" spans="1:8" x14ac:dyDescent="0.25">
      <c r="A39" s="131" t="s">
        <v>815</v>
      </c>
      <c r="B39" s="132" t="s">
        <v>591</v>
      </c>
      <c r="C39" s="96"/>
      <c r="D39" s="96"/>
      <c r="E39" s="96"/>
      <c r="F39" s="96"/>
      <c r="G39" s="96"/>
      <c r="H39" s="96"/>
    </row>
    <row r="42" spans="1:8" ht="51.75" x14ac:dyDescent="0.25">
      <c r="A42" s="40" t="s">
        <v>117</v>
      </c>
      <c r="B42" s="3" t="s">
        <v>415</v>
      </c>
      <c r="C42" s="92" t="s">
        <v>154</v>
      </c>
      <c r="D42" s="92" t="s">
        <v>155</v>
      </c>
      <c r="E42" s="92" t="s">
        <v>296</v>
      </c>
      <c r="F42" s="92" t="s">
        <v>297</v>
      </c>
      <c r="G42" s="92" t="s">
        <v>298</v>
      </c>
      <c r="H42" s="92" t="s">
        <v>299</v>
      </c>
    </row>
    <row r="43" spans="1:8" x14ac:dyDescent="0.25">
      <c r="A43" s="19" t="s">
        <v>889</v>
      </c>
      <c r="B43" s="5" t="s">
        <v>681</v>
      </c>
      <c r="C43" s="28"/>
      <c r="D43" s="28"/>
      <c r="E43" s="28"/>
      <c r="F43" s="28"/>
      <c r="G43" s="28"/>
      <c r="H43" s="28"/>
    </row>
    <row r="44" spans="1:8" x14ac:dyDescent="0.25">
      <c r="A44" s="46" t="s">
        <v>554</v>
      </c>
      <c r="B44" s="46" t="s">
        <v>681</v>
      </c>
      <c r="C44" s="28"/>
      <c r="D44" s="28"/>
      <c r="E44" s="28"/>
      <c r="F44" s="28"/>
      <c r="G44" s="28"/>
      <c r="H44" s="28"/>
    </row>
    <row r="45" spans="1:8" ht="30" x14ac:dyDescent="0.25">
      <c r="A45" s="12" t="s">
        <v>682</v>
      </c>
      <c r="B45" s="5" t="s">
        <v>683</v>
      </c>
      <c r="C45" s="28"/>
      <c r="D45" s="28"/>
      <c r="E45" s="28"/>
      <c r="F45" s="28"/>
      <c r="G45" s="28"/>
      <c r="H45" s="28"/>
    </row>
    <row r="46" spans="1:8" x14ac:dyDescent="0.25">
      <c r="A46" s="19" t="s">
        <v>27</v>
      </c>
      <c r="B46" s="5" t="s">
        <v>684</v>
      </c>
      <c r="C46" s="28"/>
      <c r="D46" s="28"/>
      <c r="E46" s="28"/>
      <c r="F46" s="28"/>
      <c r="G46" s="28"/>
      <c r="H46" s="28"/>
    </row>
    <row r="47" spans="1:8" x14ac:dyDescent="0.25">
      <c r="A47" s="46" t="s">
        <v>554</v>
      </c>
      <c r="B47" s="46" t="s">
        <v>684</v>
      </c>
      <c r="C47" s="28"/>
      <c r="D47" s="28"/>
      <c r="E47" s="28"/>
      <c r="F47" s="28"/>
      <c r="G47" s="28"/>
      <c r="H47" s="28"/>
    </row>
    <row r="48" spans="1:8" x14ac:dyDescent="0.25">
      <c r="A48" s="11" t="s">
        <v>909</v>
      </c>
      <c r="B48" s="7" t="s">
        <v>685</v>
      </c>
      <c r="C48" s="28"/>
      <c r="D48" s="28"/>
      <c r="E48" s="28"/>
      <c r="F48" s="28"/>
      <c r="G48" s="28"/>
      <c r="H48" s="28"/>
    </row>
    <row r="49" spans="1:8" x14ac:dyDescent="0.25">
      <c r="A49" s="12" t="s">
        <v>28</v>
      </c>
      <c r="B49" s="5" t="s">
        <v>686</v>
      </c>
      <c r="C49" s="28"/>
      <c r="D49" s="28"/>
      <c r="E49" s="28"/>
      <c r="F49" s="28"/>
      <c r="G49" s="28"/>
      <c r="H49" s="28"/>
    </row>
    <row r="50" spans="1:8" x14ac:dyDescent="0.25">
      <c r="A50" s="46" t="s">
        <v>562</v>
      </c>
      <c r="B50" s="46" t="s">
        <v>686</v>
      </c>
      <c r="C50" s="28"/>
      <c r="D50" s="28"/>
      <c r="E50" s="28"/>
      <c r="F50" s="28"/>
      <c r="G50" s="28"/>
      <c r="H50" s="28"/>
    </row>
    <row r="51" spans="1:8" x14ac:dyDescent="0.25">
      <c r="A51" s="19" t="s">
        <v>687</v>
      </c>
      <c r="B51" s="5" t="s">
        <v>688</v>
      </c>
      <c r="C51" s="28"/>
      <c r="D51" s="28"/>
      <c r="E51" s="28"/>
      <c r="F51" s="28"/>
      <c r="G51" s="28"/>
      <c r="H51" s="28"/>
    </row>
    <row r="52" spans="1:8" x14ac:dyDescent="0.25">
      <c r="A52" s="13" t="s">
        <v>29</v>
      </c>
      <c r="B52" s="5" t="s">
        <v>689</v>
      </c>
      <c r="C52" s="28"/>
      <c r="D52" s="28"/>
      <c r="E52" s="28"/>
      <c r="F52" s="28"/>
      <c r="G52" s="28"/>
      <c r="H52" s="28"/>
    </row>
    <row r="53" spans="1:8" x14ac:dyDescent="0.25">
      <c r="A53" s="46" t="s">
        <v>563</v>
      </c>
      <c r="B53" s="46" t="s">
        <v>689</v>
      </c>
      <c r="C53" s="28"/>
      <c r="D53" s="28"/>
      <c r="E53" s="28"/>
      <c r="F53" s="28"/>
      <c r="G53" s="28"/>
      <c r="H53" s="28"/>
    </row>
    <row r="54" spans="1:8" x14ac:dyDescent="0.25">
      <c r="A54" s="19" t="s">
        <v>690</v>
      </c>
      <c r="B54" s="5" t="s">
        <v>691</v>
      </c>
      <c r="C54" s="28"/>
      <c r="D54" s="28"/>
      <c r="E54" s="28"/>
      <c r="F54" s="28"/>
      <c r="G54" s="28"/>
      <c r="H54" s="28"/>
    </row>
    <row r="55" spans="1:8" x14ac:dyDescent="0.25">
      <c r="A55" s="20" t="s">
        <v>0</v>
      </c>
      <c r="B55" s="7" t="s">
        <v>692</v>
      </c>
      <c r="C55" s="28"/>
      <c r="D55" s="28"/>
      <c r="E55" s="28"/>
      <c r="F55" s="28"/>
      <c r="G55" s="28"/>
      <c r="H55" s="28"/>
    </row>
    <row r="56" spans="1:8" x14ac:dyDescent="0.25">
      <c r="A56" s="20" t="s">
        <v>696</v>
      </c>
      <c r="B56" s="7" t="s">
        <v>697</v>
      </c>
      <c r="C56" s="28"/>
      <c r="D56" s="28"/>
      <c r="E56" s="28"/>
      <c r="F56" s="28"/>
      <c r="G56" s="28"/>
      <c r="H56" s="28"/>
    </row>
    <row r="57" spans="1:8" x14ac:dyDescent="0.25">
      <c r="A57" s="20" t="s">
        <v>698</v>
      </c>
      <c r="B57" s="7" t="s">
        <v>699</v>
      </c>
      <c r="C57" s="28"/>
      <c r="D57" s="28"/>
      <c r="E57" s="28"/>
      <c r="F57" s="28"/>
      <c r="G57" s="28"/>
      <c r="H57" s="28"/>
    </row>
    <row r="58" spans="1:8" x14ac:dyDescent="0.25">
      <c r="A58" s="20" t="s">
        <v>702</v>
      </c>
      <c r="B58" s="7" t="s">
        <v>703</v>
      </c>
      <c r="C58" s="28"/>
      <c r="D58" s="28"/>
      <c r="E58" s="28"/>
      <c r="F58" s="28"/>
      <c r="G58" s="28"/>
      <c r="H58" s="28"/>
    </row>
    <row r="59" spans="1:8" x14ac:dyDescent="0.25">
      <c r="A59" s="11" t="s">
        <v>128</v>
      </c>
      <c r="B59" s="7" t="s">
        <v>704</v>
      </c>
      <c r="C59" s="28"/>
      <c r="D59" s="28"/>
      <c r="E59" s="28"/>
      <c r="F59" s="28"/>
      <c r="G59" s="28"/>
      <c r="H59" s="28"/>
    </row>
    <row r="60" spans="1:8" x14ac:dyDescent="0.25">
      <c r="A60" s="15" t="s">
        <v>705</v>
      </c>
      <c r="B60" s="7" t="s">
        <v>704</v>
      </c>
      <c r="C60" s="28"/>
      <c r="D60" s="28"/>
      <c r="E60" s="28"/>
      <c r="F60" s="28"/>
      <c r="G60" s="28"/>
      <c r="H60" s="28"/>
    </row>
    <row r="61" spans="1:8" x14ac:dyDescent="0.25">
      <c r="A61" s="133" t="s">
        <v>2</v>
      </c>
      <c r="B61" s="134" t="s">
        <v>706</v>
      </c>
      <c r="C61" s="122"/>
      <c r="D61" s="122"/>
      <c r="E61" s="122"/>
      <c r="F61" s="122"/>
      <c r="G61" s="122"/>
      <c r="H61" s="122"/>
    </row>
    <row r="62" spans="1:8" x14ac:dyDescent="0.25">
      <c r="A62" s="12" t="s">
        <v>707</v>
      </c>
      <c r="B62" s="5" t="s">
        <v>708</v>
      </c>
      <c r="C62" s="28"/>
      <c r="D62" s="28"/>
      <c r="E62" s="28"/>
      <c r="F62" s="28"/>
      <c r="G62" s="28"/>
      <c r="H62" s="28"/>
    </row>
    <row r="63" spans="1:8" x14ac:dyDescent="0.25">
      <c r="A63" s="13" t="s">
        <v>709</v>
      </c>
      <c r="B63" s="5" t="s">
        <v>710</v>
      </c>
      <c r="C63" s="28"/>
      <c r="D63" s="28"/>
      <c r="E63" s="28"/>
      <c r="F63" s="28"/>
      <c r="G63" s="28"/>
      <c r="H63" s="28"/>
    </row>
    <row r="64" spans="1:8" x14ac:dyDescent="0.25">
      <c r="A64" s="19" t="s">
        <v>711</v>
      </c>
      <c r="B64" s="5" t="s">
        <v>712</v>
      </c>
      <c r="C64" s="28"/>
      <c r="D64" s="28"/>
      <c r="E64" s="28"/>
      <c r="F64" s="28"/>
      <c r="G64" s="28"/>
      <c r="H64" s="28"/>
    </row>
    <row r="65" spans="1:8" x14ac:dyDescent="0.25">
      <c r="A65" s="19" t="s">
        <v>894</v>
      </c>
      <c r="B65" s="5" t="s">
        <v>713</v>
      </c>
      <c r="C65" s="28"/>
      <c r="D65" s="28"/>
      <c r="E65" s="28"/>
      <c r="F65" s="28"/>
      <c r="G65" s="28"/>
      <c r="H65" s="28"/>
    </row>
    <row r="66" spans="1:8" x14ac:dyDescent="0.25">
      <c r="A66" s="46" t="s">
        <v>588</v>
      </c>
      <c r="B66" s="46" t="s">
        <v>713</v>
      </c>
      <c r="C66" s="28"/>
      <c r="D66" s="28"/>
      <c r="E66" s="28"/>
      <c r="F66" s="28"/>
      <c r="G66" s="28"/>
      <c r="H66" s="28"/>
    </row>
    <row r="67" spans="1:8" x14ac:dyDescent="0.25">
      <c r="A67" s="46" t="s">
        <v>589</v>
      </c>
      <c r="B67" s="46" t="s">
        <v>713</v>
      </c>
      <c r="C67" s="28"/>
      <c r="D67" s="28"/>
      <c r="E67" s="28"/>
      <c r="F67" s="28"/>
      <c r="G67" s="28"/>
      <c r="H67" s="28"/>
    </row>
    <row r="68" spans="1:8" x14ac:dyDescent="0.25">
      <c r="A68" s="47" t="s">
        <v>590</v>
      </c>
      <c r="B68" s="47" t="s">
        <v>713</v>
      </c>
      <c r="C68" s="28"/>
      <c r="D68" s="28"/>
      <c r="E68" s="28"/>
      <c r="F68" s="28"/>
      <c r="G68" s="28"/>
      <c r="H68" s="28"/>
    </row>
    <row r="69" spans="1:8" x14ac:dyDescent="0.25">
      <c r="A69" s="135" t="s">
        <v>3</v>
      </c>
      <c r="B69" s="134" t="s">
        <v>714</v>
      </c>
      <c r="C69" s="122"/>
      <c r="D69" s="122"/>
      <c r="E69" s="122"/>
      <c r="F69" s="122"/>
      <c r="G69" s="122"/>
      <c r="H69" s="122"/>
    </row>
  </sheetData>
  <mergeCells count="2">
    <mergeCell ref="A1:H1"/>
    <mergeCell ref="A2:H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fitToHeight="2" orientation="portrait" r:id="rId1"/>
  <headerFooter>
    <oddHeader xml:space="preserve">&amp;C11. melléklet a  6/2019. (V.29.) önkormányzati rendelethez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view="pageLayout" zoomScaleNormal="100" workbookViewId="0">
      <selection activeCell="D39" sqref="D39"/>
    </sheetView>
  </sheetViews>
  <sheetFormatPr defaultRowHeight="15" x14ac:dyDescent="0.25"/>
  <cols>
    <col min="1" max="1" width="82.42578125" customWidth="1"/>
    <col min="3" max="4" width="12.42578125" style="212" bestFit="1" customWidth="1"/>
    <col min="5" max="5" width="12.42578125" style="212" customWidth="1"/>
  </cols>
  <sheetData>
    <row r="1" spans="1:5" ht="28.5" customHeight="1" x14ac:dyDescent="0.25">
      <c r="A1" s="257" t="s">
        <v>939</v>
      </c>
      <c r="B1" s="258"/>
      <c r="C1" s="258"/>
      <c r="D1" s="260"/>
      <c r="E1" s="260"/>
    </row>
    <row r="2" spans="1:5" ht="27" customHeight="1" x14ac:dyDescent="0.25">
      <c r="A2" s="261" t="s">
        <v>915</v>
      </c>
      <c r="B2" s="281"/>
      <c r="C2" s="281"/>
      <c r="D2" s="260"/>
      <c r="E2" s="260"/>
    </row>
    <row r="3" spans="1:5" ht="18.75" customHeight="1" x14ac:dyDescent="0.25"/>
    <row r="4" spans="1:5" ht="23.25" customHeight="1" x14ac:dyDescent="0.25">
      <c r="A4" s="4" t="s">
        <v>129</v>
      </c>
    </row>
    <row r="5" spans="1:5" ht="26.25" x14ac:dyDescent="0.25">
      <c r="A5" s="40" t="s">
        <v>117</v>
      </c>
      <c r="B5" s="3" t="s">
        <v>415</v>
      </c>
      <c r="C5" s="240" t="s">
        <v>150</v>
      </c>
      <c r="D5" s="207" t="s">
        <v>178</v>
      </c>
      <c r="E5" s="240" t="s">
        <v>179</v>
      </c>
    </row>
    <row r="6" spans="1:5" x14ac:dyDescent="0.25">
      <c r="A6" s="145" t="s">
        <v>914</v>
      </c>
      <c r="B6" s="7" t="s">
        <v>492</v>
      </c>
      <c r="C6" s="241"/>
      <c r="D6" s="242"/>
      <c r="E6" s="241"/>
    </row>
    <row r="7" spans="1:5" x14ac:dyDescent="0.25">
      <c r="A7" s="12" t="s">
        <v>726</v>
      </c>
      <c r="B7" s="6" t="s">
        <v>494</v>
      </c>
      <c r="C7" s="208"/>
      <c r="D7" s="208"/>
      <c r="E7" s="208"/>
    </row>
    <row r="8" spans="1:5" x14ac:dyDescent="0.25">
      <c r="A8" s="12" t="s">
        <v>727</v>
      </c>
      <c r="B8" s="6" t="s">
        <v>494</v>
      </c>
      <c r="C8" s="208"/>
      <c r="D8" s="208"/>
      <c r="E8" s="208"/>
    </row>
    <row r="9" spans="1:5" x14ac:dyDescent="0.25">
      <c r="A9" s="12" t="s">
        <v>728</v>
      </c>
      <c r="B9" s="6" t="s">
        <v>494</v>
      </c>
      <c r="C9" s="208"/>
      <c r="D9" s="208"/>
      <c r="E9" s="208"/>
    </row>
    <row r="10" spans="1:5" x14ac:dyDescent="0.25">
      <c r="A10" s="12" t="s">
        <v>729</v>
      </c>
      <c r="B10" s="6" t="s">
        <v>494</v>
      </c>
      <c r="C10" s="208"/>
      <c r="D10" s="208"/>
      <c r="E10" s="208"/>
    </row>
    <row r="11" spans="1:5" x14ac:dyDescent="0.25">
      <c r="A11" s="13" t="s">
        <v>730</v>
      </c>
      <c r="B11" s="6" t="s">
        <v>494</v>
      </c>
      <c r="C11" s="208"/>
      <c r="D11" s="208"/>
      <c r="E11" s="208"/>
    </row>
    <row r="12" spans="1:5" x14ac:dyDescent="0.25">
      <c r="A12" s="13" t="s">
        <v>731</v>
      </c>
      <c r="B12" s="6" t="s">
        <v>494</v>
      </c>
      <c r="C12" s="208"/>
      <c r="D12" s="208"/>
      <c r="E12" s="208"/>
    </row>
    <row r="13" spans="1:5" x14ac:dyDescent="0.25">
      <c r="A13" s="15" t="s">
        <v>159</v>
      </c>
      <c r="B13" s="14" t="s">
        <v>494</v>
      </c>
      <c r="C13" s="208"/>
      <c r="D13" s="208"/>
      <c r="E13" s="208"/>
    </row>
    <row r="14" spans="1:5" x14ac:dyDescent="0.25">
      <c r="A14" s="12" t="s">
        <v>732</v>
      </c>
      <c r="B14" s="6" t="s">
        <v>495</v>
      </c>
      <c r="C14" s="208"/>
      <c r="D14" s="208"/>
      <c r="E14" s="208"/>
    </row>
    <row r="15" spans="1:5" x14ac:dyDescent="0.25">
      <c r="A15" s="16" t="s">
        <v>158</v>
      </c>
      <c r="B15" s="14" t="s">
        <v>495</v>
      </c>
      <c r="C15" s="208"/>
      <c r="D15" s="208"/>
      <c r="E15" s="208"/>
    </row>
    <row r="16" spans="1:5" x14ac:dyDescent="0.25">
      <c r="A16" s="12" t="s">
        <v>733</v>
      </c>
      <c r="B16" s="6" t="s">
        <v>496</v>
      </c>
      <c r="C16" s="208"/>
      <c r="D16" s="208"/>
      <c r="E16" s="208"/>
    </row>
    <row r="17" spans="1:5" x14ac:dyDescent="0.25">
      <c r="A17" s="12" t="s">
        <v>734</v>
      </c>
      <c r="B17" s="6" t="s">
        <v>496</v>
      </c>
      <c r="C17" s="208"/>
      <c r="D17" s="208"/>
      <c r="E17" s="208"/>
    </row>
    <row r="18" spans="1:5" x14ac:dyDescent="0.25">
      <c r="A18" s="13" t="s">
        <v>735</v>
      </c>
      <c r="B18" s="6" t="s">
        <v>496</v>
      </c>
      <c r="C18" s="208">
        <v>50000</v>
      </c>
      <c r="D18" s="208">
        <v>50000</v>
      </c>
      <c r="E18" s="208">
        <v>0</v>
      </c>
    </row>
    <row r="19" spans="1:5" x14ac:dyDescent="0.25">
      <c r="A19" s="13" t="s">
        <v>736</v>
      </c>
      <c r="B19" s="6" t="s">
        <v>496</v>
      </c>
      <c r="C19" s="208"/>
      <c r="D19" s="208"/>
      <c r="E19" s="208"/>
    </row>
    <row r="20" spans="1:5" x14ac:dyDescent="0.25">
      <c r="A20" s="13" t="s">
        <v>737</v>
      </c>
      <c r="B20" s="6" t="s">
        <v>496</v>
      </c>
      <c r="C20" s="208"/>
      <c r="D20" s="208"/>
      <c r="E20" s="208"/>
    </row>
    <row r="21" spans="1:5" ht="30" x14ac:dyDescent="0.25">
      <c r="A21" s="17" t="s">
        <v>738</v>
      </c>
      <c r="B21" s="6" t="s">
        <v>496</v>
      </c>
      <c r="C21" s="208"/>
      <c r="D21" s="208"/>
      <c r="E21" s="208"/>
    </row>
    <row r="22" spans="1:5" x14ac:dyDescent="0.25">
      <c r="A22" s="11" t="s">
        <v>157</v>
      </c>
      <c r="B22" s="14" t="s">
        <v>496</v>
      </c>
      <c r="C22" s="208">
        <v>50000</v>
      </c>
      <c r="D22" s="208">
        <v>50000</v>
      </c>
      <c r="E22" s="208">
        <f>SUM(E16:E21)</f>
        <v>0</v>
      </c>
    </row>
    <row r="23" spans="1:5" x14ac:dyDescent="0.25">
      <c r="A23" s="12" t="s">
        <v>739</v>
      </c>
      <c r="B23" s="6" t="s">
        <v>497</v>
      </c>
      <c r="C23" s="208"/>
      <c r="D23" s="208"/>
      <c r="E23" s="208"/>
    </row>
    <row r="24" spans="1:5" x14ac:dyDescent="0.25">
      <c r="A24" s="12" t="s">
        <v>776</v>
      </c>
      <c r="B24" s="6" t="s">
        <v>497</v>
      </c>
      <c r="C24" s="208"/>
      <c r="D24" s="208"/>
      <c r="E24" s="208"/>
    </row>
    <row r="25" spans="1:5" x14ac:dyDescent="0.25">
      <c r="A25" s="11" t="s">
        <v>156</v>
      </c>
      <c r="B25" s="8" t="s">
        <v>497</v>
      </c>
      <c r="C25" s="208"/>
      <c r="D25" s="208"/>
      <c r="E25" s="208"/>
    </row>
    <row r="26" spans="1:5" x14ac:dyDescent="0.25">
      <c r="A26" s="12" t="s">
        <v>777</v>
      </c>
      <c r="B26" s="6" t="s">
        <v>498</v>
      </c>
      <c r="C26" s="208"/>
      <c r="D26" s="208"/>
      <c r="E26" s="208"/>
    </row>
    <row r="27" spans="1:5" x14ac:dyDescent="0.25">
      <c r="A27" s="12" t="s">
        <v>778</v>
      </c>
      <c r="B27" s="6" t="s">
        <v>498</v>
      </c>
      <c r="C27" s="208"/>
      <c r="D27" s="208"/>
      <c r="E27" s="208"/>
    </row>
    <row r="28" spans="1:5" x14ac:dyDescent="0.25">
      <c r="A28" s="13" t="s">
        <v>779</v>
      </c>
      <c r="B28" s="6" t="s">
        <v>498</v>
      </c>
      <c r="C28" s="208"/>
      <c r="D28" s="208"/>
      <c r="E28" s="208"/>
    </row>
    <row r="29" spans="1:5" x14ac:dyDescent="0.25">
      <c r="A29" s="13" t="s">
        <v>780</v>
      </c>
      <c r="B29" s="6" t="s">
        <v>498</v>
      </c>
      <c r="C29" s="208"/>
      <c r="D29" s="208"/>
      <c r="E29" s="208"/>
    </row>
    <row r="30" spans="1:5" x14ac:dyDescent="0.25">
      <c r="A30" s="13" t="s">
        <v>781</v>
      </c>
      <c r="B30" s="6" t="s">
        <v>498</v>
      </c>
      <c r="C30" s="208">
        <v>2032000</v>
      </c>
      <c r="D30" s="208">
        <v>2806843</v>
      </c>
      <c r="E30" s="208">
        <v>1630000</v>
      </c>
    </row>
    <row r="31" spans="1:5" x14ac:dyDescent="0.25">
      <c r="A31" s="13" t="s">
        <v>782</v>
      </c>
      <c r="B31" s="6" t="s">
        <v>498</v>
      </c>
      <c r="C31" s="208"/>
      <c r="D31" s="208"/>
      <c r="E31" s="208"/>
    </row>
    <row r="32" spans="1:5" x14ac:dyDescent="0.25">
      <c r="A32" s="13" t="s">
        <v>783</v>
      </c>
      <c r="B32" s="6" t="s">
        <v>498</v>
      </c>
      <c r="C32" s="208"/>
      <c r="D32" s="208"/>
      <c r="E32" s="208"/>
    </row>
    <row r="33" spans="1:5" x14ac:dyDescent="0.25">
      <c r="A33" s="13" t="s">
        <v>784</v>
      </c>
      <c r="B33" s="6" t="s">
        <v>498</v>
      </c>
      <c r="C33" s="208"/>
      <c r="D33" s="208"/>
      <c r="E33" s="208"/>
    </row>
    <row r="34" spans="1:5" x14ac:dyDescent="0.25">
      <c r="A34" s="13" t="s">
        <v>785</v>
      </c>
      <c r="B34" s="6" t="s">
        <v>498</v>
      </c>
      <c r="C34" s="208"/>
      <c r="D34" s="208"/>
      <c r="E34" s="208"/>
    </row>
    <row r="35" spans="1:5" x14ac:dyDescent="0.25">
      <c r="A35" s="13" t="s">
        <v>786</v>
      </c>
      <c r="B35" s="6" t="s">
        <v>498</v>
      </c>
      <c r="C35" s="208"/>
      <c r="D35" s="208"/>
      <c r="E35" s="208"/>
    </row>
    <row r="36" spans="1:5" ht="30" x14ac:dyDescent="0.25">
      <c r="A36" s="13" t="s">
        <v>787</v>
      </c>
      <c r="B36" s="6" t="s">
        <v>498</v>
      </c>
      <c r="C36" s="208"/>
      <c r="D36" s="208"/>
      <c r="E36" s="208"/>
    </row>
    <row r="37" spans="1:5" ht="30" x14ac:dyDescent="0.25">
      <c r="A37" s="13" t="s">
        <v>788</v>
      </c>
      <c r="B37" s="6" t="s">
        <v>498</v>
      </c>
      <c r="C37" s="208"/>
      <c r="D37" s="208"/>
      <c r="E37" s="208"/>
    </row>
    <row r="38" spans="1:5" x14ac:dyDescent="0.25">
      <c r="A38" s="11" t="s">
        <v>789</v>
      </c>
      <c r="B38" s="14" t="s">
        <v>498</v>
      </c>
      <c r="C38" s="208">
        <v>2032000</v>
      </c>
      <c r="D38" s="208">
        <v>2806843</v>
      </c>
      <c r="E38" s="208">
        <v>1630000</v>
      </c>
    </row>
    <row r="39" spans="1:5" ht="15.75" x14ac:dyDescent="0.25">
      <c r="A39" s="136" t="s">
        <v>790</v>
      </c>
      <c r="B39" s="137" t="s">
        <v>499</v>
      </c>
      <c r="C39" s="214">
        <f>+C6+C13+C15+C22+C25+C38</f>
        <v>2082000</v>
      </c>
      <c r="D39" s="214">
        <f>+D6+D13+D15+D22+D25+D38</f>
        <v>2856843</v>
      </c>
      <c r="E39" s="214">
        <f>+E6+E13+E15+E22+E25+E38</f>
        <v>1630000</v>
      </c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 xml:space="preserve">&amp;C12. melléklet a  6/2019. (V.29.) önkormányzati rendelethez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5"/>
  <sheetViews>
    <sheetView view="pageLayout" zoomScaleNormal="100" workbookViewId="0">
      <selection activeCell="E90" sqref="E90"/>
    </sheetView>
  </sheetViews>
  <sheetFormatPr defaultRowHeight="15" x14ac:dyDescent="0.25"/>
  <cols>
    <col min="1" max="1" width="81" customWidth="1"/>
    <col min="2" max="2" width="10.85546875" customWidth="1"/>
    <col min="3" max="3" width="16" style="212" bestFit="1" customWidth="1"/>
    <col min="4" max="5" width="12.42578125" style="212" bestFit="1" customWidth="1"/>
  </cols>
  <sheetData>
    <row r="1" spans="1:5" ht="27" customHeight="1" x14ac:dyDescent="0.25">
      <c r="A1" s="257" t="s">
        <v>939</v>
      </c>
      <c r="B1" s="258"/>
      <c r="C1" s="258"/>
      <c r="D1" s="260"/>
      <c r="E1" s="260"/>
    </row>
    <row r="2" spans="1:5" ht="27" customHeight="1" x14ac:dyDescent="0.25">
      <c r="A2" s="261" t="s">
        <v>918</v>
      </c>
      <c r="B2" s="262"/>
      <c r="C2" s="262"/>
      <c r="D2" s="260"/>
      <c r="E2" s="260"/>
    </row>
    <row r="3" spans="1:5" ht="19.5" customHeight="1" x14ac:dyDescent="0.25"/>
    <row r="4" spans="1:5" x14ac:dyDescent="0.25">
      <c r="A4" s="4" t="s">
        <v>129</v>
      </c>
    </row>
    <row r="5" spans="1:5" ht="26.25" x14ac:dyDescent="0.25">
      <c r="A5" s="40" t="s">
        <v>117</v>
      </c>
      <c r="B5" s="3" t="s">
        <v>415</v>
      </c>
      <c r="C5" s="240" t="s">
        <v>150</v>
      </c>
      <c r="D5" s="207" t="s">
        <v>178</v>
      </c>
      <c r="E5" s="240" t="s">
        <v>179</v>
      </c>
    </row>
    <row r="6" spans="1:5" x14ac:dyDescent="0.25">
      <c r="A6" s="13" t="s">
        <v>63</v>
      </c>
      <c r="B6" s="6" t="s">
        <v>505</v>
      </c>
      <c r="C6" s="243"/>
      <c r="D6" s="243"/>
      <c r="E6" s="243"/>
    </row>
    <row r="7" spans="1:5" x14ac:dyDescent="0.25">
      <c r="A7" s="13" t="s">
        <v>64</v>
      </c>
      <c r="B7" s="6" t="s">
        <v>505</v>
      </c>
      <c r="C7" s="243"/>
      <c r="D7" s="243"/>
      <c r="E7" s="243"/>
    </row>
    <row r="8" spans="1:5" ht="30" x14ac:dyDescent="0.25">
      <c r="A8" s="13" t="s">
        <v>65</v>
      </c>
      <c r="B8" s="6" t="s">
        <v>505</v>
      </c>
      <c r="C8" s="243"/>
      <c r="D8" s="243"/>
      <c r="E8" s="243"/>
    </row>
    <row r="9" spans="1:5" x14ac:dyDescent="0.25">
      <c r="A9" s="13" t="s">
        <v>66</v>
      </c>
      <c r="B9" s="6" t="s">
        <v>505</v>
      </c>
      <c r="C9" s="243"/>
      <c r="D9" s="243"/>
      <c r="E9" s="243"/>
    </row>
    <row r="10" spans="1:5" x14ac:dyDescent="0.25">
      <c r="A10" s="13" t="s">
        <v>67</v>
      </c>
      <c r="B10" s="6" t="s">
        <v>505</v>
      </c>
      <c r="C10" s="243"/>
      <c r="D10" s="243"/>
      <c r="E10" s="243"/>
    </row>
    <row r="11" spans="1:5" x14ac:dyDescent="0.25">
      <c r="A11" s="13" t="s">
        <v>68</v>
      </c>
      <c r="B11" s="6" t="s">
        <v>505</v>
      </c>
      <c r="C11" s="243"/>
      <c r="D11" s="243"/>
      <c r="E11" s="243"/>
    </row>
    <row r="12" spans="1:5" x14ac:dyDescent="0.25">
      <c r="A12" s="13" t="s">
        <v>69</v>
      </c>
      <c r="B12" s="6" t="s">
        <v>505</v>
      </c>
      <c r="C12" s="243"/>
      <c r="D12" s="243"/>
      <c r="E12" s="243"/>
    </row>
    <row r="13" spans="1:5" x14ac:dyDescent="0.25">
      <c r="A13" s="13" t="s">
        <v>70</v>
      </c>
      <c r="B13" s="6" t="s">
        <v>505</v>
      </c>
      <c r="C13" s="243"/>
      <c r="D13" s="243"/>
      <c r="E13" s="243"/>
    </row>
    <row r="14" spans="1:5" x14ac:dyDescent="0.25">
      <c r="A14" s="13" t="s">
        <v>71</v>
      </c>
      <c r="B14" s="6" t="s">
        <v>505</v>
      </c>
      <c r="C14" s="243"/>
      <c r="D14" s="243"/>
      <c r="E14" s="243"/>
    </row>
    <row r="15" spans="1:5" x14ac:dyDescent="0.25">
      <c r="A15" s="13" t="s">
        <v>72</v>
      </c>
      <c r="B15" s="6" t="s">
        <v>505</v>
      </c>
      <c r="C15" s="243"/>
      <c r="D15" s="243"/>
      <c r="E15" s="243"/>
    </row>
    <row r="16" spans="1:5" ht="25.5" x14ac:dyDescent="0.25">
      <c r="A16" s="11" t="s">
        <v>791</v>
      </c>
      <c r="B16" s="8" t="s">
        <v>505</v>
      </c>
      <c r="C16" s="243"/>
      <c r="D16" s="243"/>
      <c r="E16" s="243"/>
    </row>
    <row r="17" spans="1:5" x14ac:dyDescent="0.25">
      <c r="A17" s="13" t="s">
        <v>63</v>
      </c>
      <c r="B17" s="6" t="s">
        <v>506</v>
      </c>
      <c r="C17" s="243"/>
      <c r="D17" s="243"/>
      <c r="E17" s="243"/>
    </row>
    <row r="18" spans="1:5" x14ac:dyDescent="0.25">
      <c r="A18" s="13" t="s">
        <v>64</v>
      </c>
      <c r="B18" s="6" t="s">
        <v>506</v>
      </c>
      <c r="C18" s="243"/>
      <c r="D18" s="243"/>
      <c r="E18" s="243"/>
    </row>
    <row r="19" spans="1:5" ht="30" x14ac:dyDescent="0.25">
      <c r="A19" s="13" t="s">
        <v>65</v>
      </c>
      <c r="B19" s="6" t="s">
        <v>506</v>
      </c>
      <c r="C19" s="243"/>
      <c r="D19" s="243"/>
      <c r="E19" s="243"/>
    </row>
    <row r="20" spans="1:5" x14ac:dyDescent="0.25">
      <c r="A20" s="13" t="s">
        <v>66</v>
      </c>
      <c r="B20" s="6" t="s">
        <v>506</v>
      </c>
      <c r="C20" s="243"/>
      <c r="D20" s="243"/>
      <c r="E20" s="243"/>
    </row>
    <row r="21" spans="1:5" x14ac:dyDescent="0.25">
      <c r="A21" s="13" t="s">
        <v>67</v>
      </c>
      <c r="B21" s="6" t="s">
        <v>506</v>
      </c>
      <c r="C21" s="243"/>
      <c r="D21" s="243"/>
      <c r="E21" s="243"/>
    </row>
    <row r="22" spans="1:5" x14ac:dyDescent="0.25">
      <c r="A22" s="13" t="s">
        <v>68</v>
      </c>
      <c r="B22" s="6" t="s">
        <v>506</v>
      </c>
      <c r="C22" s="243"/>
      <c r="D22" s="243"/>
      <c r="E22" s="243"/>
    </row>
    <row r="23" spans="1:5" x14ac:dyDescent="0.25">
      <c r="A23" s="13" t="s">
        <v>69</v>
      </c>
      <c r="B23" s="6" t="s">
        <v>506</v>
      </c>
      <c r="C23" s="243"/>
      <c r="D23" s="243"/>
      <c r="E23" s="243"/>
    </row>
    <row r="24" spans="1:5" x14ac:dyDescent="0.25">
      <c r="A24" s="13" t="s">
        <v>70</v>
      </c>
      <c r="B24" s="6" t="s">
        <v>506</v>
      </c>
      <c r="C24" s="243"/>
      <c r="D24" s="243"/>
      <c r="E24" s="243"/>
    </row>
    <row r="25" spans="1:5" x14ac:dyDescent="0.25">
      <c r="A25" s="13" t="s">
        <v>71</v>
      </c>
      <c r="B25" s="6" t="s">
        <v>506</v>
      </c>
      <c r="C25" s="243"/>
      <c r="D25" s="243"/>
      <c r="E25" s="243"/>
    </row>
    <row r="26" spans="1:5" x14ac:dyDescent="0.25">
      <c r="A26" s="13" t="s">
        <v>72</v>
      </c>
      <c r="B26" s="6" t="s">
        <v>506</v>
      </c>
      <c r="C26" s="243"/>
      <c r="D26" s="243"/>
      <c r="E26" s="243"/>
    </row>
    <row r="27" spans="1:5" ht="25.5" x14ac:dyDescent="0.25">
      <c r="A27" s="11" t="s">
        <v>792</v>
      </c>
      <c r="B27" s="8" t="s">
        <v>506</v>
      </c>
      <c r="C27" s="243"/>
      <c r="D27" s="243"/>
      <c r="E27" s="243"/>
    </row>
    <row r="28" spans="1:5" x14ac:dyDescent="0.25">
      <c r="A28" s="13" t="s">
        <v>63</v>
      </c>
      <c r="B28" s="6" t="s">
        <v>508</v>
      </c>
      <c r="C28" s="208"/>
      <c r="D28" s="208"/>
      <c r="E28" s="208"/>
    </row>
    <row r="29" spans="1:5" x14ac:dyDescent="0.25">
      <c r="A29" s="13" t="s">
        <v>64</v>
      </c>
      <c r="B29" s="6" t="s">
        <v>508</v>
      </c>
      <c r="C29" s="208"/>
      <c r="D29" s="208"/>
      <c r="E29" s="208"/>
    </row>
    <row r="30" spans="1:5" ht="30" x14ac:dyDescent="0.25">
      <c r="A30" s="13" t="s">
        <v>65</v>
      </c>
      <c r="B30" s="6" t="s">
        <v>508</v>
      </c>
      <c r="C30" s="208"/>
      <c r="D30" s="208"/>
      <c r="E30" s="208"/>
    </row>
    <row r="31" spans="1:5" x14ac:dyDescent="0.25">
      <c r="A31" s="13" t="s">
        <v>66</v>
      </c>
      <c r="B31" s="6" t="s">
        <v>508</v>
      </c>
      <c r="C31" s="208"/>
      <c r="D31" s="208"/>
      <c r="E31" s="208"/>
    </row>
    <row r="32" spans="1:5" x14ac:dyDescent="0.25">
      <c r="A32" s="13" t="s">
        <v>67</v>
      </c>
      <c r="B32" s="6" t="s">
        <v>508</v>
      </c>
      <c r="C32" s="208"/>
      <c r="D32" s="208"/>
      <c r="E32" s="208"/>
    </row>
    <row r="33" spans="1:5" x14ac:dyDescent="0.25">
      <c r="A33" s="13" t="s">
        <v>68</v>
      </c>
      <c r="B33" s="6" t="s">
        <v>508</v>
      </c>
      <c r="C33" s="208"/>
      <c r="D33" s="208"/>
      <c r="E33" s="208"/>
    </row>
    <row r="34" spans="1:5" x14ac:dyDescent="0.25">
      <c r="A34" s="13" t="s">
        <v>69</v>
      </c>
      <c r="B34" s="6" t="s">
        <v>508</v>
      </c>
      <c r="C34" s="208">
        <v>1000000</v>
      </c>
      <c r="D34" s="208">
        <v>1000000</v>
      </c>
      <c r="E34" s="208">
        <v>815534</v>
      </c>
    </row>
    <row r="35" spans="1:5" x14ac:dyDescent="0.25">
      <c r="A35" s="13" t="s">
        <v>70</v>
      </c>
      <c r="B35" s="6" t="s">
        <v>508</v>
      </c>
      <c r="C35" s="208">
        <v>685000</v>
      </c>
      <c r="D35" s="208">
        <v>685000</v>
      </c>
      <c r="E35" s="208">
        <v>207914</v>
      </c>
    </row>
    <row r="36" spans="1:5" x14ac:dyDescent="0.25">
      <c r="A36" s="13" t="s">
        <v>71</v>
      </c>
      <c r="B36" s="6" t="s">
        <v>508</v>
      </c>
      <c r="C36" s="208"/>
      <c r="D36" s="208"/>
      <c r="E36" s="208"/>
    </row>
    <row r="37" spans="1:5" x14ac:dyDescent="0.25">
      <c r="A37" s="13" t="s">
        <v>72</v>
      </c>
      <c r="B37" s="6" t="s">
        <v>508</v>
      </c>
      <c r="C37" s="208"/>
      <c r="D37" s="208"/>
      <c r="E37" s="208"/>
    </row>
    <row r="38" spans="1:5" x14ac:dyDescent="0.25">
      <c r="A38" s="11" t="s">
        <v>793</v>
      </c>
      <c r="B38" s="8" t="s">
        <v>508</v>
      </c>
      <c r="C38" s="208">
        <v>1685000</v>
      </c>
      <c r="D38" s="208">
        <v>1685000</v>
      </c>
      <c r="E38" s="208">
        <f>SUM(E28:E37)</f>
        <v>1023448</v>
      </c>
    </row>
    <row r="39" spans="1:5" x14ac:dyDescent="0.25">
      <c r="A39" s="13" t="s">
        <v>73</v>
      </c>
      <c r="B39" s="5" t="s">
        <v>510</v>
      </c>
      <c r="C39" s="208"/>
      <c r="D39" s="208"/>
      <c r="E39" s="208"/>
    </row>
    <row r="40" spans="1:5" x14ac:dyDescent="0.25">
      <c r="A40" s="13" t="s">
        <v>74</v>
      </c>
      <c r="B40" s="5" t="s">
        <v>510</v>
      </c>
      <c r="C40" s="208"/>
      <c r="D40" s="208"/>
      <c r="E40" s="208"/>
    </row>
    <row r="41" spans="1:5" x14ac:dyDescent="0.25">
      <c r="A41" s="13" t="s">
        <v>75</v>
      </c>
      <c r="B41" s="5" t="s">
        <v>510</v>
      </c>
      <c r="C41" s="208"/>
      <c r="D41" s="208"/>
      <c r="E41" s="208"/>
    </row>
    <row r="42" spans="1:5" x14ac:dyDescent="0.25">
      <c r="A42" s="5" t="s">
        <v>76</v>
      </c>
      <c r="B42" s="5" t="s">
        <v>510</v>
      </c>
      <c r="C42" s="208"/>
      <c r="D42" s="208"/>
      <c r="E42" s="208"/>
    </row>
    <row r="43" spans="1:5" x14ac:dyDescent="0.25">
      <c r="A43" s="5" t="s">
        <v>77</v>
      </c>
      <c r="B43" s="5" t="s">
        <v>510</v>
      </c>
      <c r="C43" s="208"/>
      <c r="D43" s="208"/>
      <c r="E43" s="208"/>
    </row>
    <row r="44" spans="1:5" x14ac:dyDescent="0.25">
      <c r="A44" s="5" t="s">
        <v>78</v>
      </c>
      <c r="B44" s="5" t="s">
        <v>510</v>
      </c>
      <c r="C44" s="208"/>
      <c r="D44" s="208"/>
      <c r="E44" s="208"/>
    </row>
    <row r="45" spans="1:5" x14ac:dyDescent="0.25">
      <c r="A45" s="13" t="s">
        <v>79</v>
      </c>
      <c r="B45" s="5" t="s">
        <v>510</v>
      </c>
      <c r="C45" s="208"/>
      <c r="D45" s="208"/>
      <c r="E45" s="208"/>
    </row>
    <row r="46" spans="1:5" x14ac:dyDescent="0.25">
      <c r="A46" s="13" t="s">
        <v>80</v>
      </c>
      <c r="B46" s="5" t="s">
        <v>510</v>
      </c>
      <c r="C46" s="208"/>
      <c r="D46" s="208"/>
      <c r="E46" s="208"/>
    </row>
    <row r="47" spans="1:5" x14ac:dyDescent="0.25">
      <c r="A47" s="13" t="s">
        <v>81</v>
      </c>
      <c r="B47" s="5" t="s">
        <v>510</v>
      </c>
      <c r="C47" s="208"/>
      <c r="D47" s="208"/>
      <c r="E47" s="208"/>
    </row>
    <row r="48" spans="1:5" x14ac:dyDescent="0.25">
      <c r="A48" s="13" t="s">
        <v>82</v>
      </c>
      <c r="B48" s="5" t="s">
        <v>510</v>
      </c>
      <c r="C48" s="208"/>
      <c r="D48" s="208"/>
      <c r="E48" s="208"/>
    </row>
    <row r="49" spans="1:5" ht="25.5" x14ac:dyDescent="0.25">
      <c r="A49" s="11" t="s">
        <v>794</v>
      </c>
      <c r="B49" s="8" t="s">
        <v>510</v>
      </c>
      <c r="C49" s="208"/>
      <c r="D49" s="208"/>
      <c r="E49" s="208"/>
    </row>
    <row r="50" spans="1:5" x14ac:dyDescent="0.25">
      <c r="A50" s="13" t="s">
        <v>73</v>
      </c>
      <c r="B50" s="5" t="s">
        <v>515</v>
      </c>
      <c r="C50" s="208"/>
      <c r="D50" s="208"/>
      <c r="E50" s="208"/>
    </row>
    <row r="51" spans="1:5" x14ac:dyDescent="0.25">
      <c r="A51" s="13" t="s">
        <v>74</v>
      </c>
      <c r="B51" s="5" t="s">
        <v>515</v>
      </c>
      <c r="C51" s="208"/>
      <c r="D51" s="208"/>
      <c r="E51" s="208"/>
    </row>
    <row r="52" spans="1:5" x14ac:dyDescent="0.25">
      <c r="A52" s="13" t="s">
        <v>75</v>
      </c>
      <c r="B52" s="5" t="s">
        <v>515</v>
      </c>
      <c r="C52" s="208"/>
      <c r="D52" s="208"/>
      <c r="E52" s="208"/>
    </row>
    <row r="53" spans="1:5" x14ac:dyDescent="0.25">
      <c r="A53" s="5" t="s">
        <v>76</v>
      </c>
      <c r="B53" s="5" t="s">
        <v>515</v>
      </c>
      <c r="C53" s="208"/>
      <c r="D53" s="208"/>
      <c r="E53" s="208"/>
    </row>
    <row r="54" spans="1:5" x14ac:dyDescent="0.25">
      <c r="A54" s="5" t="s">
        <v>77</v>
      </c>
      <c r="B54" s="5" t="s">
        <v>515</v>
      </c>
      <c r="C54" s="208"/>
      <c r="D54" s="208"/>
      <c r="E54" s="208"/>
    </row>
    <row r="55" spans="1:5" x14ac:dyDescent="0.25">
      <c r="A55" s="5" t="s">
        <v>78</v>
      </c>
      <c r="B55" s="5" t="s">
        <v>515</v>
      </c>
      <c r="C55" s="208"/>
      <c r="D55" s="208"/>
      <c r="E55" s="208"/>
    </row>
    <row r="56" spans="1:5" x14ac:dyDescent="0.25">
      <c r="A56" s="13" t="s">
        <v>79</v>
      </c>
      <c r="B56" s="5" t="s">
        <v>515</v>
      </c>
      <c r="C56" s="208"/>
      <c r="D56" s="208"/>
      <c r="E56" s="208"/>
    </row>
    <row r="57" spans="1:5" x14ac:dyDescent="0.25">
      <c r="A57" s="13" t="s">
        <v>83</v>
      </c>
      <c r="B57" s="5" t="s">
        <v>515</v>
      </c>
      <c r="C57" s="208"/>
      <c r="D57" s="208"/>
      <c r="E57" s="208"/>
    </row>
    <row r="58" spans="1:5" x14ac:dyDescent="0.25">
      <c r="A58" s="13" t="s">
        <v>81</v>
      </c>
      <c r="B58" s="5" t="s">
        <v>515</v>
      </c>
      <c r="C58" s="208"/>
      <c r="D58" s="208"/>
      <c r="E58" s="208"/>
    </row>
    <row r="59" spans="1:5" x14ac:dyDescent="0.25">
      <c r="A59" s="13" t="s">
        <v>82</v>
      </c>
      <c r="B59" s="5" t="s">
        <v>515</v>
      </c>
      <c r="C59" s="208"/>
      <c r="D59" s="208"/>
      <c r="E59" s="208"/>
    </row>
    <row r="60" spans="1:5" x14ac:dyDescent="0.25">
      <c r="A60" s="15" t="s">
        <v>795</v>
      </c>
      <c r="B60" s="8" t="s">
        <v>515</v>
      </c>
      <c r="C60" s="208">
        <f>SUM(C50:C59)</f>
        <v>0</v>
      </c>
      <c r="D60" s="208">
        <f>SUM(D50:D59)</f>
        <v>0</v>
      </c>
      <c r="E60" s="208">
        <f>SUM(E50:E59)</f>
        <v>0</v>
      </c>
    </row>
    <row r="61" spans="1:5" x14ac:dyDescent="0.25">
      <c r="A61" s="13" t="s">
        <v>63</v>
      </c>
      <c r="B61" s="6" t="s">
        <v>543</v>
      </c>
      <c r="C61" s="208"/>
      <c r="D61" s="208"/>
      <c r="E61" s="208"/>
    </row>
    <row r="62" spans="1:5" x14ac:dyDescent="0.25">
      <c r="A62" s="13" t="s">
        <v>64</v>
      </c>
      <c r="B62" s="6" t="s">
        <v>543</v>
      </c>
      <c r="C62" s="208"/>
      <c r="D62" s="208"/>
      <c r="E62" s="208"/>
    </row>
    <row r="63" spans="1:5" ht="30" x14ac:dyDescent="0.25">
      <c r="A63" s="13" t="s">
        <v>65</v>
      </c>
      <c r="B63" s="6" t="s">
        <v>543</v>
      </c>
      <c r="C63" s="208"/>
      <c r="D63" s="208"/>
      <c r="E63" s="208"/>
    </row>
    <row r="64" spans="1:5" x14ac:dyDescent="0.25">
      <c r="A64" s="13" t="s">
        <v>66</v>
      </c>
      <c r="B64" s="6" t="s">
        <v>543</v>
      </c>
      <c r="C64" s="208"/>
      <c r="D64" s="208"/>
      <c r="E64" s="208"/>
    </row>
    <row r="65" spans="1:5" x14ac:dyDescent="0.25">
      <c r="A65" s="13" t="s">
        <v>67</v>
      </c>
      <c r="B65" s="6" t="s">
        <v>543</v>
      </c>
      <c r="C65" s="208"/>
      <c r="D65" s="208"/>
      <c r="E65" s="208"/>
    </row>
    <row r="66" spans="1:5" x14ac:dyDescent="0.25">
      <c r="A66" s="13" t="s">
        <v>68</v>
      </c>
      <c r="B66" s="6" t="s">
        <v>543</v>
      </c>
      <c r="C66" s="208"/>
      <c r="D66" s="208"/>
      <c r="E66" s="208"/>
    </row>
    <row r="67" spans="1:5" x14ac:dyDescent="0.25">
      <c r="A67" s="13" t="s">
        <v>69</v>
      </c>
      <c r="B67" s="6" t="s">
        <v>543</v>
      </c>
      <c r="C67" s="208"/>
      <c r="D67" s="208"/>
      <c r="E67" s="208"/>
    </row>
    <row r="68" spans="1:5" x14ac:dyDescent="0.25">
      <c r="A68" s="13" t="s">
        <v>70</v>
      </c>
      <c r="B68" s="6" t="s">
        <v>543</v>
      </c>
      <c r="C68" s="208"/>
      <c r="D68" s="208"/>
      <c r="E68" s="208"/>
    </row>
    <row r="69" spans="1:5" x14ac:dyDescent="0.25">
      <c r="A69" s="13" t="s">
        <v>71</v>
      </c>
      <c r="B69" s="6" t="s">
        <v>543</v>
      </c>
      <c r="C69" s="208"/>
      <c r="D69" s="208"/>
      <c r="E69" s="208"/>
    </row>
    <row r="70" spans="1:5" x14ac:dyDescent="0.25">
      <c r="A70" s="13" t="s">
        <v>72</v>
      </c>
      <c r="B70" s="6" t="s">
        <v>543</v>
      </c>
      <c r="C70" s="208"/>
      <c r="D70" s="208"/>
      <c r="E70" s="208"/>
    </row>
    <row r="71" spans="1:5" ht="25.5" x14ac:dyDescent="0.25">
      <c r="A71" s="11" t="s">
        <v>804</v>
      </c>
      <c r="B71" s="8" t="s">
        <v>543</v>
      </c>
      <c r="C71" s="208"/>
      <c r="D71" s="208"/>
      <c r="E71" s="208"/>
    </row>
    <row r="72" spans="1:5" x14ac:dyDescent="0.25">
      <c r="A72" s="13" t="s">
        <v>63</v>
      </c>
      <c r="B72" s="6" t="s">
        <v>544</v>
      </c>
      <c r="C72" s="208"/>
      <c r="D72" s="208"/>
      <c r="E72" s="208"/>
    </row>
    <row r="73" spans="1:5" x14ac:dyDescent="0.25">
      <c r="A73" s="13" t="s">
        <v>64</v>
      </c>
      <c r="B73" s="6" t="s">
        <v>544</v>
      </c>
      <c r="C73" s="208"/>
      <c r="D73" s="208"/>
      <c r="E73" s="208"/>
    </row>
    <row r="74" spans="1:5" ht="30" x14ac:dyDescent="0.25">
      <c r="A74" s="13" t="s">
        <v>65</v>
      </c>
      <c r="B74" s="6" t="s">
        <v>544</v>
      </c>
      <c r="C74" s="208"/>
      <c r="D74" s="208"/>
      <c r="E74" s="208"/>
    </row>
    <row r="75" spans="1:5" x14ac:dyDescent="0.25">
      <c r="A75" s="13" t="s">
        <v>66</v>
      </c>
      <c r="B75" s="6" t="s">
        <v>544</v>
      </c>
      <c r="C75" s="208"/>
      <c r="D75" s="208"/>
      <c r="E75" s="208"/>
    </row>
    <row r="76" spans="1:5" x14ac:dyDescent="0.25">
      <c r="A76" s="13" t="s">
        <v>67</v>
      </c>
      <c r="B76" s="6" t="s">
        <v>544</v>
      </c>
      <c r="C76" s="208"/>
      <c r="D76" s="208"/>
      <c r="E76" s="208"/>
    </row>
    <row r="77" spans="1:5" x14ac:dyDescent="0.25">
      <c r="A77" s="13" t="s">
        <v>68</v>
      </c>
      <c r="B77" s="6" t="s">
        <v>544</v>
      </c>
      <c r="C77" s="208"/>
      <c r="D77" s="208"/>
      <c r="E77" s="208"/>
    </row>
    <row r="78" spans="1:5" x14ac:dyDescent="0.25">
      <c r="A78" s="13" t="s">
        <v>69</v>
      </c>
      <c r="B78" s="6" t="s">
        <v>544</v>
      </c>
      <c r="C78" s="208"/>
      <c r="D78" s="208"/>
      <c r="E78" s="208"/>
    </row>
    <row r="79" spans="1:5" x14ac:dyDescent="0.25">
      <c r="A79" s="13" t="s">
        <v>70</v>
      </c>
      <c r="B79" s="6" t="s">
        <v>544</v>
      </c>
      <c r="C79" s="208"/>
      <c r="D79" s="208"/>
      <c r="E79" s="208"/>
    </row>
    <row r="80" spans="1:5" x14ac:dyDescent="0.25">
      <c r="A80" s="13" t="s">
        <v>71</v>
      </c>
      <c r="B80" s="6" t="s">
        <v>544</v>
      </c>
      <c r="C80" s="208"/>
      <c r="D80" s="208"/>
      <c r="E80" s="208"/>
    </row>
    <row r="81" spans="1:5" x14ac:dyDescent="0.25">
      <c r="A81" s="13" t="s">
        <v>72</v>
      </c>
      <c r="B81" s="6" t="s">
        <v>544</v>
      </c>
      <c r="C81" s="208"/>
      <c r="D81" s="208"/>
      <c r="E81" s="208"/>
    </row>
    <row r="82" spans="1:5" ht="25.5" x14ac:dyDescent="0.25">
      <c r="A82" s="11" t="s">
        <v>803</v>
      </c>
      <c r="B82" s="8" t="s">
        <v>544</v>
      </c>
      <c r="C82" s="208"/>
      <c r="D82" s="208"/>
      <c r="E82" s="208"/>
    </row>
    <row r="83" spans="1:5" x14ac:dyDescent="0.25">
      <c r="A83" s="13" t="s">
        <v>63</v>
      </c>
      <c r="B83" s="6" t="s">
        <v>545</v>
      </c>
      <c r="C83" s="208"/>
      <c r="D83" s="208"/>
      <c r="E83" s="208"/>
    </row>
    <row r="84" spans="1:5" x14ac:dyDescent="0.25">
      <c r="A84" s="13" t="s">
        <v>64</v>
      </c>
      <c r="B84" s="6" t="s">
        <v>545</v>
      </c>
      <c r="C84" s="208"/>
      <c r="D84" s="208"/>
      <c r="E84" s="208"/>
    </row>
    <row r="85" spans="1:5" ht="30" x14ac:dyDescent="0.25">
      <c r="A85" s="13" t="s">
        <v>65</v>
      </c>
      <c r="B85" s="6" t="s">
        <v>545</v>
      </c>
      <c r="C85" s="208"/>
      <c r="D85" s="208"/>
      <c r="E85" s="208"/>
    </row>
    <row r="86" spans="1:5" x14ac:dyDescent="0.25">
      <c r="A86" s="13" t="s">
        <v>66</v>
      </c>
      <c r="B86" s="6" t="s">
        <v>545</v>
      </c>
      <c r="C86" s="208"/>
      <c r="D86" s="208"/>
      <c r="E86" s="208"/>
    </row>
    <row r="87" spans="1:5" x14ac:dyDescent="0.25">
      <c r="A87" s="13" t="s">
        <v>67</v>
      </c>
      <c r="B87" s="6" t="s">
        <v>545</v>
      </c>
      <c r="C87" s="208"/>
      <c r="D87" s="208"/>
      <c r="E87" s="208"/>
    </row>
    <row r="88" spans="1:5" x14ac:dyDescent="0.25">
      <c r="A88" s="13" t="s">
        <v>68</v>
      </c>
      <c r="B88" s="6" t="s">
        <v>545</v>
      </c>
      <c r="C88" s="208"/>
      <c r="D88" s="208"/>
      <c r="E88" s="208"/>
    </row>
    <row r="89" spans="1:5" x14ac:dyDescent="0.25">
      <c r="A89" s="13" t="s">
        <v>69</v>
      </c>
      <c r="B89" s="6" t="s">
        <v>545</v>
      </c>
      <c r="C89" s="208"/>
      <c r="D89" s="208"/>
      <c r="E89" s="208"/>
    </row>
    <row r="90" spans="1:5" x14ac:dyDescent="0.25">
      <c r="A90" s="13" t="s">
        <v>70</v>
      </c>
      <c r="B90" s="6" t="s">
        <v>545</v>
      </c>
      <c r="C90" s="208">
        <v>290000</v>
      </c>
      <c r="D90" s="208">
        <v>290000</v>
      </c>
      <c r="E90" s="208"/>
    </row>
    <row r="91" spans="1:5" x14ac:dyDescent="0.25">
      <c r="A91" s="13" t="s">
        <v>71</v>
      </c>
      <c r="B91" s="6" t="s">
        <v>545</v>
      </c>
      <c r="C91" s="208"/>
      <c r="D91" s="208"/>
      <c r="E91" s="208"/>
    </row>
    <row r="92" spans="1:5" x14ac:dyDescent="0.25">
      <c r="A92" s="13" t="s">
        <v>72</v>
      </c>
      <c r="B92" s="6" t="s">
        <v>545</v>
      </c>
      <c r="C92" s="208"/>
      <c r="D92" s="208"/>
      <c r="E92" s="208"/>
    </row>
    <row r="93" spans="1:5" x14ac:dyDescent="0.25">
      <c r="A93" s="11" t="s">
        <v>802</v>
      </c>
      <c r="B93" s="8" t="s">
        <v>545</v>
      </c>
      <c r="C93" s="208">
        <v>290000</v>
      </c>
      <c r="D93" s="208">
        <v>290000</v>
      </c>
      <c r="E93" s="208"/>
    </row>
    <row r="94" spans="1:5" x14ac:dyDescent="0.25">
      <c r="A94" s="13" t="s">
        <v>73</v>
      </c>
      <c r="B94" s="5" t="s">
        <v>547</v>
      </c>
      <c r="C94" s="208"/>
      <c r="D94" s="208"/>
      <c r="E94" s="208"/>
    </row>
    <row r="95" spans="1:5" x14ac:dyDescent="0.25">
      <c r="A95" s="13" t="s">
        <v>74</v>
      </c>
      <c r="B95" s="6" t="s">
        <v>547</v>
      </c>
      <c r="C95" s="208"/>
      <c r="D95" s="208"/>
      <c r="E95" s="208"/>
    </row>
    <row r="96" spans="1:5" x14ac:dyDescent="0.25">
      <c r="A96" s="13" t="s">
        <v>75</v>
      </c>
      <c r="B96" s="5" t="s">
        <v>547</v>
      </c>
      <c r="C96" s="208"/>
      <c r="D96" s="208"/>
      <c r="E96" s="208"/>
    </row>
    <row r="97" spans="1:5" x14ac:dyDescent="0.25">
      <c r="A97" s="5" t="s">
        <v>76</v>
      </c>
      <c r="B97" s="6" t="s">
        <v>547</v>
      </c>
      <c r="C97" s="208"/>
      <c r="D97" s="208"/>
      <c r="E97" s="208"/>
    </row>
    <row r="98" spans="1:5" x14ac:dyDescent="0.25">
      <c r="A98" s="5" t="s">
        <v>77</v>
      </c>
      <c r="B98" s="5" t="s">
        <v>547</v>
      </c>
      <c r="C98" s="243"/>
      <c r="D98" s="243"/>
      <c r="E98" s="243"/>
    </row>
    <row r="99" spans="1:5" x14ac:dyDescent="0.25">
      <c r="A99" s="5" t="s">
        <v>78</v>
      </c>
      <c r="B99" s="6" t="s">
        <v>547</v>
      </c>
      <c r="C99" s="243"/>
      <c r="D99" s="243"/>
      <c r="E99" s="243"/>
    </row>
    <row r="100" spans="1:5" x14ac:dyDescent="0.25">
      <c r="A100" s="13" t="s">
        <v>79</v>
      </c>
      <c r="B100" s="5" t="s">
        <v>547</v>
      </c>
      <c r="C100" s="243"/>
      <c r="D100" s="243"/>
      <c r="E100" s="243"/>
    </row>
    <row r="101" spans="1:5" x14ac:dyDescent="0.25">
      <c r="A101" s="13" t="s">
        <v>83</v>
      </c>
      <c r="B101" s="6" t="s">
        <v>547</v>
      </c>
      <c r="C101" s="243"/>
      <c r="D101" s="243"/>
      <c r="E101" s="243"/>
    </row>
    <row r="102" spans="1:5" x14ac:dyDescent="0.25">
      <c r="A102" s="13" t="s">
        <v>81</v>
      </c>
      <c r="B102" s="5" t="s">
        <v>547</v>
      </c>
      <c r="C102" s="243"/>
      <c r="D102" s="243"/>
      <c r="E102" s="243"/>
    </row>
    <row r="103" spans="1:5" x14ac:dyDescent="0.25">
      <c r="A103" s="13" t="s">
        <v>82</v>
      </c>
      <c r="B103" s="6" t="s">
        <v>547</v>
      </c>
      <c r="C103" s="243"/>
      <c r="D103" s="243"/>
      <c r="E103" s="243"/>
    </row>
    <row r="104" spans="1:5" ht="25.5" x14ac:dyDescent="0.25">
      <c r="A104" s="11" t="s">
        <v>801</v>
      </c>
      <c r="B104" s="8" t="s">
        <v>547</v>
      </c>
      <c r="C104" s="243"/>
      <c r="D104" s="243"/>
      <c r="E104" s="243"/>
    </row>
    <row r="105" spans="1:5" x14ac:dyDescent="0.25">
      <c r="A105" s="13" t="s">
        <v>73</v>
      </c>
      <c r="B105" s="5" t="s">
        <v>550</v>
      </c>
      <c r="C105" s="243"/>
      <c r="D105" s="243"/>
      <c r="E105" s="243"/>
    </row>
    <row r="106" spans="1:5" x14ac:dyDescent="0.25">
      <c r="A106" s="13" t="s">
        <v>74</v>
      </c>
      <c r="B106" s="5" t="s">
        <v>550</v>
      </c>
      <c r="C106" s="243"/>
      <c r="D106" s="243"/>
      <c r="E106" s="243"/>
    </row>
    <row r="107" spans="1:5" x14ac:dyDescent="0.25">
      <c r="A107" s="13" t="s">
        <v>75</v>
      </c>
      <c r="B107" s="5" t="s">
        <v>550</v>
      </c>
      <c r="C107" s="243"/>
      <c r="D107" s="243"/>
      <c r="E107" s="243"/>
    </row>
    <row r="108" spans="1:5" x14ac:dyDescent="0.25">
      <c r="A108" s="5" t="s">
        <v>76</v>
      </c>
      <c r="B108" s="5" t="s">
        <v>550</v>
      </c>
      <c r="C108" s="243"/>
      <c r="D108" s="243"/>
      <c r="E108" s="243"/>
    </row>
    <row r="109" spans="1:5" x14ac:dyDescent="0.25">
      <c r="A109" s="5" t="s">
        <v>77</v>
      </c>
      <c r="B109" s="5" t="s">
        <v>550</v>
      </c>
      <c r="C109" s="243"/>
      <c r="D109" s="243"/>
      <c r="E109" s="243"/>
    </row>
    <row r="110" spans="1:5" x14ac:dyDescent="0.25">
      <c r="A110" s="5" t="s">
        <v>78</v>
      </c>
      <c r="B110" s="5" t="s">
        <v>550</v>
      </c>
      <c r="C110" s="243"/>
      <c r="D110" s="243"/>
      <c r="E110" s="243"/>
    </row>
    <row r="111" spans="1:5" x14ac:dyDescent="0.25">
      <c r="A111" s="13" t="s">
        <v>79</v>
      </c>
      <c r="B111" s="5" t="s">
        <v>550</v>
      </c>
      <c r="C111" s="243"/>
      <c r="D111" s="243"/>
      <c r="E111" s="243"/>
    </row>
    <row r="112" spans="1:5" x14ac:dyDescent="0.25">
      <c r="A112" s="13" t="s">
        <v>83</v>
      </c>
      <c r="B112" s="5" t="s">
        <v>550</v>
      </c>
      <c r="C112" s="243"/>
      <c r="D112" s="243"/>
      <c r="E112" s="243"/>
    </row>
    <row r="113" spans="1:5" x14ac:dyDescent="0.25">
      <c r="A113" s="13" t="s">
        <v>81</v>
      </c>
      <c r="B113" s="5" t="s">
        <v>550</v>
      </c>
      <c r="C113" s="243"/>
      <c r="D113" s="243"/>
      <c r="E113" s="243"/>
    </row>
    <row r="114" spans="1:5" x14ac:dyDescent="0.25">
      <c r="A114" s="13" t="s">
        <v>82</v>
      </c>
      <c r="B114" s="5" t="s">
        <v>550</v>
      </c>
      <c r="C114" s="243"/>
      <c r="D114" s="243"/>
      <c r="E114" s="243"/>
    </row>
    <row r="115" spans="1:5" x14ac:dyDescent="0.25">
      <c r="A115" s="15" t="s">
        <v>840</v>
      </c>
      <c r="B115" s="8" t="s">
        <v>550</v>
      </c>
      <c r="C115" s="243"/>
      <c r="D115" s="243"/>
      <c r="E115" s="243"/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r:id="rId1"/>
  <headerFooter>
    <oddHeader xml:space="preserve">&amp;C13. melléklet a 6/2019. (V.29.)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6"/>
  <sheetViews>
    <sheetView view="pageLayout" zoomScaleNormal="100" workbookViewId="0">
      <selection activeCell="C66" sqref="C66"/>
    </sheetView>
  </sheetViews>
  <sheetFormatPr defaultRowHeight="15" x14ac:dyDescent="0.25"/>
  <cols>
    <col min="1" max="1" width="76.5703125" customWidth="1"/>
    <col min="3" max="3" width="11.28515625" style="212" bestFit="1" customWidth="1"/>
    <col min="4" max="5" width="12.42578125" style="212" bestFit="1" customWidth="1"/>
  </cols>
  <sheetData>
    <row r="1" spans="1:5" ht="27" customHeight="1" x14ac:dyDescent="0.25">
      <c r="A1" s="257" t="s">
        <v>939</v>
      </c>
      <c r="B1" s="258"/>
      <c r="C1" s="258"/>
      <c r="D1" s="260"/>
      <c r="E1" s="260"/>
    </row>
    <row r="2" spans="1:5" ht="25.5" customHeight="1" x14ac:dyDescent="0.25">
      <c r="A2" s="261" t="s">
        <v>917</v>
      </c>
      <c r="B2" s="262"/>
      <c r="C2" s="262"/>
    </row>
    <row r="3" spans="1:5" ht="15.75" customHeight="1" x14ac:dyDescent="0.25"/>
    <row r="4" spans="1:5" ht="21" customHeight="1" x14ac:dyDescent="0.25">
      <c r="A4" s="4" t="s">
        <v>129</v>
      </c>
    </row>
    <row r="5" spans="1:5" ht="26.25" x14ac:dyDescent="0.25">
      <c r="A5" s="40" t="s">
        <v>117</v>
      </c>
      <c r="B5" s="3" t="s">
        <v>415</v>
      </c>
      <c r="C5" s="240" t="s">
        <v>150</v>
      </c>
      <c r="D5" s="207" t="s">
        <v>178</v>
      </c>
      <c r="E5" s="240" t="s">
        <v>179</v>
      </c>
    </row>
    <row r="6" spans="1:5" x14ac:dyDescent="0.25">
      <c r="A6" s="13" t="s">
        <v>84</v>
      </c>
      <c r="B6" s="6" t="s">
        <v>612</v>
      </c>
      <c r="C6" s="243"/>
      <c r="D6" s="243"/>
      <c r="E6" s="243"/>
    </row>
    <row r="7" spans="1:5" x14ac:dyDescent="0.25">
      <c r="A7" s="13" t="s">
        <v>93</v>
      </c>
      <c r="B7" s="6" t="s">
        <v>612</v>
      </c>
      <c r="C7" s="243"/>
      <c r="D7" s="243"/>
      <c r="E7" s="243"/>
    </row>
    <row r="8" spans="1:5" ht="30" x14ac:dyDescent="0.25">
      <c r="A8" s="13" t="s">
        <v>94</v>
      </c>
      <c r="B8" s="6" t="s">
        <v>612</v>
      </c>
      <c r="C8" s="243"/>
      <c r="D8" s="243"/>
      <c r="E8" s="243"/>
    </row>
    <row r="9" spans="1:5" x14ac:dyDescent="0.25">
      <c r="A9" s="13" t="s">
        <v>92</v>
      </c>
      <c r="B9" s="6" t="s">
        <v>612</v>
      </c>
      <c r="C9" s="243"/>
      <c r="D9" s="243"/>
      <c r="E9" s="243"/>
    </row>
    <row r="10" spans="1:5" x14ac:dyDescent="0.25">
      <c r="A10" s="13" t="s">
        <v>91</v>
      </c>
      <c r="B10" s="6" t="s">
        <v>612</v>
      </c>
      <c r="C10" s="243"/>
      <c r="D10" s="243"/>
      <c r="E10" s="243"/>
    </row>
    <row r="11" spans="1:5" x14ac:dyDescent="0.25">
      <c r="A11" s="13" t="s">
        <v>90</v>
      </c>
      <c r="B11" s="6" t="s">
        <v>612</v>
      </c>
      <c r="C11" s="243"/>
      <c r="D11" s="243"/>
      <c r="E11" s="243"/>
    </row>
    <row r="12" spans="1:5" x14ac:dyDescent="0.25">
      <c r="A12" s="13" t="s">
        <v>85</v>
      </c>
      <c r="B12" s="6" t="s">
        <v>612</v>
      </c>
      <c r="C12" s="243"/>
      <c r="D12" s="243"/>
      <c r="E12" s="243"/>
    </row>
    <row r="13" spans="1:5" x14ac:dyDescent="0.25">
      <c r="A13" s="13" t="s">
        <v>86</v>
      </c>
      <c r="B13" s="6" t="s">
        <v>612</v>
      </c>
      <c r="C13" s="243"/>
      <c r="D13" s="243"/>
      <c r="E13" s="243"/>
    </row>
    <row r="14" spans="1:5" x14ac:dyDescent="0.25">
      <c r="A14" s="13" t="s">
        <v>87</v>
      </c>
      <c r="B14" s="6" t="s">
        <v>612</v>
      </c>
      <c r="C14" s="243"/>
      <c r="D14" s="243"/>
      <c r="E14" s="243"/>
    </row>
    <row r="15" spans="1:5" x14ac:dyDescent="0.25">
      <c r="A15" s="13" t="s">
        <v>88</v>
      </c>
      <c r="B15" s="6" t="s">
        <v>612</v>
      </c>
      <c r="C15" s="243"/>
      <c r="D15" s="243"/>
      <c r="E15" s="243"/>
    </row>
    <row r="16" spans="1:5" ht="25.5" x14ac:dyDescent="0.25">
      <c r="A16" s="7" t="s">
        <v>850</v>
      </c>
      <c r="B16" s="8" t="s">
        <v>612</v>
      </c>
      <c r="C16" s="243"/>
      <c r="D16" s="243"/>
      <c r="E16" s="243"/>
    </row>
    <row r="17" spans="1:5" x14ac:dyDescent="0.25">
      <c r="A17" s="13" t="s">
        <v>84</v>
      </c>
      <c r="B17" s="6" t="s">
        <v>613</v>
      </c>
      <c r="C17" s="243"/>
      <c r="D17" s="243"/>
      <c r="E17" s="243"/>
    </row>
    <row r="18" spans="1:5" x14ac:dyDescent="0.25">
      <c r="A18" s="13" t="s">
        <v>93</v>
      </c>
      <c r="B18" s="6" t="s">
        <v>613</v>
      </c>
      <c r="C18" s="243"/>
      <c r="D18" s="243"/>
      <c r="E18" s="243"/>
    </row>
    <row r="19" spans="1:5" ht="30" x14ac:dyDescent="0.25">
      <c r="A19" s="13" t="s">
        <v>94</v>
      </c>
      <c r="B19" s="6" t="s">
        <v>613</v>
      </c>
      <c r="C19" s="243"/>
      <c r="D19" s="243"/>
      <c r="E19" s="243"/>
    </row>
    <row r="20" spans="1:5" x14ac:dyDescent="0.25">
      <c r="A20" s="13" t="s">
        <v>92</v>
      </c>
      <c r="B20" s="6" t="s">
        <v>613</v>
      </c>
      <c r="C20" s="243"/>
      <c r="D20" s="243"/>
      <c r="E20" s="243"/>
    </row>
    <row r="21" spans="1:5" x14ac:dyDescent="0.25">
      <c r="A21" s="13" t="s">
        <v>91</v>
      </c>
      <c r="B21" s="6" t="s">
        <v>613</v>
      </c>
      <c r="C21" s="243"/>
      <c r="D21" s="243"/>
      <c r="E21" s="243"/>
    </row>
    <row r="22" spans="1:5" x14ac:dyDescent="0.25">
      <c r="A22" s="13" t="s">
        <v>90</v>
      </c>
      <c r="B22" s="6" t="s">
        <v>613</v>
      </c>
      <c r="C22" s="243"/>
      <c r="D22" s="243"/>
      <c r="E22" s="243"/>
    </row>
    <row r="23" spans="1:5" x14ac:dyDescent="0.25">
      <c r="A23" s="13" t="s">
        <v>85</v>
      </c>
      <c r="B23" s="6" t="s">
        <v>613</v>
      </c>
      <c r="C23" s="243"/>
      <c r="D23" s="243"/>
      <c r="E23" s="243"/>
    </row>
    <row r="24" spans="1:5" x14ac:dyDescent="0.25">
      <c r="A24" s="13" t="s">
        <v>86</v>
      </c>
      <c r="B24" s="6" t="s">
        <v>613</v>
      </c>
      <c r="C24" s="243"/>
      <c r="D24" s="243"/>
      <c r="E24" s="243"/>
    </row>
    <row r="25" spans="1:5" x14ac:dyDescent="0.25">
      <c r="A25" s="13" t="s">
        <v>87</v>
      </c>
      <c r="B25" s="6" t="s">
        <v>613</v>
      </c>
      <c r="C25" s="243"/>
      <c r="D25" s="243"/>
      <c r="E25" s="243"/>
    </row>
    <row r="26" spans="1:5" x14ac:dyDescent="0.25">
      <c r="A26" s="13" t="s">
        <v>88</v>
      </c>
      <c r="B26" s="6" t="s">
        <v>613</v>
      </c>
      <c r="C26" s="243"/>
      <c r="D26" s="243"/>
      <c r="E26" s="243"/>
    </row>
    <row r="27" spans="1:5" ht="25.5" x14ac:dyDescent="0.25">
      <c r="A27" s="7" t="s">
        <v>7</v>
      </c>
      <c r="B27" s="8" t="s">
        <v>613</v>
      </c>
      <c r="C27" s="243"/>
      <c r="D27" s="243"/>
      <c r="E27" s="243"/>
    </row>
    <row r="28" spans="1:5" x14ac:dyDescent="0.25">
      <c r="A28" s="13" t="s">
        <v>84</v>
      </c>
      <c r="B28" s="6" t="s">
        <v>614</v>
      </c>
      <c r="C28" s="243"/>
      <c r="D28" s="243"/>
      <c r="E28" s="243"/>
    </row>
    <row r="29" spans="1:5" x14ac:dyDescent="0.25">
      <c r="A29" s="13" t="s">
        <v>93</v>
      </c>
      <c r="B29" s="6" t="s">
        <v>614</v>
      </c>
      <c r="C29" s="243"/>
      <c r="D29" s="243"/>
      <c r="E29" s="243"/>
    </row>
    <row r="30" spans="1:5" ht="30" x14ac:dyDescent="0.25">
      <c r="A30" s="13" t="s">
        <v>94</v>
      </c>
      <c r="B30" s="6" t="s">
        <v>614</v>
      </c>
      <c r="C30" s="208"/>
      <c r="D30" s="208"/>
      <c r="E30" s="208"/>
    </row>
    <row r="31" spans="1:5" x14ac:dyDescent="0.25">
      <c r="A31" s="13" t="s">
        <v>92</v>
      </c>
      <c r="B31" s="6" t="s">
        <v>614</v>
      </c>
      <c r="C31" s="208"/>
      <c r="D31" s="208"/>
      <c r="E31" s="208"/>
    </row>
    <row r="32" spans="1:5" x14ac:dyDescent="0.25">
      <c r="A32" s="13" t="s">
        <v>91</v>
      </c>
      <c r="B32" s="6" t="s">
        <v>614</v>
      </c>
      <c r="C32" s="208"/>
      <c r="D32" s="208"/>
      <c r="E32" s="208"/>
    </row>
    <row r="33" spans="1:5" x14ac:dyDescent="0.25">
      <c r="A33" s="13" t="s">
        <v>90</v>
      </c>
      <c r="B33" s="6" t="s">
        <v>614</v>
      </c>
      <c r="C33" s="208"/>
      <c r="D33" s="208">
        <v>4357043</v>
      </c>
      <c r="E33" s="208">
        <v>1788130</v>
      </c>
    </row>
    <row r="34" spans="1:5" x14ac:dyDescent="0.25">
      <c r="A34" s="13" t="s">
        <v>85</v>
      </c>
      <c r="B34" s="6" t="s">
        <v>614</v>
      </c>
      <c r="C34" s="208"/>
      <c r="D34" s="208"/>
      <c r="E34" s="208"/>
    </row>
    <row r="35" spans="1:5" x14ac:dyDescent="0.25">
      <c r="A35" s="13" t="s">
        <v>86</v>
      </c>
      <c r="B35" s="6" t="s">
        <v>614</v>
      </c>
      <c r="C35" s="208"/>
      <c r="D35" s="208"/>
      <c r="E35" s="208"/>
    </row>
    <row r="36" spans="1:5" x14ac:dyDescent="0.25">
      <c r="A36" s="13" t="s">
        <v>87</v>
      </c>
      <c r="B36" s="6" t="s">
        <v>614</v>
      </c>
      <c r="C36" s="208"/>
      <c r="D36" s="208"/>
      <c r="E36" s="208"/>
    </row>
    <row r="37" spans="1:5" x14ac:dyDescent="0.25">
      <c r="A37" s="13" t="s">
        <v>88</v>
      </c>
      <c r="B37" s="6" t="s">
        <v>614</v>
      </c>
      <c r="C37" s="208"/>
      <c r="D37" s="208"/>
      <c r="E37" s="208"/>
    </row>
    <row r="38" spans="1:5" x14ac:dyDescent="0.25">
      <c r="A38" s="7" t="s">
        <v>6</v>
      </c>
      <c r="B38" s="8" t="s">
        <v>614</v>
      </c>
      <c r="C38" s="208">
        <v>0</v>
      </c>
      <c r="D38" s="208">
        <v>4357043</v>
      </c>
      <c r="E38" s="208">
        <v>1788130</v>
      </c>
    </row>
    <row r="39" spans="1:5" x14ac:dyDescent="0.25">
      <c r="A39" s="13" t="s">
        <v>84</v>
      </c>
      <c r="B39" s="6" t="s">
        <v>620</v>
      </c>
      <c r="C39" s="243"/>
      <c r="D39" s="243"/>
      <c r="E39" s="243"/>
    </row>
    <row r="40" spans="1:5" x14ac:dyDescent="0.25">
      <c r="A40" s="13" t="s">
        <v>93</v>
      </c>
      <c r="B40" s="6" t="s">
        <v>620</v>
      </c>
      <c r="C40" s="243"/>
      <c r="D40" s="243"/>
      <c r="E40" s="243"/>
    </row>
    <row r="41" spans="1:5" ht="30" x14ac:dyDescent="0.25">
      <c r="A41" s="13" t="s">
        <v>94</v>
      </c>
      <c r="B41" s="6" t="s">
        <v>620</v>
      </c>
      <c r="C41" s="243"/>
      <c r="D41" s="243"/>
      <c r="E41" s="243"/>
    </row>
    <row r="42" spans="1:5" x14ac:dyDescent="0.25">
      <c r="A42" s="13" t="s">
        <v>92</v>
      </c>
      <c r="B42" s="6" t="s">
        <v>620</v>
      </c>
      <c r="C42" s="243"/>
      <c r="D42" s="243"/>
      <c r="E42" s="243"/>
    </row>
    <row r="43" spans="1:5" x14ac:dyDescent="0.25">
      <c r="A43" s="13" t="s">
        <v>91</v>
      </c>
      <c r="B43" s="6" t="s">
        <v>620</v>
      </c>
      <c r="C43" s="243"/>
      <c r="D43" s="243"/>
      <c r="E43" s="243"/>
    </row>
    <row r="44" spans="1:5" x14ac:dyDescent="0.25">
      <c r="A44" s="13" t="s">
        <v>90</v>
      </c>
      <c r="B44" s="6" t="s">
        <v>620</v>
      </c>
      <c r="C44" s="243"/>
      <c r="D44" s="243"/>
      <c r="E44" s="243"/>
    </row>
    <row r="45" spans="1:5" x14ac:dyDescent="0.25">
      <c r="A45" s="13" t="s">
        <v>85</v>
      </c>
      <c r="B45" s="6" t="s">
        <v>620</v>
      </c>
      <c r="C45" s="243"/>
      <c r="D45" s="243"/>
      <c r="E45" s="243"/>
    </row>
    <row r="46" spans="1:5" x14ac:dyDescent="0.25">
      <c r="A46" s="13" t="s">
        <v>86</v>
      </c>
      <c r="B46" s="6" t="s">
        <v>620</v>
      </c>
      <c r="C46" s="243"/>
      <c r="D46" s="243"/>
      <c r="E46" s="243"/>
    </row>
    <row r="47" spans="1:5" x14ac:dyDescent="0.25">
      <c r="A47" s="13" t="s">
        <v>87</v>
      </c>
      <c r="B47" s="6" t="s">
        <v>620</v>
      </c>
      <c r="C47" s="243"/>
      <c r="D47" s="243"/>
      <c r="E47" s="243"/>
    </row>
    <row r="48" spans="1:5" x14ac:dyDescent="0.25">
      <c r="A48" s="13" t="s">
        <v>88</v>
      </c>
      <c r="B48" s="6" t="s">
        <v>620</v>
      </c>
      <c r="C48" s="243"/>
      <c r="D48" s="243"/>
      <c r="E48" s="243"/>
    </row>
    <row r="49" spans="1:5" ht="25.5" x14ac:dyDescent="0.25">
      <c r="A49" s="7" t="s">
        <v>5</v>
      </c>
      <c r="B49" s="8" t="s">
        <v>620</v>
      </c>
      <c r="C49" s="243"/>
      <c r="D49" s="243"/>
      <c r="E49" s="243"/>
    </row>
    <row r="50" spans="1:5" x14ac:dyDescent="0.25">
      <c r="A50" s="13" t="s">
        <v>89</v>
      </c>
      <c r="B50" s="6" t="s">
        <v>621</v>
      </c>
      <c r="C50" s="243"/>
      <c r="D50" s="243"/>
      <c r="E50" s="243"/>
    </row>
    <row r="51" spans="1:5" x14ac:dyDescent="0.25">
      <c r="A51" s="13" t="s">
        <v>93</v>
      </c>
      <c r="B51" s="6" t="s">
        <v>621</v>
      </c>
      <c r="C51" s="243"/>
      <c r="D51" s="243"/>
      <c r="E51" s="243"/>
    </row>
    <row r="52" spans="1:5" ht="30" x14ac:dyDescent="0.25">
      <c r="A52" s="13" t="s">
        <v>94</v>
      </c>
      <c r="B52" s="6" t="s">
        <v>621</v>
      </c>
      <c r="C52" s="243"/>
      <c r="D52" s="243"/>
      <c r="E52" s="243"/>
    </row>
    <row r="53" spans="1:5" x14ac:dyDescent="0.25">
      <c r="A53" s="13" t="s">
        <v>92</v>
      </c>
      <c r="B53" s="6" t="s">
        <v>621</v>
      </c>
      <c r="C53" s="243"/>
      <c r="D53" s="243"/>
      <c r="E53" s="243"/>
    </row>
    <row r="54" spans="1:5" x14ac:dyDescent="0.25">
      <c r="A54" s="13" t="s">
        <v>91</v>
      </c>
      <c r="B54" s="6" t="s">
        <v>621</v>
      </c>
      <c r="C54" s="243"/>
      <c r="D54" s="243"/>
      <c r="E54" s="243"/>
    </row>
    <row r="55" spans="1:5" x14ac:dyDescent="0.25">
      <c r="A55" s="13" t="s">
        <v>90</v>
      </c>
      <c r="B55" s="6" t="s">
        <v>621</v>
      </c>
      <c r="C55" s="243"/>
      <c r="D55" s="243"/>
      <c r="E55" s="243"/>
    </row>
    <row r="56" spans="1:5" x14ac:dyDescent="0.25">
      <c r="A56" s="13" t="s">
        <v>85</v>
      </c>
      <c r="B56" s="6" t="s">
        <v>621</v>
      </c>
      <c r="C56" s="243"/>
      <c r="D56" s="243"/>
      <c r="E56" s="243"/>
    </row>
    <row r="57" spans="1:5" x14ac:dyDescent="0.25">
      <c r="A57" s="13" t="s">
        <v>86</v>
      </c>
      <c r="B57" s="6" t="s">
        <v>621</v>
      </c>
      <c r="C57" s="243"/>
      <c r="D57" s="243"/>
      <c r="E57" s="243"/>
    </row>
    <row r="58" spans="1:5" x14ac:dyDescent="0.25">
      <c r="A58" s="13" t="s">
        <v>87</v>
      </c>
      <c r="B58" s="6" t="s">
        <v>621</v>
      </c>
      <c r="C58" s="243"/>
      <c r="D58" s="243"/>
      <c r="E58" s="243"/>
    </row>
    <row r="59" spans="1:5" x14ac:dyDescent="0.25">
      <c r="A59" s="13" t="s">
        <v>88</v>
      </c>
      <c r="B59" s="6" t="s">
        <v>621</v>
      </c>
      <c r="C59" s="243"/>
      <c r="D59" s="243"/>
      <c r="E59" s="243"/>
    </row>
    <row r="60" spans="1:5" ht="25.5" x14ac:dyDescent="0.25">
      <c r="A60" s="7" t="s">
        <v>8</v>
      </c>
      <c r="B60" s="8" t="s">
        <v>621</v>
      </c>
      <c r="C60" s="243"/>
      <c r="D60" s="243"/>
      <c r="E60" s="243"/>
    </row>
    <row r="61" spans="1:5" x14ac:dyDescent="0.25">
      <c r="A61" s="13" t="s">
        <v>84</v>
      </c>
      <c r="B61" s="6" t="s">
        <v>622</v>
      </c>
      <c r="C61" s="243"/>
      <c r="D61" s="243"/>
      <c r="E61" s="243"/>
    </row>
    <row r="62" spans="1:5" x14ac:dyDescent="0.25">
      <c r="A62" s="13" t="s">
        <v>93</v>
      </c>
      <c r="B62" s="6" t="s">
        <v>622</v>
      </c>
      <c r="C62" s="243"/>
      <c r="D62" s="243"/>
      <c r="E62" s="243"/>
    </row>
    <row r="63" spans="1:5" ht="30" x14ac:dyDescent="0.25">
      <c r="A63" s="13" t="s">
        <v>94</v>
      </c>
      <c r="B63" s="6" t="s">
        <v>622</v>
      </c>
      <c r="C63" s="243"/>
      <c r="D63" s="243"/>
      <c r="E63" s="243"/>
    </row>
    <row r="64" spans="1:5" x14ac:dyDescent="0.25">
      <c r="A64" s="13" t="s">
        <v>92</v>
      </c>
      <c r="B64" s="6" t="s">
        <v>622</v>
      </c>
      <c r="C64" s="243"/>
      <c r="D64" s="243"/>
      <c r="E64" s="243"/>
    </row>
    <row r="65" spans="1:5" x14ac:dyDescent="0.25">
      <c r="A65" s="13" t="s">
        <v>91</v>
      </c>
      <c r="B65" s="6" t="s">
        <v>622</v>
      </c>
      <c r="C65" s="243"/>
      <c r="D65" s="243"/>
      <c r="E65" s="243"/>
    </row>
    <row r="66" spans="1:5" x14ac:dyDescent="0.25">
      <c r="A66" s="13" t="s">
        <v>90</v>
      </c>
      <c r="B66" s="6" t="s">
        <v>622</v>
      </c>
      <c r="C66" s="243"/>
      <c r="D66" s="243"/>
      <c r="E66" s="243">
        <v>4468</v>
      </c>
    </row>
    <row r="67" spans="1:5" x14ac:dyDescent="0.25">
      <c r="A67" s="13" t="s">
        <v>85</v>
      </c>
      <c r="B67" s="6" t="s">
        <v>622</v>
      </c>
      <c r="C67" s="243"/>
      <c r="D67" s="243"/>
      <c r="E67" s="243"/>
    </row>
    <row r="68" spans="1:5" x14ac:dyDescent="0.25">
      <c r="A68" s="13" t="s">
        <v>86</v>
      </c>
      <c r="B68" s="6" t="s">
        <v>622</v>
      </c>
      <c r="C68" s="243"/>
      <c r="D68" s="243"/>
      <c r="E68" s="243"/>
    </row>
    <row r="69" spans="1:5" x14ac:dyDescent="0.25">
      <c r="A69" s="13" t="s">
        <v>87</v>
      </c>
      <c r="B69" s="6" t="s">
        <v>622</v>
      </c>
      <c r="C69" s="243"/>
      <c r="D69" s="243"/>
      <c r="E69" s="243"/>
    </row>
    <row r="70" spans="1:5" x14ac:dyDescent="0.25">
      <c r="A70" s="13" t="s">
        <v>88</v>
      </c>
      <c r="B70" s="6" t="s">
        <v>622</v>
      </c>
      <c r="C70" s="243"/>
      <c r="D70" s="243"/>
      <c r="E70" s="243"/>
    </row>
    <row r="71" spans="1:5" x14ac:dyDescent="0.25">
      <c r="A71" s="7" t="s">
        <v>865</v>
      </c>
      <c r="B71" s="8" t="s">
        <v>622</v>
      </c>
      <c r="C71" s="243"/>
      <c r="D71" s="243"/>
      <c r="E71" s="243">
        <v>4468</v>
      </c>
    </row>
    <row r="72" spans="1:5" x14ac:dyDescent="0.25">
      <c r="A72" s="13" t="s">
        <v>95</v>
      </c>
      <c r="B72" s="5" t="s">
        <v>672</v>
      </c>
      <c r="C72" s="243"/>
      <c r="D72" s="243"/>
      <c r="E72" s="243"/>
    </row>
    <row r="73" spans="1:5" x14ac:dyDescent="0.25">
      <c r="A73" s="13" t="s">
        <v>96</v>
      </c>
      <c r="B73" s="5" t="s">
        <v>672</v>
      </c>
      <c r="C73" s="243"/>
      <c r="D73" s="243"/>
      <c r="E73" s="243"/>
    </row>
    <row r="74" spans="1:5" x14ac:dyDescent="0.25">
      <c r="A74" s="13" t="s">
        <v>104</v>
      </c>
      <c r="B74" s="5" t="s">
        <v>672</v>
      </c>
      <c r="C74" s="243"/>
      <c r="D74" s="243"/>
      <c r="E74" s="243"/>
    </row>
    <row r="75" spans="1:5" x14ac:dyDescent="0.25">
      <c r="A75" s="5" t="s">
        <v>103</v>
      </c>
      <c r="B75" s="5" t="s">
        <v>672</v>
      </c>
      <c r="C75" s="243"/>
      <c r="D75" s="243"/>
      <c r="E75" s="243"/>
    </row>
    <row r="76" spans="1:5" x14ac:dyDescent="0.25">
      <c r="A76" s="5" t="s">
        <v>102</v>
      </c>
      <c r="B76" s="5" t="s">
        <v>672</v>
      </c>
      <c r="C76" s="243"/>
      <c r="D76" s="243"/>
      <c r="E76" s="243"/>
    </row>
    <row r="77" spans="1:5" x14ac:dyDescent="0.25">
      <c r="A77" s="5" t="s">
        <v>101</v>
      </c>
      <c r="B77" s="5" t="s">
        <v>672</v>
      </c>
      <c r="C77" s="243"/>
      <c r="D77" s="243"/>
      <c r="E77" s="243"/>
    </row>
    <row r="78" spans="1:5" x14ac:dyDescent="0.25">
      <c r="A78" s="13" t="s">
        <v>100</v>
      </c>
      <c r="B78" s="5" t="s">
        <v>672</v>
      </c>
      <c r="C78" s="243"/>
      <c r="D78" s="243"/>
      <c r="E78" s="243"/>
    </row>
    <row r="79" spans="1:5" x14ac:dyDescent="0.25">
      <c r="A79" s="13" t="s">
        <v>105</v>
      </c>
      <c r="B79" s="5" t="s">
        <v>672</v>
      </c>
      <c r="C79" s="243"/>
      <c r="D79" s="243"/>
      <c r="E79" s="243"/>
    </row>
    <row r="80" spans="1:5" x14ac:dyDescent="0.25">
      <c r="A80" s="13" t="s">
        <v>97</v>
      </c>
      <c r="B80" s="5" t="s">
        <v>672</v>
      </c>
      <c r="C80" s="243"/>
      <c r="D80" s="243"/>
      <c r="E80" s="243"/>
    </row>
    <row r="81" spans="1:5" x14ac:dyDescent="0.25">
      <c r="A81" s="13" t="s">
        <v>98</v>
      </c>
      <c r="B81" s="5" t="s">
        <v>672</v>
      </c>
      <c r="C81" s="243"/>
      <c r="D81" s="243"/>
      <c r="E81" s="243"/>
    </row>
    <row r="82" spans="1:5" ht="25.5" x14ac:dyDescent="0.25">
      <c r="A82" s="7" t="s">
        <v>23</v>
      </c>
      <c r="B82" s="8" t="s">
        <v>672</v>
      </c>
      <c r="C82" s="243"/>
      <c r="D82" s="243"/>
      <c r="E82" s="243"/>
    </row>
    <row r="83" spans="1:5" x14ac:dyDescent="0.25">
      <c r="A83" s="13" t="s">
        <v>95</v>
      </c>
      <c r="B83" s="5" t="s">
        <v>673</v>
      </c>
      <c r="C83" s="243"/>
      <c r="D83" s="243"/>
      <c r="E83" s="243"/>
    </row>
    <row r="84" spans="1:5" x14ac:dyDescent="0.25">
      <c r="A84" s="13" t="s">
        <v>96</v>
      </c>
      <c r="B84" s="5" t="s">
        <v>673</v>
      </c>
      <c r="C84" s="243"/>
      <c r="D84" s="243"/>
      <c r="E84" s="243"/>
    </row>
    <row r="85" spans="1:5" x14ac:dyDescent="0.25">
      <c r="A85" s="13" t="s">
        <v>104</v>
      </c>
      <c r="B85" s="5" t="s">
        <v>673</v>
      </c>
      <c r="C85" s="243"/>
      <c r="D85" s="243"/>
      <c r="E85" s="243"/>
    </row>
    <row r="86" spans="1:5" x14ac:dyDescent="0.25">
      <c r="A86" s="5" t="s">
        <v>103</v>
      </c>
      <c r="B86" s="5" t="s">
        <v>673</v>
      </c>
      <c r="C86" s="243"/>
      <c r="D86" s="243"/>
      <c r="E86" s="243"/>
    </row>
    <row r="87" spans="1:5" x14ac:dyDescent="0.25">
      <c r="A87" s="5" t="s">
        <v>102</v>
      </c>
      <c r="B87" s="5" t="s">
        <v>673</v>
      </c>
      <c r="C87" s="243"/>
      <c r="D87" s="243"/>
      <c r="E87" s="243"/>
    </row>
    <row r="88" spans="1:5" x14ac:dyDescent="0.25">
      <c r="A88" s="5" t="s">
        <v>101</v>
      </c>
      <c r="B88" s="5" t="s">
        <v>673</v>
      </c>
      <c r="C88" s="243"/>
      <c r="D88" s="243"/>
      <c r="E88" s="243"/>
    </row>
    <row r="89" spans="1:5" x14ac:dyDescent="0.25">
      <c r="A89" s="13" t="s">
        <v>100</v>
      </c>
      <c r="B89" s="5" t="s">
        <v>673</v>
      </c>
      <c r="C89" s="243"/>
      <c r="D89" s="243"/>
      <c r="E89" s="243"/>
    </row>
    <row r="90" spans="1:5" x14ac:dyDescent="0.25">
      <c r="A90" s="13" t="s">
        <v>99</v>
      </c>
      <c r="B90" s="5" t="s">
        <v>673</v>
      </c>
      <c r="C90" s="243"/>
      <c r="D90" s="243"/>
      <c r="E90" s="243"/>
    </row>
    <row r="91" spans="1:5" x14ac:dyDescent="0.25">
      <c r="A91" s="13" t="s">
        <v>97</v>
      </c>
      <c r="B91" s="5" t="s">
        <v>673</v>
      </c>
      <c r="C91" s="243"/>
      <c r="D91" s="243"/>
      <c r="E91" s="243"/>
    </row>
    <row r="92" spans="1:5" x14ac:dyDescent="0.25">
      <c r="A92" s="13" t="s">
        <v>86</v>
      </c>
      <c r="B92" s="5" t="s">
        <v>673</v>
      </c>
      <c r="C92" s="243"/>
      <c r="D92" s="243"/>
      <c r="E92" s="243"/>
    </row>
    <row r="93" spans="1:5" x14ac:dyDescent="0.25">
      <c r="A93" s="13" t="s">
        <v>98</v>
      </c>
      <c r="B93" s="5" t="s">
        <v>673</v>
      </c>
      <c r="C93" s="243"/>
      <c r="D93" s="243"/>
      <c r="E93" s="243"/>
    </row>
    <row r="94" spans="1:5" x14ac:dyDescent="0.25">
      <c r="A94" s="15" t="s">
        <v>24</v>
      </c>
      <c r="B94" s="8" t="s">
        <v>673</v>
      </c>
      <c r="C94" s="243"/>
      <c r="D94" s="243"/>
      <c r="E94" s="243"/>
    </row>
    <row r="95" spans="1:5" x14ac:dyDescent="0.25">
      <c r="A95" s="13" t="s">
        <v>95</v>
      </c>
      <c r="B95" s="5" t="s">
        <v>677</v>
      </c>
      <c r="C95" s="243"/>
      <c r="D95" s="243"/>
      <c r="E95" s="243"/>
    </row>
    <row r="96" spans="1:5" x14ac:dyDescent="0.25">
      <c r="A96" s="13" t="s">
        <v>96</v>
      </c>
      <c r="B96" s="5" t="s">
        <v>677</v>
      </c>
      <c r="C96" s="243"/>
      <c r="D96" s="243"/>
      <c r="E96" s="243"/>
    </row>
    <row r="97" spans="1:5" x14ac:dyDescent="0.25">
      <c r="A97" s="13" t="s">
        <v>104</v>
      </c>
      <c r="B97" s="5" t="s">
        <v>677</v>
      </c>
      <c r="C97" s="243"/>
      <c r="D97" s="243"/>
      <c r="E97" s="243"/>
    </row>
    <row r="98" spans="1:5" x14ac:dyDescent="0.25">
      <c r="A98" s="5" t="s">
        <v>103</v>
      </c>
      <c r="B98" s="5" t="s">
        <v>677</v>
      </c>
      <c r="C98" s="243"/>
      <c r="D98" s="243"/>
      <c r="E98" s="243"/>
    </row>
    <row r="99" spans="1:5" x14ac:dyDescent="0.25">
      <c r="A99" s="5" t="s">
        <v>102</v>
      </c>
      <c r="B99" s="5" t="s">
        <v>677</v>
      </c>
      <c r="C99" s="243"/>
      <c r="D99" s="243"/>
      <c r="E99" s="243"/>
    </row>
    <row r="100" spans="1:5" x14ac:dyDescent="0.25">
      <c r="A100" s="5" t="s">
        <v>101</v>
      </c>
      <c r="B100" s="5" t="s">
        <v>677</v>
      </c>
      <c r="C100" s="243"/>
      <c r="D100" s="243"/>
      <c r="E100" s="243"/>
    </row>
    <row r="101" spans="1:5" x14ac:dyDescent="0.25">
      <c r="A101" s="13" t="s">
        <v>100</v>
      </c>
      <c r="B101" s="5" t="s">
        <v>677</v>
      </c>
      <c r="C101" s="243"/>
      <c r="D101" s="243"/>
      <c r="E101" s="243"/>
    </row>
    <row r="102" spans="1:5" x14ac:dyDescent="0.25">
      <c r="A102" s="13" t="s">
        <v>105</v>
      </c>
      <c r="B102" s="5" t="s">
        <v>677</v>
      </c>
      <c r="C102" s="243"/>
      <c r="D102" s="243"/>
      <c r="E102" s="243"/>
    </row>
    <row r="103" spans="1:5" x14ac:dyDescent="0.25">
      <c r="A103" s="13" t="s">
        <v>97</v>
      </c>
      <c r="B103" s="5" t="s">
        <v>677</v>
      </c>
      <c r="C103" s="243"/>
      <c r="D103" s="243"/>
      <c r="E103" s="243"/>
    </row>
    <row r="104" spans="1:5" x14ac:dyDescent="0.25">
      <c r="A104" s="13" t="s">
        <v>98</v>
      </c>
      <c r="B104" s="5" t="s">
        <v>677</v>
      </c>
      <c r="C104" s="243"/>
      <c r="D104" s="243"/>
      <c r="E104" s="243"/>
    </row>
    <row r="105" spans="1:5" ht="25.5" x14ac:dyDescent="0.25">
      <c r="A105" s="7" t="s">
        <v>25</v>
      </c>
      <c r="B105" s="8" t="s">
        <v>677</v>
      </c>
      <c r="C105" s="243"/>
      <c r="D105" s="243"/>
      <c r="E105" s="243"/>
    </row>
    <row r="106" spans="1:5" x14ac:dyDescent="0.25">
      <c r="A106" s="13" t="s">
        <v>95</v>
      </c>
      <c r="B106" s="5" t="s">
        <v>678</v>
      </c>
      <c r="C106" s="243"/>
      <c r="D106" s="243"/>
      <c r="E106" s="243"/>
    </row>
    <row r="107" spans="1:5" x14ac:dyDescent="0.25">
      <c r="A107" s="13" t="s">
        <v>96</v>
      </c>
      <c r="B107" s="5" t="s">
        <v>678</v>
      </c>
      <c r="C107" s="243"/>
      <c r="D107" s="243"/>
      <c r="E107" s="243"/>
    </row>
    <row r="108" spans="1:5" x14ac:dyDescent="0.25">
      <c r="A108" s="13" t="s">
        <v>104</v>
      </c>
      <c r="B108" s="5" t="s">
        <v>678</v>
      </c>
      <c r="C108" s="243"/>
      <c r="D108" s="243"/>
      <c r="E108" s="243"/>
    </row>
    <row r="109" spans="1:5" x14ac:dyDescent="0.25">
      <c r="A109" s="5" t="s">
        <v>103</v>
      </c>
      <c r="B109" s="5" t="s">
        <v>678</v>
      </c>
      <c r="C109" s="243"/>
      <c r="D109" s="243"/>
      <c r="E109" s="243"/>
    </row>
    <row r="110" spans="1:5" x14ac:dyDescent="0.25">
      <c r="A110" s="5" t="s">
        <v>102</v>
      </c>
      <c r="B110" s="5" t="s">
        <v>678</v>
      </c>
      <c r="C110" s="243"/>
      <c r="D110" s="243"/>
      <c r="E110" s="243"/>
    </row>
    <row r="111" spans="1:5" x14ac:dyDescent="0.25">
      <c r="A111" s="5" t="s">
        <v>101</v>
      </c>
      <c r="B111" s="5" t="s">
        <v>678</v>
      </c>
      <c r="C111" s="243"/>
      <c r="D111" s="243"/>
      <c r="E111" s="243"/>
    </row>
    <row r="112" spans="1:5" x14ac:dyDescent="0.25">
      <c r="A112" s="13" t="s">
        <v>100</v>
      </c>
      <c r="B112" s="5" t="s">
        <v>678</v>
      </c>
      <c r="C112" s="243"/>
      <c r="D112" s="243"/>
      <c r="E112" s="243"/>
    </row>
    <row r="113" spans="1:5" x14ac:dyDescent="0.25">
      <c r="A113" s="13" t="s">
        <v>99</v>
      </c>
      <c r="B113" s="5" t="s">
        <v>678</v>
      </c>
      <c r="C113" s="243"/>
      <c r="D113" s="243"/>
      <c r="E113" s="243"/>
    </row>
    <row r="114" spans="1:5" x14ac:dyDescent="0.25">
      <c r="A114" s="13" t="s">
        <v>97</v>
      </c>
      <c r="B114" s="5" t="s">
        <v>678</v>
      </c>
      <c r="C114" s="243"/>
      <c r="D114" s="243"/>
      <c r="E114" s="243"/>
    </row>
    <row r="115" spans="1:5" x14ac:dyDescent="0.25">
      <c r="A115" s="13" t="s">
        <v>98</v>
      </c>
      <c r="B115" s="5" t="s">
        <v>678</v>
      </c>
      <c r="C115" s="243"/>
      <c r="D115" s="243"/>
      <c r="E115" s="243"/>
    </row>
    <row r="116" spans="1:5" x14ac:dyDescent="0.25">
      <c r="A116" s="15" t="s">
        <v>26</v>
      </c>
      <c r="B116" s="8" t="s">
        <v>678</v>
      </c>
      <c r="C116" s="243"/>
      <c r="D116" s="243"/>
      <c r="E116" s="243"/>
    </row>
  </sheetData>
  <mergeCells count="2">
    <mergeCell ref="A2:C2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1" fitToHeight="2" orientation="portrait" r:id="rId1"/>
  <headerFooter>
    <oddHeader xml:space="preserve">&amp;C14. melléklet a  6/2019. (V.29.)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Layout" zoomScaleNormal="100" workbookViewId="0">
      <selection activeCell="E31" sqref="E31"/>
    </sheetView>
  </sheetViews>
  <sheetFormatPr defaultRowHeight="15" x14ac:dyDescent="0.25"/>
  <cols>
    <col min="1" max="1" width="65" customWidth="1"/>
    <col min="3" max="3" width="14.140625" style="212" bestFit="1" customWidth="1"/>
    <col min="4" max="4" width="15.28515625" style="212" bestFit="1" customWidth="1"/>
    <col min="5" max="5" width="14.140625" style="212" bestFit="1" customWidth="1"/>
  </cols>
  <sheetData>
    <row r="1" spans="1:5" ht="24" customHeight="1" x14ac:dyDescent="0.25">
      <c r="A1" s="257" t="s">
        <v>939</v>
      </c>
      <c r="B1" s="258"/>
      <c r="C1" s="258"/>
      <c r="D1" s="260"/>
      <c r="E1" s="260"/>
    </row>
    <row r="2" spans="1:5" ht="26.25" customHeight="1" x14ac:dyDescent="0.25">
      <c r="A2" s="261" t="s">
        <v>916</v>
      </c>
      <c r="B2" s="262"/>
      <c r="C2" s="262"/>
      <c r="D2" s="260"/>
      <c r="E2" s="260"/>
    </row>
    <row r="4" spans="1:5" ht="25.5" x14ac:dyDescent="0.25">
      <c r="A4" s="145" t="s">
        <v>117</v>
      </c>
      <c r="B4" s="3" t="s">
        <v>415</v>
      </c>
      <c r="C4" s="244" t="s">
        <v>150</v>
      </c>
      <c r="D4" s="207" t="s">
        <v>178</v>
      </c>
      <c r="E4" s="244" t="s">
        <v>179</v>
      </c>
    </row>
    <row r="5" spans="1:5" ht="15.75" x14ac:dyDescent="0.3">
      <c r="A5" s="5" t="s">
        <v>9</v>
      </c>
      <c r="B5" s="5" t="s">
        <v>629</v>
      </c>
      <c r="C5" s="245"/>
      <c r="D5" s="245"/>
      <c r="E5" s="245"/>
    </row>
    <row r="6" spans="1:5" ht="15.75" x14ac:dyDescent="0.3">
      <c r="A6" s="5" t="s">
        <v>10</v>
      </c>
      <c r="B6" s="5" t="s">
        <v>629</v>
      </c>
      <c r="C6" s="245"/>
      <c r="D6" s="245"/>
      <c r="E6" s="245"/>
    </row>
    <row r="7" spans="1:5" ht="15.75" x14ac:dyDescent="0.3">
      <c r="A7" s="5" t="s">
        <v>11</v>
      </c>
      <c r="B7" s="5" t="s">
        <v>629</v>
      </c>
      <c r="C7" s="245">
        <v>1400000</v>
      </c>
      <c r="D7" s="245">
        <v>1400000</v>
      </c>
      <c r="E7" s="245">
        <v>1716673</v>
      </c>
    </row>
    <row r="8" spans="1:5" ht="15.75" x14ac:dyDescent="0.3">
      <c r="A8" s="5" t="s">
        <v>12</v>
      </c>
      <c r="B8" s="5" t="s">
        <v>629</v>
      </c>
      <c r="C8" s="245">
        <v>700000</v>
      </c>
      <c r="D8" s="245">
        <v>700000</v>
      </c>
      <c r="E8" s="245">
        <v>623764</v>
      </c>
    </row>
    <row r="9" spans="1:5" ht="15.75" x14ac:dyDescent="0.3">
      <c r="A9" s="7" t="s">
        <v>870</v>
      </c>
      <c r="B9" s="8" t="s">
        <v>629</v>
      </c>
      <c r="C9" s="245">
        <v>2100000</v>
      </c>
      <c r="D9" s="245">
        <v>2100000</v>
      </c>
      <c r="E9" s="245">
        <f>SUM(E5:E8)</f>
        <v>2340437</v>
      </c>
    </row>
    <row r="10" spans="1:5" ht="15.75" x14ac:dyDescent="0.3">
      <c r="A10" s="5" t="s">
        <v>871</v>
      </c>
      <c r="B10" s="6" t="s">
        <v>630</v>
      </c>
      <c r="C10" s="245">
        <v>1800000</v>
      </c>
      <c r="D10" s="245">
        <v>1800000</v>
      </c>
      <c r="E10" s="245">
        <v>0</v>
      </c>
    </row>
    <row r="11" spans="1:5" ht="27" x14ac:dyDescent="0.3">
      <c r="A11" s="180" t="s">
        <v>631</v>
      </c>
      <c r="B11" s="180" t="s">
        <v>630</v>
      </c>
      <c r="C11" s="245"/>
      <c r="D11" s="245"/>
      <c r="E11" s="245">
        <v>0</v>
      </c>
    </row>
    <row r="12" spans="1:5" ht="27" x14ac:dyDescent="0.3">
      <c r="A12" s="180" t="s">
        <v>632</v>
      </c>
      <c r="B12" s="180" t="s">
        <v>630</v>
      </c>
      <c r="C12" s="245"/>
      <c r="D12" s="245"/>
      <c r="E12" s="245"/>
    </row>
    <row r="13" spans="1:5" ht="15.75" x14ac:dyDescent="0.3">
      <c r="A13" s="13" t="s">
        <v>873</v>
      </c>
      <c r="B13" s="36" t="s">
        <v>636</v>
      </c>
      <c r="C13" s="245">
        <v>1900000</v>
      </c>
      <c r="D13" s="245">
        <v>1900000</v>
      </c>
      <c r="E13" s="245">
        <v>1392958</v>
      </c>
    </row>
    <row r="14" spans="1:5" ht="27" x14ac:dyDescent="0.3">
      <c r="A14" s="180" t="s">
        <v>637</v>
      </c>
      <c r="B14" s="180" t="s">
        <v>636</v>
      </c>
      <c r="C14" s="245"/>
      <c r="D14" s="245"/>
      <c r="E14" s="245"/>
    </row>
    <row r="15" spans="1:5" ht="27" x14ac:dyDescent="0.3">
      <c r="A15" s="180" t="s">
        <v>638</v>
      </c>
      <c r="B15" s="180" t="s">
        <v>636</v>
      </c>
      <c r="C15" s="245">
        <v>1900000</v>
      </c>
      <c r="D15" s="245">
        <v>1900000</v>
      </c>
      <c r="E15" s="245">
        <v>1392958</v>
      </c>
    </row>
    <row r="16" spans="1:5" ht="15.75" x14ac:dyDescent="0.3">
      <c r="A16" s="180" t="s">
        <v>639</v>
      </c>
      <c r="B16" s="180" t="s">
        <v>636</v>
      </c>
      <c r="C16" s="245"/>
      <c r="D16" s="245"/>
      <c r="E16" s="245"/>
    </row>
    <row r="17" spans="1:5" ht="15.75" x14ac:dyDescent="0.3">
      <c r="A17" s="180" t="s">
        <v>640</v>
      </c>
      <c r="B17" s="180" t="s">
        <v>636</v>
      </c>
      <c r="C17" s="245"/>
      <c r="D17" s="245"/>
      <c r="E17" s="245"/>
    </row>
    <row r="18" spans="1:5" ht="15.75" x14ac:dyDescent="0.3">
      <c r="A18" s="13" t="s">
        <v>13</v>
      </c>
      <c r="B18" s="36" t="s">
        <v>641</v>
      </c>
      <c r="C18" s="245"/>
      <c r="D18" s="245"/>
      <c r="E18" s="245"/>
    </row>
    <row r="19" spans="1:5" ht="15.75" x14ac:dyDescent="0.3">
      <c r="A19" s="180" t="s">
        <v>642</v>
      </c>
      <c r="B19" s="180" t="s">
        <v>641</v>
      </c>
      <c r="C19" s="245"/>
      <c r="D19" s="245"/>
      <c r="E19" s="245"/>
    </row>
    <row r="20" spans="1:5" ht="15.75" x14ac:dyDescent="0.3">
      <c r="A20" s="180" t="s">
        <v>643</v>
      </c>
      <c r="B20" s="180" t="s">
        <v>641</v>
      </c>
      <c r="C20" s="245"/>
      <c r="D20" s="245"/>
      <c r="E20" s="245"/>
    </row>
    <row r="21" spans="1:5" ht="15.75" x14ac:dyDescent="0.3">
      <c r="A21" s="7" t="s">
        <v>902</v>
      </c>
      <c r="B21" s="8" t="s">
        <v>644</v>
      </c>
      <c r="C21" s="245">
        <f>+C10+C13</f>
        <v>3700000</v>
      </c>
      <c r="D21" s="245">
        <f>+D10+D13</f>
        <v>3700000</v>
      </c>
      <c r="E21" s="245">
        <f>+E10+E13</f>
        <v>1392958</v>
      </c>
    </row>
    <row r="22" spans="1:5" ht="15.75" x14ac:dyDescent="0.3">
      <c r="A22" s="5" t="s">
        <v>14</v>
      </c>
      <c r="B22" s="5" t="s">
        <v>645</v>
      </c>
      <c r="C22" s="245"/>
      <c r="D22" s="245"/>
      <c r="E22" s="245"/>
    </row>
    <row r="23" spans="1:5" ht="15.75" x14ac:dyDescent="0.3">
      <c r="A23" s="5" t="s">
        <v>15</v>
      </c>
      <c r="B23" s="5" t="s">
        <v>645</v>
      </c>
      <c r="C23" s="245"/>
      <c r="D23" s="245"/>
      <c r="E23" s="245"/>
    </row>
    <row r="24" spans="1:5" ht="15.75" x14ac:dyDescent="0.3">
      <c r="A24" s="5" t="s">
        <v>16</v>
      </c>
      <c r="B24" s="5" t="s">
        <v>645</v>
      </c>
      <c r="C24" s="245"/>
      <c r="D24" s="245"/>
      <c r="E24" s="245"/>
    </row>
    <row r="25" spans="1:5" ht="15.75" x14ac:dyDescent="0.3">
      <c r="A25" s="5" t="s">
        <v>17</v>
      </c>
      <c r="B25" s="5" t="s">
        <v>645</v>
      </c>
      <c r="C25" s="245"/>
      <c r="D25" s="245"/>
      <c r="E25" s="245"/>
    </row>
    <row r="26" spans="1:5" ht="15.75" x14ac:dyDescent="0.3">
      <c r="A26" s="5" t="s">
        <v>18</v>
      </c>
      <c r="B26" s="5" t="s">
        <v>645</v>
      </c>
      <c r="C26" s="245"/>
      <c r="D26" s="245"/>
      <c r="E26" s="245"/>
    </row>
    <row r="27" spans="1:5" ht="15.75" x14ac:dyDescent="0.3">
      <c r="A27" s="5" t="s">
        <v>19</v>
      </c>
      <c r="B27" s="5" t="s">
        <v>645</v>
      </c>
      <c r="C27" s="245"/>
      <c r="D27" s="245"/>
      <c r="E27" s="245"/>
    </row>
    <row r="28" spans="1:5" ht="15.75" x14ac:dyDescent="0.3">
      <c r="A28" s="5" t="s">
        <v>20</v>
      </c>
      <c r="B28" s="5" t="s">
        <v>645</v>
      </c>
      <c r="C28" s="245"/>
      <c r="D28" s="245"/>
      <c r="E28" s="245"/>
    </row>
    <row r="29" spans="1:5" ht="15.75" x14ac:dyDescent="0.3">
      <c r="A29" s="5" t="s">
        <v>21</v>
      </c>
      <c r="B29" s="5" t="s">
        <v>645</v>
      </c>
      <c r="C29" s="245"/>
      <c r="D29" s="245"/>
      <c r="E29" s="245"/>
    </row>
    <row r="30" spans="1:5" ht="45" x14ac:dyDescent="0.3">
      <c r="A30" s="5" t="s">
        <v>22</v>
      </c>
      <c r="B30" s="5" t="s">
        <v>645</v>
      </c>
      <c r="C30" s="245"/>
      <c r="D30" s="245"/>
      <c r="E30" s="245"/>
    </row>
    <row r="31" spans="1:5" ht="15.75" x14ac:dyDescent="0.3">
      <c r="A31" s="5" t="s">
        <v>858</v>
      </c>
      <c r="B31" s="5" t="s">
        <v>645</v>
      </c>
      <c r="C31" s="245">
        <v>20000</v>
      </c>
      <c r="D31" s="245">
        <v>20000</v>
      </c>
      <c r="E31" s="245"/>
    </row>
    <row r="32" spans="1:5" ht="15.75" x14ac:dyDescent="0.3">
      <c r="A32" s="7" t="s">
        <v>875</v>
      </c>
      <c r="B32" s="8" t="s">
        <v>645</v>
      </c>
      <c r="C32" s="245">
        <v>20000</v>
      </c>
      <c r="D32" s="245">
        <v>20000</v>
      </c>
      <c r="E32" s="245">
        <v>0</v>
      </c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headerFooter>
    <oddHeader xml:space="preserve">&amp;C15. melléklet a  6/2019. (V.29.)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9"/>
  <sheetViews>
    <sheetView view="pageLayout" zoomScaleNormal="100" workbookViewId="0">
      <selection activeCell="D21" sqref="D21"/>
    </sheetView>
  </sheetViews>
  <sheetFormatPr defaultRowHeight="15" x14ac:dyDescent="0.25"/>
  <cols>
    <col min="1" max="1" width="67.140625" customWidth="1"/>
    <col min="2" max="2" width="15.85546875" style="212" bestFit="1" customWidth="1"/>
    <col min="3" max="3" width="15.28515625" style="212" bestFit="1" customWidth="1"/>
  </cols>
  <sheetData>
    <row r="1" spans="1:4" ht="39.75" customHeight="1" x14ac:dyDescent="0.25">
      <c r="A1" s="296" t="s">
        <v>939</v>
      </c>
      <c r="B1" s="295"/>
      <c r="C1" s="260"/>
    </row>
    <row r="2" spans="1:4" ht="23.25" customHeight="1" x14ac:dyDescent="0.25">
      <c r="A2" s="261" t="s">
        <v>919</v>
      </c>
      <c r="B2" s="295"/>
      <c r="C2" s="260"/>
    </row>
    <row r="5" spans="1:4" ht="15.75" x14ac:dyDescent="0.25">
      <c r="A5" s="74" t="s">
        <v>117</v>
      </c>
      <c r="B5" s="240" t="s">
        <v>394</v>
      </c>
      <c r="C5" s="246" t="s">
        <v>164</v>
      </c>
      <c r="D5" s="4"/>
    </row>
    <row r="6" spans="1:4" ht="15.75" x14ac:dyDescent="0.3">
      <c r="A6" s="97" t="s">
        <v>375</v>
      </c>
      <c r="B6" s="245">
        <v>35839336</v>
      </c>
      <c r="C6" s="245">
        <v>35839336</v>
      </c>
      <c r="D6" s="4"/>
    </row>
    <row r="7" spans="1:4" ht="15.75" x14ac:dyDescent="0.3">
      <c r="A7" s="97" t="s">
        <v>376</v>
      </c>
      <c r="B7" s="245">
        <v>31225992</v>
      </c>
      <c r="C7" s="245">
        <v>31225992</v>
      </c>
      <c r="D7" s="4"/>
    </row>
    <row r="8" spans="1:4" ht="15.75" x14ac:dyDescent="0.3">
      <c r="A8" s="99" t="s">
        <v>377</v>
      </c>
      <c r="B8" s="245">
        <f>+B6-B7</f>
        <v>4613344</v>
      </c>
      <c r="C8" s="245">
        <f>+C6-C7</f>
        <v>4613344</v>
      </c>
      <c r="D8" s="4"/>
    </row>
    <row r="9" spans="1:4" ht="15.75" x14ac:dyDescent="0.3">
      <c r="A9" s="97" t="s">
        <v>378</v>
      </c>
      <c r="B9" s="245">
        <v>8555501</v>
      </c>
      <c r="C9" s="245">
        <v>8555501</v>
      </c>
      <c r="D9" s="4"/>
    </row>
    <row r="10" spans="1:4" ht="15.75" x14ac:dyDescent="0.3">
      <c r="A10" s="97" t="s">
        <v>379</v>
      </c>
      <c r="B10" s="245">
        <v>767239</v>
      </c>
      <c r="C10" s="245">
        <v>767239</v>
      </c>
      <c r="D10" s="4"/>
    </row>
    <row r="11" spans="1:4" ht="15.75" x14ac:dyDescent="0.3">
      <c r="A11" s="99" t="s">
        <v>380</v>
      </c>
      <c r="B11" s="245">
        <f>+B9-B10</f>
        <v>7788262</v>
      </c>
      <c r="C11" s="245">
        <f>+C9-C10</f>
        <v>7788262</v>
      </c>
      <c r="D11" s="4"/>
    </row>
    <row r="12" spans="1:4" ht="15.75" x14ac:dyDescent="0.3">
      <c r="A12" s="139" t="s">
        <v>381</v>
      </c>
      <c r="B12" s="247">
        <f>+B8+B11</f>
        <v>12401606</v>
      </c>
      <c r="C12" s="247">
        <f>+C8+C11</f>
        <v>12401606</v>
      </c>
      <c r="D12" s="4"/>
    </row>
    <row r="13" spans="1:4" ht="15.75" x14ac:dyDescent="0.3">
      <c r="A13" s="97" t="s">
        <v>382</v>
      </c>
      <c r="B13" s="245"/>
      <c r="C13" s="245"/>
      <c r="D13" s="4"/>
    </row>
    <row r="14" spans="1:4" ht="15.75" x14ac:dyDescent="0.3">
      <c r="A14" s="97" t="s">
        <v>383</v>
      </c>
      <c r="B14" s="245"/>
      <c r="C14" s="245"/>
      <c r="D14" s="4"/>
    </row>
    <row r="15" spans="1:4" ht="25.5" x14ac:dyDescent="0.3">
      <c r="A15" s="99" t="s">
        <v>384</v>
      </c>
      <c r="B15" s="245"/>
      <c r="C15" s="245"/>
      <c r="D15" s="4"/>
    </row>
    <row r="16" spans="1:4" ht="15.75" x14ac:dyDescent="0.3">
      <c r="A16" s="97" t="s">
        <v>385</v>
      </c>
      <c r="B16" s="245"/>
      <c r="C16" s="245"/>
      <c r="D16" s="4"/>
    </row>
    <row r="17" spans="1:4" ht="15.75" x14ac:dyDescent="0.3">
      <c r="A17" s="97" t="s">
        <v>386</v>
      </c>
      <c r="B17" s="245"/>
      <c r="C17" s="245"/>
      <c r="D17" s="4"/>
    </row>
    <row r="18" spans="1:4" ht="25.5" x14ac:dyDescent="0.3">
      <c r="A18" s="99" t="s">
        <v>387</v>
      </c>
      <c r="B18" s="245"/>
      <c r="C18" s="245"/>
      <c r="D18" s="4"/>
    </row>
    <row r="19" spans="1:4" ht="15.75" x14ac:dyDescent="0.3">
      <c r="A19" s="142" t="s">
        <v>388</v>
      </c>
      <c r="B19" s="248"/>
      <c r="C19" s="248"/>
      <c r="D19" s="4"/>
    </row>
    <row r="20" spans="1:4" ht="15.75" x14ac:dyDescent="0.3">
      <c r="A20" s="99" t="s">
        <v>389</v>
      </c>
      <c r="B20" s="245">
        <f>+B12+B19</f>
        <v>12401606</v>
      </c>
      <c r="C20" s="245">
        <f>+C12+C19</f>
        <v>12401606</v>
      </c>
      <c r="D20" s="4"/>
    </row>
    <row r="21" spans="1:4" ht="25.5" x14ac:dyDescent="0.3">
      <c r="A21" s="139" t="s">
        <v>390</v>
      </c>
      <c r="B21" s="247">
        <v>300492</v>
      </c>
      <c r="C21" s="247">
        <v>300492</v>
      </c>
      <c r="D21" s="4"/>
    </row>
    <row r="22" spans="1:4" ht="15.75" x14ac:dyDescent="0.3">
      <c r="A22" s="139" t="s">
        <v>391</v>
      </c>
      <c r="B22" s="247">
        <f>+B12-B21</f>
        <v>12101114</v>
      </c>
      <c r="C22" s="247">
        <f>+C12-C21</f>
        <v>12101114</v>
      </c>
      <c r="D22" s="4"/>
    </row>
    <row r="23" spans="1:4" ht="25.5" x14ac:dyDescent="0.3">
      <c r="A23" s="142" t="s">
        <v>392</v>
      </c>
      <c r="B23" s="181"/>
      <c r="C23" s="248"/>
      <c r="D23" s="4"/>
    </row>
    <row r="24" spans="1:4" ht="25.5" x14ac:dyDescent="0.3">
      <c r="A24" s="142" t="s">
        <v>393</v>
      </c>
      <c r="B24" s="181"/>
      <c r="C24" s="248"/>
      <c r="D24" s="4"/>
    </row>
    <row r="25" spans="1:4" x14ac:dyDescent="0.25">
      <c r="A25" s="4"/>
      <c r="B25" s="249"/>
      <c r="C25" s="249"/>
      <c r="D25" s="4"/>
    </row>
    <row r="26" spans="1:4" x14ac:dyDescent="0.25">
      <c r="A26" s="4"/>
      <c r="B26" s="249"/>
      <c r="C26" s="249"/>
      <c r="D26" s="4"/>
    </row>
    <row r="27" spans="1:4" x14ac:dyDescent="0.25">
      <c r="A27" s="4"/>
      <c r="B27" s="249"/>
      <c r="C27" s="249"/>
      <c r="D27" s="4"/>
    </row>
    <row r="28" spans="1:4" x14ac:dyDescent="0.25">
      <c r="A28" s="4"/>
      <c r="B28" s="249"/>
      <c r="C28" s="249"/>
      <c r="D28" s="4"/>
    </row>
    <row r="29" spans="1:4" x14ac:dyDescent="0.25">
      <c r="A29" s="4"/>
      <c r="B29" s="249"/>
      <c r="C29" s="249"/>
      <c r="D29" s="4"/>
    </row>
    <row r="30" spans="1:4" x14ac:dyDescent="0.25">
      <c r="A30" s="4"/>
      <c r="B30" s="249"/>
      <c r="C30" s="249"/>
      <c r="D30" s="4"/>
    </row>
    <row r="31" spans="1:4" x14ac:dyDescent="0.25">
      <c r="A31" s="4"/>
      <c r="B31" s="249"/>
      <c r="C31" s="249"/>
      <c r="D31" s="4"/>
    </row>
    <row r="32" spans="1:4" x14ac:dyDescent="0.25">
      <c r="A32" s="4"/>
      <c r="B32" s="249"/>
      <c r="C32" s="249"/>
      <c r="D32" s="4"/>
    </row>
    <row r="33" spans="1:4" x14ac:dyDescent="0.25">
      <c r="A33" s="4"/>
      <c r="B33" s="249"/>
      <c r="C33" s="249"/>
      <c r="D33" s="4"/>
    </row>
    <row r="34" spans="1:4" x14ac:dyDescent="0.25">
      <c r="A34" s="4"/>
      <c r="B34" s="249"/>
      <c r="C34" s="249"/>
      <c r="D34" s="4"/>
    </row>
    <row r="35" spans="1:4" x14ac:dyDescent="0.25">
      <c r="A35" s="4"/>
      <c r="B35" s="249"/>
      <c r="C35" s="249"/>
      <c r="D35" s="4"/>
    </row>
    <row r="36" spans="1:4" x14ac:dyDescent="0.25">
      <c r="A36" s="4"/>
      <c r="B36" s="249"/>
      <c r="C36" s="249"/>
      <c r="D36" s="4"/>
    </row>
    <row r="37" spans="1:4" x14ac:dyDescent="0.25">
      <c r="A37" s="4"/>
      <c r="B37" s="249"/>
      <c r="C37" s="249"/>
      <c r="D37" s="4"/>
    </row>
    <row r="38" spans="1:4" x14ac:dyDescent="0.25">
      <c r="A38" s="4"/>
      <c r="B38" s="249"/>
      <c r="C38" s="249"/>
      <c r="D38" s="4"/>
    </row>
    <row r="39" spans="1:4" x14ac:dyDescent="0.25">
      <c r="A39" s="4"/>
      <c r="B39" s="249"/>
      <c r="C39" s="249"/>
      <c r="D39" s="4"/>
    </row>
    <row r="40" spans="1:4" x14ac:dyDescent="0.25">
      <c r="A40" s="4"/>
      <c r="B40" s="249"/>
      <c r="C40" s="249"/>
      <c r="D40" s="4"/>
    </row>
    <row r="41" spans="1:4" x14ac:dyDescent="0.25">
      <c r="A41" s="4"/>
      <c r="B41" s="249"/>
      <c r="C41" s="249"/>
      <c r="D41" s="4"/>
    </row>
    <row r="42" spans="1:4" x14ac:dyDescent="0.25">
      <c r="A42" s="4"/>
      <c r="B42" s="249"/>
      <c r="C42" s="249"/>
      <c r="D42" s="4"/>
    </row>
    <row r="43" spans="1:4" x14ac:dyDescent="0.25">
      <c r="A43" s="4"/>
      <c r="B43" s="249"/>
      <c r="C43" s="249"/>
      <c r="D43" s="4"/>
    </row>
    <row r="44" spans="1:4" x14ac:dyDescent="0.25">
      <c r="A44" s="4"/>
      <c r="B44" s="249"/>
      <c r="C44" s="249"/>
      <c r="D44" s="4"/>
    </row>
    <row r="45" spans="1:4" x14ac:dyDescent="0.25">
      <c r="A45" s="4"/>
      <c r="B45" s="249"/>
      <c r="C45" s="249"/>
      <c r="D45" s="4"/>
    </row>
    <row r="46" spans="1:4" x14ac:dyDescent="0.25">
      <c r="A46" s="4"/>
      <c r="B46" s="249"/>
      <c r="C46" s="249"/>
      <c r="D46" s="4"/>
    </row>
    <row r="47" spans="1:4" x14ac:dyDescent="0.25">
      <c r="A47" s="4"/>
      <c r="B47" s="249"/>
      <c r="C47" s="249"/>
      <c r="D47" s="4"/>
    </row>
    <row r="48" spans="1:4" x14ac:dyDescent="0.25">
      <c r="A48" s="4"/>
      <c r="B48" s="249"/>
      <c r="C48" s="249"/>
      <c r="D48" s="4"/>
    </row>
    <row r="49" spans="1:4" x14ac:dyDescent="0.25">
      <c r="A49" s="4"/>
      <c r="B49" s="249"/>
      <c r="C49" s="249"/>
      <c r="D49" s="4"/>
    </row>
    <row r="50" spans="1:4" x14ac:dyDescent="0.25">
      <c r="A50" s="4"/>
      <c r="B50" s="249"/>
      <c r="C50" s="249"/>
      <c r="D50" s="4"/>
    </row>
    <row r="51" spans="1:4" x14ac:dyDescent="0.25">
      <c r="A51" s="4"/>
      <c r="B51" s="249"/>
      <c r="C51" s="249"/>
      <c r="D51" s="4"/>
    </row>
    <row r="52" spans="1:4" x14ac:dyDescent="0.25">
      <c r="A52" s="4"/>
      <c r="B52" s="249"/>
      <c r="C52" s="249"/>
      <c r="D52" s="4"/>
    </row>
    <row r="53" spans="1:4" x14ac:dyDescent="0.25">
      <c r="A53" s="4"/>
      <c r="B53" s="249"/>
      <c r="C53" s="249"/>
      <c r="D53" s="4"/>
    </row>
    <row r="54" spans="1:4" x14ac:dyDescent="0.25">
      <c r="A54" s="4"/>
      <c r="B54" s="249"/>
      <c r="C54" s="249"/>
      <c r="D54" s="4"/>
    </row>
    <row r="55" spans="1:4" x14ac:dyDescent="0.25">
      <c r="A55" s="4"/>
      <c r="B55" s="249"/>
      <c r="C55" s="249"/>
      <c r="D55" s="4"/>
    </row>
    <row r="56" spans="1:4" x14ac:dyDescent="0.25">
      <c r="A56" s="4"/>
      <c r="B56" s="249"/>
      <c r="C56" s="249"/>
      <c r="D56" s="4"/>
    </row>
    <row r="57" spans="1:4" x14ac:dyDescent="0.25">
      <c r="A57" s="4"/>
      <c r="B57" s="249"/>
      <c r="C57" s="249"/>
      <c r="D57" s="4"/>
    </row>
    <row r="58" spans="1:4" x14ac:dyDescent="0.25">
      <c r="A58" s="4"/>
      <c r="B58" s="249"/>
      <c r="C58" s="249"/>
      <c r="D58" s="4"/>
    </row>
    <row r="59" spans="1:4" x14ac:dyDescent="0.25">
      <c r="A59" s="4"/>
      <c r="B59" s="249"/>
      <c r="C59" s="249"/>
      <c r="D59" s="4"/>
    </row>
    <row r="60" spans="1:4" x14ac:dyDescent="0.25">
      <c r="A60" s="4"/>
      <c r="B60" s="249"/>
      <c r="C60" s="249"/>
      <c r="D60" s="4"/>
    </row>
    <row r="61" spans="1:4" x14ac:dyDescent="0.25">
      <c r="A61" s="4"/>
      <c r="B61" s="249"/>
      <c r="C61" s="249"/>
      <c r="D61" s="4"/>
    </row>
    <row r="62" spans="1:4" x14ac:dyDescent="0.25">
      <c r="A62" s="4"/>
      <c r="B62" s="249"/>
      <c r="C62" s="249"/>
      <c r="D62" s="4"/>
    </row>
    <row r="63" spans="1:4" x14ac:dyDescent="0.25">
      <c r="A63" s="4"/>
      <c r="B63" s="249"/>
      <c r="C63" s="249"/>
      <c r="D63" s="4"/>
    </row>
    <row r="64" spans="1:4" x14ac:dyDescent="0.25">
      <c r="A64" s="4"/>
      <c r="B64" s="249"/>
      <c r="C64" s="249"/>
      <c r="D64" s="4"/>
    </row>
    <row r="65" spans="1:4" x14ac:dyDescent="0.25">
      <c r="A65" s="4"/>
      <c r="B65" s="249"/>
      <c r="C65" s="249"/>
      <c r="D65" s="4"/>
    </row>
    <row r="66" spans="1:4" x14ac:dyDescent="0.25">
      <c r="A66" s="4"/>
      <c r="B66" s="249"/>
      <c r="C66" s="249"/>
      <c r="D66" s="4"/>
    </row>
    <row r="67" spans="1:4" x14ac:dyDescent="0.25">
      <c r="A67" s="4"/>
      <c r="B67" s="249"/>
      <c r="C67" s="249"/>
      <c r="D67" s="4"/>
    </row>
    <row r="68" spans="1:4" x14ac:dyDescent="0.25">
      <c r="A68" s="4"/>
      <c r="B68" s="249"/>
      <c r="C68" s="249"/>
      <c r="D68" s="4"/>
    </row>
    <row r="69" spans="1:4" x14ac:dyDescent="0.25">
      <c r="A69" s="4"/>
      <c r="B69" s="249"/>
      <c r="C69" s="249"/>
      <c r="D69" s="4"/>
    </row>
    <row r="70" spans="1:4" x14ac:dyDescent="0.25">
      <c r="A70" s="4"/>
      <c r="B70" s="249"/>
      <c r="C70" s="249"/>
      <c r="D70" s="4"/>
    </row>
    <row r="71" spans="1:4" x14ac:dyDescent="0.25">
      <c r="A71" s="4"/>
      <c r="B71" s="249"/>
      <c r="C71" s="249"/>
      <c r="D71" s="4"/>
    </row>
    <row r="72" spans="1:4" x14ac:dyDescent="0.25">
      <c r="A72" s="4"/>
      <c r="B72" s="249"/>
      <c r="C72" s="249"/>
      <c r="D72" s="4"/>
    </row>
    <row r="73" spans="1:4" x14ac:dyDescent="0.25">
      <c r="A73" s="4"/>
      <c r="B73" s="249"/>
      <c r="C73" s="249"/>
      <c r="D73" s="4"/>
    </row>
    <row r="74" spans="1:4" x14ac:dyDescent="0.25">
      <c r="A74" s="4"/>
      <c r="B74" s="249"/>
      <c r="C74" s="249"/>
      <c r="D74" s="4"/>
    </row>
    <row r="75" spans="1:4" x14ac:dyDescent="0.25">
      <c r="A75" s="4"/>
      <c r="B75" s="249"/>
      <c r="C75" s="249"/>
      <c r="D75" s="4"/>
    </row>
    <row r="76" spans="1:4" x14ac:dyDescent="0.25">
      <c r="A76" s="4"/>
      <c r="B76" s="249"/>
      <c r="C76" s="249"/>
      <c r="D76" s="4"/>
    </row>
    <row r="77" spans="1:4" x14ac:dyDescent="0.25">
      <c r="A77" s="4"/>
      <c r="B77" s="249"/>
      <c r="C77" s="249"/>
      <c r="D77" s="4"/>
    </row>
    <row r="78" spans="1:4" x14ac:dyDescent="0.25">
      <c r="A78" s="4"/>
      <c r="B78" s="249"/>
      <c r="C78" s="249"/>
      <c r="D78" s="4"/>
    </row>
    <row r="79" spans="1:4" x14ac:dyDescent="0.25">
      <c r="A79" s="4"/>
      <c r="B79" s="249"/>
      <c r="C79" s="249"/>
      <c r="D79" s="4"/>
    </row>
  </sheetData>
  <mergeCells count="2">
    <mergeCell ref="A2:C2"/>
    <mergeCell ref="A1:C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&amp;C16. melléklet a  6/2019. (V.29.) önkormányzati rendelethez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view="pageLayout" zoomScaleNormal="100" workbookViewId="0">
      <selection activeCell="A2" sqref="A2:D2"/>
    </sheetView>
  </sheetViews>
  <sheetFormatPr defaultRowHeight="15" x14ac:dyDescent="0.25"/>
  <cols>
    <col min="1" max="1" width="65" customWidth="1"/>
    <col min="2" max="2" width="12.7109375" style="212" bestFit="1" customWidth="1"/>
    <col min="3" max="3" width="14.42578125" style="212" customWidth="1"/>
    <col min="4" max="4" width="14.28515625" style="212" customWidth="1"/>
  </cols>
  <sheetData>
    <row r="1" spans="1:4" ht="46.5" customHeight="1" x14ac:dyDescent="0.25">
      <c r="A1" s="296" t="s">
        <v>939</v>
      </c>
      <c r="B1" s="295"/>
      <c r="C1" s="295"/>
      <c r="D1" s="295"/>
    </row>
    <row r="2" spans="1:4" ht="21" customHeight="1" x14ac:dyDescent="0.25">
      <c r="A2" s="261" t="s">
        <v>920</v>
      </c>
      <c r="B2" s="295"/>
      <c r="C2" s="295"/>
      <c r="D2" s="295"/>
    </row>
    <row r="3" spans="1:4" x14ac:dyDescent="0.25">
      <c r="D3" s="250"/>
    </row>
    <row r="4" spans="1:4" x14ac:dyDescent="0.25">
      <c r="A4" s="4" t="s">
        <v>333</v>
      </c>
      <c r="B4" s="249"/>
      <c r="C4" s="249"/>
      <c r="D4" s="249"/>
    </row>
    <row r="5" spans="1:4" ht="38.25" x14ac:dyDescent="0.25">
      <c r="A5" s="145" t="s">
        <v>117</v>
      </c>
      <c r="B5" s="141" t="s">
        <v>936</v>
      </c>
      <c r="C5" s="141" t="s">
        <v>305</v>
      </c>
      <c r="D5" s="141" t="s">
        <v>941</v>
      </c>
    </row>
    <row r="6" spans="1:4" x14ac:dyDescent="0.25">
      <c r="A6" s="97" t="s">
        <v>334</v>
      </c>
      <c r="B6" s="98">
        <v>5807900</v>
      </c>
      <c r="C6" s="98"/>
      <c r="D6" s="98">
        <v>3890304</v>
      </c>
    </row>
    <row r="7" spans="1:4" ht="30" x14ac:dyDescent="0.25">
      <c r="A7" s="97" t="s">
        <v>335</v>
      </c>
      <c r="B7" s="98">
        <v>3262532</v>
      </c>
      <c r="C7" s="98"/>
      <c r="D7" s="98">
        <v>2924545</v>
      </c>
    </row>
    <row r="8" spans="1:4" x14ac:dyDescent="0.25">
      <c r="A8" s="97" t="s">
        <v>336</v>
      </c>
      <c r="B8" s="98">
        <v>1970436</v>
      </c>
      <c r="C8" s="98"/>
      <c r="D8" s="98">
        <v>1787749</v>
      </c>
    </row>
    <row r="9" spans="1:4" ht="25.5" x14ac:dyDescent="0.25">
      <c r="A9" s="99" t="s">
        <v>337</v>
      </c>
      <c r="B9" s="100">
        <f>SUM(B6:B8)</f>
        <v>11040868</v>
      </c>
      <c r="C9" s="100">
        <f>SUM(C6:C8)</f>
        <v>0</v>
      </c>
      <c r="D9" s="100">
        <f>SUM(D6:D8)</f>
        <v>8602598</v>
      </c>
    </row>
    <row r="10" spans="1:4" x14ac:dyDescent="0.25">
      <c r="A10" s="97" t="s">
        <v>338</v>
      </c>
      <c r="B10" s="98"/>
      <c r="C10" s="98"/>
      <c r="D10" s="98"/>
    </row>
    <row r="11" spans="1:4" x14ac:dyDescent="0.25">
      <c r="A11" s="97" t="s">
        <v>339</v>
      </c>
      <c r="B11" s="98"/>
      <c r="C11" s="98"/>
      <c r="D11" s="98"/>
    </row>
    <row r="12" spans="1:4" ht="25.5" x14ac:dyDescent="0.25">
      <c r="A12" s="99" t="s">
        <v>340</v>
      </c>
      <c r="B12" s="100"/>
      <c r="C12" s="100"/>
      <c r="D12" s="100"/>
    </row>
    <row r="13" spans="1:4" ht="30" x14ac:dyDescent="0.25">
      <c r="A13" s="97" t="s">
        <v>341</v>
      </c>
      <c r="B13" s="98">
        <v>18945425</v>
      </c>
      <c r="C13" s="98"/>
      <c r="D13" s="98">
        <v>21345868</v>
      </c>
    </row>
    <row r="14" spans="1:4" ht="30" x14ac:dyDescent="0.25">
      <c r="A14" s="97" t="s">
        <v>342</v>
      </c>
      <c r="B14" s="98">
        <v>1677921</v>
      </c>
      <c r="C14" s="98"/>
      <c r="D14" s="98">
        <v>1788130</v>
      </c>
    </row>
    <row r="15" spans="1:4" x14ac:dyDescent="0.25">
      <c r="A15" s="97" t="s">
        <v>343</v>
      </c>
      <c r="B15" s="98">
        <v>418102</v>
      </c>
      <c r="C15" s="98"/>
      <c r="D15" s="98">
        <v>4285568</v>
      </c>
    </row>
    <row r="16" spans="1:4" ht="25.5" x14ac:dyDescent="0.25">
      <c r="A16" s="99" t="s">
        <v>344</v>
      </c>
      <c r="B16" s="100">
        <f>SUM(B13:B15)</f>
        <v>21041448</v>
      </c>
      <c r="C16" s="100">
        <f>SUM(C13:C15)</f>
        <v>0</v>
      </c>
      <c r="D16" s="100">
        <f>SUM(D13:D15)</f>
        <v>27419566</v>
      </c>
    </row>
    <row r="17" spans="1:4" x14ac:dyDescent="0.25">
      <c r="A17" s="97" t="s">
        <v>345</v>
      </c>
      <c r="B17" s="98">
        <v>1582950</v>
      </c>
      <c r="C17" s="98"/>
      <c r="D17" s="98">
        <v>2004927</v>
      </c>
    </row>
    <row r="18" spans="1:4" x14ac:dyDescent="0.25">
      <c r="A18" s="97" t="s">
        <v>346</v>
      </c>
      <c r="B18" s="98">
        <v>7928980</v>
      </c>
      <c r="C18" s="98"/>
      <c r="D18" s="98">
        <v>5240017</v>
      </c>
    </row>
    <row r="19" spans="1:4" x14ac:dyDescent="0.25">
      <c r="A19" s="97" t="s">
        <v>347</v>
      </c>
      <c r="B19" s="98"/>
      <c r="C19" s="98"/>
      <c r="D19" s="98"/>
    </row>
    <row r="20" spans="1:4" x14ac:dyDescent="0.25">
      <c r="A20" s="97" t="s">
        <v>348</v>
      </c>
      <c r="B20" s="98"/>
      <c r="C20" s="98"/>
      <c r="D20" s="98"/>
    </row>
    <row r="21" spans="1:4" ht="25.5" x14ac:dyDescent="0.25">
      <c r="A21" s="99" t="s">
        <v>349</v>
      </c>
      <c r="B21" s="100">
        <f>SUM(B17:B20)</f>
        <v>9511930</v>
      </c>
      <c r="C21" s="100">
        <f>SUM(C17:C20)</f>
        <v>0</v>
      </c>
      <c r="D21" s="100">
        <f>SUM(D17:D20)</f>
        <v>7244944</v>
      </c>
    </row>
    <row r="22" spans="1:4" x14ac:dyDescent="0.25">
      <c r="A22" s="97" t="s">
        <v>350</v>
      </c>
      <c r="B22" s="98">
        <v>5431159</v>
      </c>
      <c r="C22" s="98"/>
      <c r="D22" s="98">
        <v>8761194</v>
      </c>
    </row>
    <row r="23" spans="1:4" x14ac:dyDescent="0.25">
      <c r="A23" s="97" t="s">
        <v>351</v>
      </c>
      <c r="B23" s="98">
        <v>5972081</v>
      </c>
      <c r="C23" s="98"/>
      <c r="D23" s="98">
        <v>6483282</v>
      </c>
    </row>
    <row r="24" spans="1:4" x14ac:dyDescent="0.25">
      <c r="A24" s="97" t="s">
        <v>352</v>
      </c>
      <c r="B24" s="98">
        <v>2424395</v>
      </c>
      <c r="C24" s="98"/>
      <c r="D24" s="98">
        <v>2391712</v>
      </c>
    </row>
    <row r="25" spans="1:4" ht="25.5" x14ac:dyDescent="0.25">
      <c r="A25" s="99" t="s">
        <v>353</v>
      </c>
      <c r="B25" s="100">
        <f>SUM(B22:B24)</f>
        <v>13827635</v>
      </c>
      <c r="C25" s="100">
        <f>SUM(C22:C24)</f>
        <v>0</v>
      </c>
      <c r="D25" s="100">
        <f>SUM(D22:D24)</f>
        <v>17636188</v>
      </c>
    </row>
    <row r="26" spans="1:4" x14ac:dyDescent="0.25">
      <c r="A26" s="99" t="s">
        <v>354</v>
      </c>
      <c r="B26" s="100">
        <v>6789550</v>
      </c>
      <c r="C26" s="100"/>
      <c r="D26" s="100">
        <v>6949263</v>
      </c>
    </row>
    <row r="27" spans="1:4" x14ac:dyDescent="0.25">
      <c r="A27" s="99" t="s">
        <v>355</v>
      </c>
      <c r="B27" s="100">
        <v>5121386</v>
      </c>
      <c r="C27" s="100"/>
      <c r="D27" s="100">
        <v>1340515</v>
      </c>
    </row>
    <row r="28" spans="1:4" ht="25.5" x14ac:dyDescent="0.25">
      <c r="A28" s="99" t="s">
        <v>356</v>
      </c>
      <c r="B28" s="100">
        <f>+B9+B12+B16-B21-B25-B26-B27</f>
        <v>-3168185</v>
      </c>
      <c r="C28" s="100">
        <f>+C9+C12+C16-C21-C25-C26-C27</f>
        <v>0</v>
      </c>
      <c r="D28" s="100">
        <f>+D9+D12+D16-D21-D25-D26-D27</f>
        <v>2851254</v>
      </c>
    </row>
    <row r="29" spans="1:4" x14ac:dyDescent="0.25">
      <c r="A29" s="97" t="s">
        <v>357</v>
      </c>
      <c r="B29" s="98"/>
      <c r="C29" s="98"/>
      <c r="D29" s="98"/>
    </row>
    <row r="30" spans="1:4" ht="30" x14ac:dyDescent="0.25">
      <c r="A30" s="97" t="s">
        <v>358</v>
      </c>
      <c r="B30" s="98">
        <v>397814</v>
      </c>
      <c r="C30" s="98"/>
      <c r="D30" s="98">
        <v>4</v>
      </c>
    </row>
    <row r="31" spans="1:4" ht="30" x14ac:dyDescent="0.25">
      <c r="A31" s="97" t="s">
        <v>359</v>
      </c>
      <c r="B31" s="98">
        <v>0</v>
      </c>
      <c r="C31" s="98"/>
      <c r="D31" s="98">
        <v>0</v>
      </c>
    </row>
    <row r="32" spans="1:4" x14ac:dyDescent="0.25">
      <c r="A32" s="97" t="s">
        <v>360</v>
      </c>
      <c r="B32" s="98"/>
      <c r="C32" s="98"/>
      <c r="D32" s="98"/>
    </row>
    <row r="33" spans="1:4" ht="25.5" x14ac:dyDescent="0.25">
      <c r="A33" s="99" t="s">
        <v>361</v>
      </c>
      <c r="B33" s="100">
        <f>SUM(B29:B32)</f>
        <v>397814</v>
      </c>
      <c r="C33" s="100">
        <f>SUM(C29:C32)</f>
        <v>0</v>
      </c>
      <c r="D33" s="100">
        <f>SUM(D29:D32)</f>
        <v>4</v>
      </c>
    </row>
    <row r="34" spans="1:4" x14ac:dyDescent="0.25">
      <c r="A34" s="97" t="s">
        <v>362</v>
      </c>
      <c r="B34" s="98"/>
      <c r="C34" s="98"/>
      <c r="D34" s="98"/>
    </row>
    <row r="35" spans="1:4" x14ac:dyDescent="0.25">
      <c r="A35" s="97" t="s">
        <v>363</v>
      </c>
      <c r="B35" s="98"/>
      <c r="C35" s="98"/>
      <c r="D35" s="98"/>
    </row>
    <row r="36" spans="1:4" x14ac:dyDescent="0.25">
      <c r="A36" s="97" t="s">
        <v>364</v>
      </c>
      <c r="B36" s="98"/>
      <c r="C36" s="98"/>
      <c r="D36" s="98"/>
    </row>
    <row r="37" spans="1:4" x14ac:dyDescent="0.25">
      <c r="A37" s="97" t="s">
        <v>365</v>
      </c>
      <c r="B37" s="98"/>
      <c r="C37" s="98"/>
      <c r="D37" s="98"/>
    </row>
    <row r="38" spans="1:4" ht="25.5" x14ac:dyDescent="0.25">
      <c r="A38" s="99" t="s">
        <v>366</v>
      </c>
      <c r="B38" s="100">
        <f>SUM(B34:B36)</f>
        <v>0</v>
      </c>
      <c r="C38" s="100">
        <f>SUM(C34:C36)</f>
        <v>0</v>
      </c>
      <c r="D38" s="100">
        <f>SUM(D34:D36)</f>
        <v>0</v>
      </c>
    </row>
    <row r="39" spans="1:4" ht="25.5" x14ac:dyDescent="0.25">
      <c r="A39" s="99" t="s">
        <v>367</v>
      </c>
      <c r="B39" s="100">
        <f>+B33-B38</f>
        <v>397814</v>
      </c>
      <c r="C39" s="100">
        <f>+C33-C38</f>
        <v>0</v>
      </c>
      <c r="D39" s="100">
        <f>+D33-D38</f>
        <v>4</v>
      </c>
    </row>
    <row r="40" spans="1:4" x14ac:dyDescent="0.25">
      <c r="A40" s="99" t="s">
        <v>368</v>
      </c>
      <c r="B40" s="100">
        <f>+B28+B39</f>
        <v>-2770371</v>
      </c>
      <c r="C40" s="100">
        <f>+C28+C39</f>
        <v>0</v>
      </c>
      <c r="D40" s="100">
        <f>+D28+D39</f>
        <v>2851258</v>
      </c>
    </row>
    <row r="41" spans="1:4" ht="30" x14ac:dyDescent="0.25">
      <c r="A41" s="97" t="s">
        <v>369</v>
      </c>
      <c r="B41" s="98"/>
      <c r="C41" s="98"/>
      <c r="D41" s="98"/>
    </row>
    <row r="42" spans="1:4" x14ac:dyDescent="0.25">
      <c r="A42" s="97" t="s">
        <v>370</v>
      </c>
      <c r="B42" s="98"/>
      <c r="C42" s="98"/>
      <c r="D42" s="98"/>
    </row>
    <row r="43" spans="1:4" ht="25.5" x14ac:dyDescent="0.25">
      <c r="A43" s="99" t="s">
        <v>371</v>
      </c>
      <c r="B43" s="100"/>
      <c r="C43" s="100"/>
      <c r="D43" s="100"/>
    </row>
    <row r="44" spans="1:4" x14ac:dyDescent="0.25">
      <c r="A44" s="99" t="s">
        <v>372</v>
      </c>
      <c r="B44" s="100"/>
      <c r="C44" s="100"/>
      <c r="D44" s="100"/>
    </row>
    <row r="45" spans="1:4" x14ac:dyDescent="0.25">
      <c r="A45" s="99" t="s">
        <v>373</v>
      </c>
      <c r="B45" s="100">
        <f>+B43-B44</f>
        <v>0</v>
      </c>
      <c r="C45" s="100">
        <f>+C43-C44</f>
        <v>0</v>
      </c>
      <c r="D45" s="100">
        <f>+D43-D44</f>
        <v>0</v>
      </c>
    </row>
    <row r="46" spans="1:4" x14ac:dyDescent="0.25">
      <c r="A46" s="99" t="s">
        <v>374</v>
      </c>
      <c r="B46" s="100">
        <f>+B40-B45</f>
        <v>-2770371</v>
      </c>
      <c r="C46" s="100">
        <f>+C40-C45</f>
        <v>0</v>
      </c>
      <c r="D46" s="100">
        <f>+D40-D45</f>
        <v>2851258</v>
      </c>
    </row>
    <row r="47" spans="1:4" x14ac:dyDescent="0.25">
      <c r="A47" s="4"/>
      <c r="B47" s="249"/>
      <c r="C47" s="249"/>
      <c r="D47" s="249"/>
    </row>
  </sheetData>
  <mergeCells count="2"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 xml:space="preserve">&amp;C17. melléklet a  6/2019. (V.29.) önkormányzati rendelethez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6"/>
  <sheetViews>
    <sheetView view="pageLayout" zoomScaleNormal="100" workbookViewId="0">
      <selection activeCell="D119" sqref="D119"/>
    </sheetView>
  </sheetViews>
  <sheetFormatPr defaultRowHeight="15" x14ac:dyDescent="0.25"/>
  <cols>
    <col min="1" max="1" width="73.140625" customWidth="1"/>
    <col min="2" max="2" width="14" style="212" bestFit="1" customWidth="1"/>
    <col min="3" max="3" width="17.28515625" style="212" customWidth="1"/>
    <col min="4" max="4" width="14.28515625" style="212" customWidth="1"/>
  </cols>
  <sheetData>
    <row r="1" spans="1:6" ht="27" customHeight="1" x14ac:dyDescent="0.25">
      <c r="A1" s="296" t="s">
        <v>939</v>
      </c>
      <c r="B1" s="262"/>
      <c r="C1" s="262"/>
      <c r="D1" s="262"/>
      <c r="E1" s="140"/>
      <c r="F1" s="90"/>
    </row>
    <row r="2" spans="1:6" ht="25.5" customHeight="1" x14ac:dyDescent="0.25">
      <c r="A2" s="261" t="s">
        <v>921</v>
      </c>
      <c r="B2" s="262"/>
      <c r="C2" s="262"/>
      <c r="D2" s="262"/>
      <c r="E2" s="60"/>
      <c r="F2" s="90"/>
    </row>
    <row r="4" spans="1:6" x14ac:dyDescent="0.25">
      <c r="A4" s="144" t="s">
        <v>333</v>
      </c>
      <c r="B4" s="249"/>
      <c r="C4" s="249"/>
      <c r="D4" s="249"/>
      <c r="E4" s="4"/>
      <c r="F4" s="4"/>
    </row>
    <row r="5" spans="1:6" ht="38.25" x14ac:dyDescent="0.25">
      <c r="A5" s="40" t="s">
        <v>117</v>
      </c>
      <c r="B5" s="141" t="s">
        <v>936</v>
      </c>
      <c r="C5" s="141" t="s">
        <v>305</v>
      </c>
      <c r="D5" s="141" t="s">
        <v>941</v>
      </c>
      <c r="E5" s="4"/>
      <c r="F5" s="4"/>
    </row>
    <row r="6" spans="1:6" x14ac:dyDescent="0.25">
      <c r="A6" s="99" t="s">
        <v>304</v>
      </c>
      <c r="B6" s="237"/>
      <c r="C6" s="237"/>
      <c r="D6" s="237"/>
      <c r="E6" s="4"/>
      <c r="F6" s="4"/>
    </row>
    <row r="7" spans="1:6" x14ac:dyDescent="0.25">
      <c r="A7" s="97" t="s">
        <v>181</v>
      </c>
      <c r="B7" s="98">
        <v>21655439</v>
      </c>
      <c r="C7" s="98"/>
      <c r="D7" s="98">
        <v>21655439</v>
      </c>
      <c r="E7" s="4"/>
      <c r="F7" s="4"/>
    </row>
    <row r="8" spans="1:6" x14ac:dyDescent="0.25">
      <c r="A8" s="97" t="s">
        <v>182</v>
      </c>
      <c r="B8" s="98"/>
      <c r="C8" s="98"/>
      <c r="D8" s="98">
        <v>525950</v>
      </c>
      <c r="E8" s="4"/>
      <c r="F8" s="4"/>
    </row>
    <row r="9" spans="1:6" x14ac:dyDescent="0.25">
      <c r="A9" s="97" t="s">
        <v>183</v>
      </c>
      <c r="B9" s="98"/>
      <c r="C9" s="98"/>
      <c r="D9" s="98"/>
      <c r="E9" s="4"/>
      <c r="F9" s="4"/>
    </row>
    <row r="10" spans="1:6" x14ac:dyDescent="0.25">
      <c r="A10" s="99" t="s">
        <v>263</v>
      </c>
      <c r="B10" s="100">
        <f>SUM(B7:B9)</f>
        <v>21655439</v>
      </c>
      <c r="C10" s="100">
        <f>SUM(C7:C9)</f>
        <v>0</v>
      </c>
      <c r="D10" s="100">
        <f>SUM(D7:D9)</f>
        <v>22181389</v>
      </c>
      <c r="E10" s="4"/>
      <c r="F10" s="4"/>
    </row>
    <row r="11" spans="1:6" x14ac:dyDescent="0.25">
      <c r="A11" s="97" t="s">
        <v>184</v>
      </c>
      <c r="B11" s="98">
        <v>174751873</v>
      </c>
      <c r="C11" s="98"/>
      <c r="D11" s="98">
        <v>171839611</v>
      </c>
      <c r="E11" s="4"/>
      <c r="F11" s="4"/>
    </row>
    <row r="12" spans="1:6" x14ac:dyDescent="0.25">
      <c r="A12" s="97" t="s">
        <v>185</v>
      </c>
      <c r="B12" s="98">
        <v>6757773</v>
      </c>
      <c r="C12" s="98"/>
      <c r="D12" s="98">
        <v>3916035</v>
      </c>
      <c r="E12" s="4"/>
      <c r="F12" s="4"/>
    </row>
    <row r="13" spans="1:6" x14ac:dyDescent="0.25">
      <c r="A13" s="97" t="s">
        <v>186</v>
      </c>
      <c r="B13" s="98"/>
      <c r="C13" s="98"/>
      <c r="D13" s="98"/>
      <c r="E13" s="4"/>
      <c r="F13" s="4"/>
    </row>
    <row r="14" spans="1:6" x14ac:dyDescent="0.25">
      <c r="A14" s="97" t="s">
        <v>187</v>
      </c>
      <c r="B14" s="98"/>
      <c r="C14" s="98"/>
      <c r="D14" s="98"/>
      <c r="E14" s="4"/>
      <c r="F14" s="4"/>
    </row>
    <row r="15" spans="1:6" x14ac:dyDescent="0.25">
      <c r="A15" s="97" t="s">
        <v>188</v>
      </c>
      <c r="B15" s="98"/>
      <c r="C15" s="98"/>
      <c r="D15" s="98"/>
      <c r="E15" s="4"/>
      <c r="F15" s="4"/>
    </row>
    <row r="16" spans="1:6" x14ac:dyDescent="0.25">
      <c r="A16" s="99" t="s">
        <v>264</v>
      </c>
      <c r="B16" s="100">
        <f>SUM(B11:B15)</f>
        <v>181509646</v>
      </c>
      <c r="C16" s="100">
        <f>SUM(C11:C15)</f>
        <v>0</v>
      </c>
      <c r="D16" s="100">
        <f>SUM(D11:D15)</f>
        <v>175755646</v>
      </c>
      <c r="E16" s="4"/>
      <c r="F16" s="4"/>
    </row>
    <row r="17" spans="1:6" x14ac:dyDescent="0.25">
      <c r="A17" s="97" t="s">
        <v>260</v>
      </c>
      <c r="B17" s="98">
        <v>888060</v>
      </c>
      <c r="C17" s="98"/>
      <c r="D17" s="98">
        <v>888060</v>
      </c>
      <c r="E17" s="4"/>
      <c r="F17" s="4"/>
    </row>
    <row r="18" spans="1:6" x14ac:dyDescent="0.25">
      <c r="A18" s="97" t="s">
        <v>261</v>
      </c>
      <c r="B18" s="98"/>
      <c r="C18" s="98"/>
      <c r="D18" s="98"/>
      <c r="E18" s="4"/>
      <c r="F18" s="4"/>
    </row>
    <row r="19" spans="1:6" x14ac:dyDescent="0.25">
      <c r="A19" s="97" t="s">
        <v>189</v>
      </c>
      <c r="B19" s="98"/>
      <c r="C19" s="98"/>
      <c r="D19" s="98"/>
      <c r="E19" s="4"/>
      <c r="F19" s="4"/>
    </row>
    <row r="20" spans="1:6" x14ac:dyDescent="0.25">
      <c r="A20" s="99" t="s">
        <v>262</v>
      </c>
      <c r="B20" s="100">
        <f>SUM(B17:B19)</f>
        <v>888060</v>
      </c>
      <c r="C20" s="100">
        <f>SUM(C17:C19)</f>
        <v>0</v>
      </c>
      <c r="D20" s="100">
        <f>SUM(D17:D19)</f>
        <v>888060</v>
      </c>
      <c r="E20" s="4"/>
      <c r="F20" s="4"/>
    </row>
    <row r="21" spans="1:6" x14ac:dyDescent="0.25">
      <c r="A21" s="97" t="s">
        <v>190</v>
      </c>
      <c r="B21" s="98"/>
      <c r="C21" s="98"/>
      <c r="D21" s="98"/>
      <c r="E21" s="4"/>
      <c r="F21" s="4"/>
    </row>
    <row r="22" spans="1:6" ht="30" x14ac:dyDescent="0.25">
      <c r="A22" s="97" t="s">
        <v>191</v>
      </c>
      <c r="B22" s="98"/>
      <c r="C22" s="98"/>
      <c r="D22" s="98"/>
      <c r="E22" s="4"/>
      <c r="F22" s="4"/>
    </row>
    <row r="23" spans="1:6" x14ac:dyDescent="0.25">
      <c r="A23" s="99" t="s">
        <v>306</v>
      </c>
      <c r="B23" s="100"/>
      <c r="C23" s="100"/>
      <c r="D23" s="100"/>
      <c r="E23" s="4"/>
      <c r="F23" s="4"/>
    </row>
    <row r="24" spans="1:6" x14ac:dyDescent="0.25">
      <c r="A24" s="99" t="s">
        <v>265</v>
      </c>
      <c r="B24" s="100">
        <f>+B10+B16+B20+B23</f>
        <v>204053145</v>
      </c>
      <c r="C24" s="100">
        <f>+C10+C16+C20+C23</f>
        <v>0</v>
      </c>
      <c r="D24" s="100">
        <f>+D10+D16+D20+D23</f>
        <v>198825095</v>
      </c>
      <c r="E24" s="4"/>
      <c r="F24" s="4"/>
    </row>
    <row r="25" spans="1:6" x14ac:dyDescent="0.25">
      <c r="A25" s="97" t="s">
        <v>192</v>
      </c>
      <c r="B25" s="98"/>
      <c r="C25" s="98"/>
      <c r="D25" s="98"/>
      <c r="E25" s="4"/>
      <c r="F25" s="4"/>
    </row>
    <row r="26" spans="1:6" x14ac:dyDescent="0.25">
      <c r="A26" s="97" t="s">
        <v>193</v>
      </c>
      <c r="B26" s="98"/>
      <c r="C26" s="98"/>
      <c r="D26" s="98"/>
      <c r="E26" s="4"/>
      <c r="F26" s="4"/>
    </row>
    <row r="27" spans="1:6" x14ac:dyDescent="0.25">
      <c r="A27" s="97" t="s">
        <v>194</v>
      </c>
      <c r="B27" s="98"/>
      <c r="C27" s="98"/>
      <c r="D27" s="98"/>
      <c r="E27" s="4"/>
      <c r="F27" s="4"/>
    </row>
    <row r="28" spans="1:6" x14ac:dyDescent="0.25">
      <c r="A28" s="97" t="s">
        <v>195</v>
      </c>
      <c r="B28" s="98"/>
      <c r="C28" s="98"/>
      <c r="D28" s="98"/>
      <c r="E28" s="4"/>
      <c r="F28" s="4"/>
    </row>
    <row r="29" spans="1:6" x14ac:dyDescent="0.25">
      <c r="A29" s="97" t="s">
        <v>196</v>
      </c>
      <c r="B29" s="98"/>
      <c r="C29" s="98"/>
      <c r="D29" s="98"/>
      <c r="E29" s="4"/>
      <c r="F29" s="4"/>
    </row>
    <row r="30" spans="1:6" x14ac:dyDescent="0.25">
      <c r="A30" s="99" t="s">
        <v>307</v>
      </c>
      <c r="B30" s="100"/>
      <c r="C30" s="100"/>
      <c r="D30" s="100"/>
      <c r="E30" s="4"/>
      <c r="F30" s="4"/>
    </row>
    <row r="31" spans="1:6" x14ac:dyDescent="0.25">
      <c r="A31" s="97" t="s">
        <v>197</v>
      </c>
      <c r="B31" s="98"/>
      <c r="C31" s="98"/>
      <c r="D31" s="98"/>
      <c r="E31" s="4"/>
      <c r="F31" s="4"/>
    </row>
    <row r="32" spans="1:6" x14ac:dyDescent="0.25">
      <c r="A32" s="97" t="s">
        <v>266</v>
      </c>
      <c r="B32" s="98">
        <v>20945637</v>
      </c>
      <c r="C32" s="98"/>
      <c r="D32" s="98">
        <v>20945637</v>
      </c>
      <c r="E32" s="4"/>
      <c r="F32" s="4"/>
    </row>
    <row r="33" spans="1:6" x14ac:dyDescent="0.25">
      <c r="A33" s="97" t="s">
        <v>198</v>
      </c>
      <c r="B33" s="98"/>
      <c r="C33" s="98"/>
      <c r="D33" s="98"/>
      <c r="E33" s="4"/>
      <c r="F33" s="4"/>
    </row>
    <row r="34" spans="1:6" x14ac:dyDescent="0.25">
      <c r="A34" s="97" t="s">
        <v>199</v>
      </c>
      <c r="B34" s="98"/>
      <c r="C34" s="98"/>
      <c r="D34" s="98"/>
      <c r="E34" s="4"/>
      <c r="F34" s="4"/>
    </row>
    <row r="35" spans="1:6" x14ac:dyDescent="0.25">
      <c r="A35" s="97" t="s">
        <v>200</v>
      </c>
      <c r="B35" s="98"/>
      <c r="C35" s="98"/>
      <c r="D35" s="98"/>
      <c r="E35" s="4"/>
      <c r="F35" s="4"/>
    </row>
    <row r="36" spans="1:6" x14ac:dyDescent="0.25">
      <c r="A36" s="97" t="s">
        <v>201</v>
      </c>
      <c r="B36" s="98"/>
      <c r="C36" s="98"/>
      <c r="D36" s="98"/>
      <c r="E36" s="4"/>
      <c r="F36" s="4"/>
    </row>
    <row r="37" spans="1:6" x14ac:dyDescent="0.25">
      <c r="A37" s="97" t="s">
        <v>202</v>
      </c>
      <c r="B37" s="98">
        <v>20945637</v>
      </c>
      <c r="C37" s="98"/>
      <c r="D37" s="98">
        <v>20945637</v>
      </c>
      <c r="E37" s="4"/>
      <c r="F37" s="4"/>
    </row>
    <row r="38" spans="1:6" x14ac:dyDescent="0.25">
      <c r="A38" s="99" t="s">
        <v>267</v>
      </c>
      <c r="B38" s="100">
        <f>SUM(B31:B32)</f>
        <v>20945637</v>
      </c>
      <c r="C38" s="100">
        <f>SUM(C31:C32)</f>
        <v>0</v>
      </c>
      <c r="D38" s="100">
        <f>SUM(D31:D32)</f>
        <v>20945637</v>
      </c>
      <c r="E38" s="4"/>
      <c r="F38" s="4"/>
    </row>
    <row r="39" spans="1:6" x14ac:dyDescent="0.25">
      <c r="A39" s="99" t="s">
        <v>308</v>
      </c>
      <c r="B39" s="100">
        <f>+B30+B38</f>
        <v>20945637</v>
      </c>
      <c r="C39" s="100">
        <f>+C30+C38</f>
        <v>0</v>
      </c>
      <c r="D39" s="100">
        <f>+D30+D38</f>
        <v>20945637</v>
      </c>
      <c r="E39" s="4"/>
      <c r="F39" s="4"/>
    </row>
    <row r="40" spans="1:6" x14ac:dyDescent="0.25">
      <c r="A40" s="97" t="s">
        <v>203</v>
      </c>
      <c r="B40" s="98"/>
      <c r="C40" s="98"/>
      <c r="D40" s="98"/>
      <c r="E40" s="4"/>
      <c r="F40" s="4"/>
    </row>
    <row r="41" spans="1:6" x14ac:dyDescent="0.25">
      <c r="A41" s="97" t="s">
        <v>204</v>
      </c>
      <c r="B41" s="98"/>
      <c r="C41" s="98"/>
      <c r="D41" s="98">
        <v>0</v>
      </c>
      <c r="E41" s="4"/>
      <c r="F41" s="4"/>
    </row>
    <row r="42" spans="1:6" x14ac:dyDescent="0.25">
      <c r="A42" s="97" t="s">
        <v>205</v>
      </c>
      <c r="B42" s="98">
        <v>1133852</v>
      </c>
      <c r="C42" s="98"/>
      <c r="D42" s="98">
        <v>6195984</v>
      </c>
      <c r="E42" s="4"/>
      <c r="F42" s="4"/>
    </row>
    <row r="43" spans="1:6" x14ac:dyDescent="0.25">
      <c r="A43" s="97" t="s">
        <v>206</v>
      </c>
      <c r="B43" s="98"/>
      <c r="C43" s="98"/>
      <c r="D43" s="98"/>
      <c r="E43" s="4"/>
      <c r="F43" s="4"/>
    </row>
    <row r="44" spans="1:6" x14ac:dyDescent="0.25">
      <c r="A44" s="97" t="s">
        <v>207</v>
      </c>
      <c r="B44" s="98"/>
      <c r="C44" s="98"/>
      <c r="D44" s="98"/>
      <c r="E44" s="4"/>
      <c r="F44" s="4"/>
    </row>
    <row r="45" spans="1:6" x14ac:dyDescent="0.25">
      <c r="A45" s="99" t="s">
        <v>268</v>
      </c>
      <c r="B45" s="100">
        <f>SUM(B40:B44)</f>
        <v>1133852</v>
      </c>
      <c r="C45" s="100">
        <f>SUM(C40:C44)</f>
        <v>0</v>
      </c>
      <c r="D45" s="100">
        <f>SUM(D40:D44)</f>
        <v>6195984</v>
      </c>
      <c r="E45" s="4"/>
      <c r="F45" s="4"/>
    </row>
    <row r="46" spans="1:6" ht="30" x14ac:dyDescent="0.25">
      <c r="A46" s="97" t="s">
        <v>309</v>
      </c>
      <c r="B46" s="98"/>
      <c r="C46" s="98"/>
      <c r="D46" s="98"/>
      <c r="E46" s="4"/>
      <c r="F46" s="4"/>
    </row>
    <row r="47" spans="1:6" ht="30" x14ac:dyDescent="0.25">
      <c r="A47" s="97" t="s">
        <v>310</v>
      </c>
      <c r="B47" s="98"/>
      <c r="C47" s="98"/>
      <c r="D47" s="98"/>
      <c r="E47" s="4"/>
      <c r="F47" s="4"/>
    </row>
    <row r="48" spans="1:6" ht="30" x14ac:dyDescent="0.25">
      <c r="A48" s="97" t="s">
        <v>208</v>
      </c>
      <c r="B48" s="98">
        <v>527513</v>
      </c>
      <c r="C48" s="98"/>
      <c r="D48" s="98">
        <v>2429353</v>
      </c>
      <c r="E48" s="4"/>
      <c r="F48" s="4"/>
    </row>
    <row r="49" spans="1:6" x14ac:dyDescent="0.25">
      <c r="A49" s="97" t="s">
        <v>209</v>
      </c>
      <c r="B49" s="98"/>
      <c r="C49" s="98"/>
      <c r="D49" s="98">
        <v>13923</v>
      </c>
      <c r="E49" s="4"/>
      <c r="F49" s="4"/>
    </row>
    <row r="50" spans="1:6" ht="30" x14ac:dyDescent="0.25">
      <c r="A50" s="97" t="s">
        <v>210</v>
      </c>
      <c r="B50" s="98"/>
      <c r="C50" s="98"/>
      <c r="D50" s="98"/>
      <c r="E50" s="4"/>
      <c r="F50" s="4"/>
    </row>
    <row r="51" spans="1:6" ht="30" x14ac:dyDescent="0.25">
      <c r="A51" s="97" t="s">
        <v>311</v>
      </c>
      <c r="B51" s="98"/>
      <c r="C51" s="98"/>
      <c r="D51" s="98"/>
      <c r="E51" s="4"/>
      <c r="F51" s="4"/>
    </row>
    <row r="52" spans="1:6" ht="30" x14ac:dyDescent="0.25">
      <c r="A52" s="97" t="s">
        <v>312</v>
      </c>
      <c r="B52" s="98"/>
      <c r="C52" s="98"/>
      <c r="D52" s="98"/>
      <c r="E52" s="4"/>
      <c r="F52" s="4"/>
    </row>
    <row r="53" spans="1:6" ht="30" x14ac:dyDescent="0.25">
      <c r="A53" s="97" t="s">
        <v>313</v>
      </c>
      <c r="B53" s="98"/>
      <c r="C53" s="98"/>
      <c r="D53" s="98"/>
      <c r="E53" s="4"/>
      <c r="F53" s="4"/>
    </row>
    <row r="54" spans="1:6" x14ac:dyDescent="0.25">
      <c r="A54" s="99" t="s">
        <v>314</v>
      </c>
      <c r="B54" s="100">
        <v>527513</v>
      </c>
      <c r="C54" s="100"/>
      <c r="D54" s="100">
        <v>2443276</v>
      </c>
      <c r="E54" s="4"/>
      <c r="F54" s="4"/>
    </row>
    <row r="55" spans="1:6" ht="30" x14ac:dyDescent="0.25">
      <c r="A55" s="97" t="s">
        <v>316</v>
      </c>
      <c r="B55" s="98"/>
      <c r="C55" s="98"/>
      <c r="D55" s="98"/>
      <c r="E55" s="4"/>
      <c r="F55" s="4"/>
    </row>
    <row r="56" spans="1:6" ht="30" x14ac:dyDescent="0.25">
      <c r="A56" s="97" t="s">
        <v>320</v>
      </c>
      <c r="B56" s="98"/>
      <c r="C56" s="98"/>
      <c r="D56" s="98"/>
      <c r="E56" s="4"/>
      <c r="F56" s="4"/>
    </row>
    <row r="57" spans="1:6" ht="30" x14ac:dyDescent="0.25">
      <c r="A57" s="97" t="s">
        <v>211</v>
      </c>
      <c r="B57" s="98">
        <v>276900</v>
      </c>
      <c r="C57" s="98"/>
      <c r="D57" s="98">
        <v>276900</v>
      </c>
      <c r="E57" s="4"/>
      <c r="F57" s="4"/>
    </row>
    <row r="58" spans="1:6" ht="30" x14ac:dyDescent="0.25">
      <c r="A58" s="97" t="s">
        <v>212</v>
      </c>
      <c r="B58" s="98"/>
      <c r="C58" s="98"/>
      <c r="D58" s="98"/>
      <c r="E58" s="4"/>
      <c r="F58" s="4"/>
    </row>
    <row r="59" spans="1:6" ht="30" x14ac:dyDescent="0.25">
      <c r="A59" s="97" t="s">
        <v>213</v>
      </c>
      <c r="B59" s="98"/>
      <c r="C59" s="98"/>
      <c r="D59" s="98"/>
      <c r="E59" s="4"/>
      <c r="F59" s="4"/>
    </row>
    <row r="60" spans="1:6" ht="30" x14ac:dyDescent="0.25">
      <c r="A60" s="97" t="s">
        <v>319</v>
      </c>
      <c r="B60" s="98"/>
      <c r="C60" s="98"/>
      <c r="D60" s="98"/>
      <c r="E60" s="4"/>
      <c r="F60" s="4"/>
    </row>
    <row r="61" spans="1:6" ht="30" x14ac:dyDescent="0.25">
      <c r="A61" s="97" t="s">
        <v>318</v>
      </c>
      <c r="B61" s="98"/>
      <c r="C61" s="98"/>
      <c r="D61" s="98"/>
      <c r="E61" s="4"/>
      <c r="F61" s="4"/>
    </row>
    <row r="62" spans="1:6" ht="30" x14ac:dyDescent="0.25">
      <c r="A62" s="97" t="s">
        <v>317</v>
      </c>
      <c r="B62" s="98"/>
      <c r="C62" s="98"/>
      <c r="D62" s="98"/>
      <c r="E62" s="4"/>
      <c r="F62" s="4"/>
    </row>
    <row r="63" spans="1:6" x14ac:dyDescent="0.25">
      <c r="A63" s="99" t="s">
        <v>269</v>
      </c>
      <c r="B63" s="100">
        <v>276900</v>
      </c>
      <c r="C63" s="100"/>
      <c r="D63" s="100">
        <v>276900</v>
      </c>
      <c r="E63" s="4"/>
      <c r="F63" s="4"/>
    </row>
    <row r="64" spans="1:6" x14ac:dyDescent="0.25">
      <c r="A64" s="97" t="s">
        <v>270</v>
      </c>
      <c r="B64" s="98">
        <v>2044393</v>
      </c>
      <c r="C64" s="98"/>
      <c r="D64" s="98"/>
      <c r="E64" s="4"/>
      <c r="F64" s="4"/>
    </row>
    <row r="65" spans="1:6" x14ac:dyDescent="0.25">
      <c r="A65" s="97" t="s">
        <v>214</v>
      </c>
      <c r="B65" s="98"/>
      <c r="C65" s="98"/>
      <c r="D65" s="98"/>
      <c r="E65" s="4"/>
      <c r="F65" s="4"/>
    </row>
    <row r="66" spans="1:6" x14ac:dyDescent="0.25">
      <c r="A66" s="97" t="s">
        <v>215</v>
      </c>
      <c r="B66" s="98"/>
      <c r="C66" s="98"/>
      <c r="D66" s="98"/>
      <c r="E66" s="4"/>
      <c r="F66" s="4"/>
    </row>
    <row r="67" spans="1:6" x14ac:dyDescent="0.25">
      <c r="A67" s="97" t="s">
        <v>216</v>
      </c>
      <c r="B67" s="98"/>
      <c r="C67" s="98"/>
      <c r="D67" s="98"/>
      <c r="E67" s="4"/>
      <c r="F67" s="4"/>
    </row>
    <row r="68" spans="1:6" x14ac:dyDescent="0.25">
      <c r="A68" s="97" t="s">
        <v>217</v>
      </c>
      <c r="B68" s="98">
        <v>2044393</v>
      </c>
      <c r="C68" s="98"/>
      <c r="D68" s="98"/>
      <c r="E68" s="4"/>
      <c r="F68" s="4"/>
    </row>
    <row r="69" spans="1:6" x14ac:dyDescent="0.25">
      <c r="A69" s="97" t="s">
        <v>218</v>
      </c>
      <c r="B69" s="98"/>
      <c r="C69" s="98"/>
      <c r="D69" s="98"/>
      <c r="E69" s="4"/>
      <c r="F69" s="4"/>
    </row>
    <row r="70" spans="1:6" ht="30" x14ac:dyDescent="0.25">
      <c r="A70" s="97" t="s">
        <v>219</v>
      </c>
      <c r="B70" s="98"/>
      <c r="C70" s="98"/>
      <c r="D70" s="98"/>
      <c r="E70" s="4"/>
      <c r="F70" s="4"/>
    </row>
    <row r="71" spans="1:6" x14ac:dyDescent="0.25">
      <c r="A71" s="97" t="s">
        <v>220</v>
      </c>
      <c r="B71" s="98"/>
      <c r="C71" s="98"/>
      <c r="D71" s="98"/>
      <c r="E71" s="4"/>
      <c r="F71" s="4"/>
    </row>
    <row r="72" spans="1:6" x14ac:dyDescent="0.25">
      <c r="A72" s="97" t="s">
        <v>221</v>
      </c>
      <c r="B72" s="98">
        <v>10000</v>
      </c>
      <c r="C72" s="98"/>
      <c r="D72" s="98">
        <v>10000</v>
      </c>
      <c r="E72" s="4"/>
      <c r="F72" s="4"/>
    </row>
    <row r="73" spans="1:6" ht="30" x14ac:dyDescent="0.25">
      <c r="A73" s="97" t="s">
        <v>222</v>
      </c>
      <c r="B73" s="98"/>
      <c r="C73" s="98"/>
      <c r="D73" s="98"/>
      <c r="E73" s="4"/>
      <c r="F73" s="4"/>
    </row>
    <row r="74" spans="1:6" ht="30" x14ac:dyDescent="0.25">
      <c r="A74" s="97" t="s">
        <v>223</v>
      </c>
      <c r="B74" s="98"/>
      <c r="C74" s="98"/>
      <c r="D74" s="98"/>
      <c r="E74" s="4"/>
      <c r="F74" s="4"/>
    </row>
    <row r="75" spans="1:6" ht="30" x14ac:dyDescent="0.25">
      <c r="A75" s="97" t="s">
        <v>224</v>
      </c>
      <c r="B75" s="98"/>
      <c r="C75" s="98"/>
      <c r="D75" s="98"/>
      <c r="E75" s="4"/>
      <c r="F75" s="4"/>
    </row>
    <row r="76" spans="1:6" x14ac:dyDescent="0.25">
      <c r="A76" s="99" t="s">
        <v>271</v>
      </c>
      <c r="B76" s="100">
        <v>2054393</v>
      </c>
      <c r="C76" s="100"/>
      <c r="D76" s="100">
        <f>+D64+D72</f>
        <v>10000</v>
      </c>
      <c r="E76" s="4"/>
      <c r="F76" s="4"/>
    </row>
    <row r="77" spans="1:6" x14ac:dyDescent="0.25">
      <c r="A77" s="99" t="s">
        <v>322</v>
      </c>
      <c r="B77" s="100">
        <v>2858806</v>
      </c>
      <c r="C77" s="100"/>
      <c r="D77" s="100">
        <f>+D54+D63+D76</f>
        <v>2730176</v>
      </c>
      <c r="E77" s="4"/>
      <c r="F77" s="4"/>
    </row>
    <row r="78" spans="1:6" x14ac:dyDescent="0.25">
      <c r="A78" s="99" t="s">
        <v>225</v>
      </c>
      <c r="B78" s="100">
        <v>4674260</v>
      </c>
      <c r="C78" s="100"/>
      <c r="D78" s="100">
        <v>6731202</v>
      </c>
      <c r="E78" s="4"/>
      <c r="F78" s="4"/>
    </row>
    <row r="79" spans="1:6" x14ac:dyDescent="0.25">
      <c r="A79" s="97" t="s">
        <v>226</v>
      </c>
      <c r="B79" s="98"/>
      <c r="C79" s="98"/>
      <c r="D79" s="98"/>
      <c r="E79" s="4"/>
      <c r="F79" s="4"/>
    </row>
    <row r="80" spans="1:6" x14ac:dyDescent="0.25">
      <c r="A80" s="97" t="s">
        <v>227</v>
      </c>
      <c r="B80" s="98"/>
      <c r="C80" s="98"/>
      <c r="D80" s="98"/>
      <c r="E80" s="4"/>
      <c r="F80" s="4"/>
    </row>
    <row r="81" spans="1:6" x14ac:dyDescent="0.25">
      <c r="A81" s="97" t="s">
        <v>228</v>
      </c>
      <c r="B81" s="98"/>
      <c r="C81" s="98"/>
      <c r="D81" s="98"/>
      <c r="E81" s="4"/>
      <c r="F81" s="4"/>
    </row>
    <row r="82" spans="1:6" x14ac:dyDescent="0.25">
      <c r="A82" s="99" t="s">
        <v>321</v>
      </c>
      <c r="B82" s="100"/>
      <c r="C82" s="100"/>
      <c r="D82" s="100"/>
      <c r="E82" s="4"/>
      <c r="F82" s="4"/>
    </row>
    <row r="83" spans="1:6" x14ac:dyDescent="0.25">
      <c r="A83" s="139" t="s">
        <v>272</v>
      </c>
      <c r="B83" s="101">
        <f>+B24+B39+B45+B77+B78+B82</f>
        <v>233665700</v>
      </c>
      <c r="C83" s="101">
        <f>+C24+C39+C45+C77+C78+C82</f>
        <v>0</v>
      </c>
      <c r="D83" s="101">
        <f>+D24+D39+D45+D77+D78+D82</f>
        <v>235428094</v>
      </c>
      <c r="E83" s="4"/>
      <c r="F83" s="4"/>
    </row>
    <row r="84" spans="1:6" x14ac:dyDescent="0.25">
      <c r="A84" s="99" t="s">
        <v>229</v>
      </c>
      <c r="B84" s="237"/>
      <c r="C84" s="237"/>
      <c r="D84" s="237"/>
      <c r="E84" s="4"/>
      <c r="F84" s="4"/>
    </row>
    <row r="85" spans="1:6" x14ac:dyDescent="0.25">
      <c r="A85" s="97" t="s">
        <v>230</v>
      </c>
      <c r="B85" s="98">
        <v>185849000</v>
      </c>
      <c r="C85" s="98"/>
      <c r="D85" s="98">
        <v>185849000</v>
      </c>
      <c r="E85" s="4"/>
      <c r="F85" s="4"/>
    </row>
    <row r="86" spans="1:6" x14ac:dyDescent="0.25">
      <c r="A86" s="97" t="s">
        <v>231</v>
      </c>
      <c r="B86" s="98">
        <v>16921554</v>
      </c>
      <c r="C86" s="98"/>
      <c r="D86" s="98">
        <v>17706554</v>
      </c>
      <c r="E86" s="4"/>
      <c r="F86" s="4"/>
    </row>
    <row r="87" spans="1:6" x14ac:dyDescent="0.25">
      <c r="A87" s="97" t="s">
        <v>232</v>
      </c>
      <c r="B87" s="98">
        <v>5069000</v>
      </c>
      <c r="C87" s="98"/>
      <c r="D87" s="98">
        <v>5069000</v>
      </c>
      <c r="E87" s="4"/>
      <c r="F87" s="4"/>
    </row>
    <row r="88" spans="1:6" x14ac:dyDescent="0.25">
      <c r="A88" s="97" t="s">
        <v>233</v>
      </c>
      <c r="B88" s="98">
        <v>22868629</v>
      </c>
      <c r="C88" s="98"/>
      <c r="D88" s="98">
        <v>20098258</v>
      </c>
      <c r="E88" s="4"/>
      <c r="F88" s="4"/>
    </row>
    <row r="89" spans="1:6" x14ac:dyDescent="0.25">
      <c r="A89" s="97" t="s">
        <v>234</v>
      </c>
      <c r="B89" s="98"/>
      <c r="C89" s="98"/>
      <c r="D89" s="98"/>
      <c r="E89" s="4"/>
      <c r="F89" s="4"/>
    </row>
    <row r="90" spans="1:6" x14ac:dyDescent="0.25">
      <c r="A90" s="97" t="s">
        <v>235</v>
      </c>
      <c r="B90" s="98">
        <v>-2770371</v>
      </c>
      <c r="C90" s="98"/>
      <c r="D90" s="98">
        <v>2851258</v>
      </c>
      <c r="E90" s="4"/>
      <c r="F90" s="4"/>
    </row>
    <row r="91" spans="1:6" x14ac:dyDescent="0.25">
      <c r="A91" s="99" t="s">
        <v>323</v>
      </c>
      <c r="B91" s="100">
        <f>SUM(B84:B90)</f>
        <v>227937812</v>
      </c>
      <c r="C91" s="100">
        <f>SUM(C84:C90)</f>
        <v>0</v>
      </c>
      <c r="D91" s="100">
        <f>SUM(D84:D90)</f>
        <v>231574070</v>
      </c>
      <c r="E91" s="4"/>
      <c r="F91" s="4"/>
    </row>
    <row r="92" spans="1:6" ht="30" x14ac:dyDescent="0.25">
      <c r="A92" s="97" t="s">
        <v>236</v>
      </c>
      <c r="B92" s="98"/>
      <c r="C92" s="98"/>
      <c r="D92" s="98"/>
      <c r="E92" s="4"/>
      <c r="F92" s="4"/>
    </row>
    <row r="93" spans="1:6" ht="30" x14ac:dyDescent="0.25">
      <c r="A93" s="97" t="s">
        <v>237</v>
      </c>
      <c r="B93" s="98"/>
      <c r="C93" s="98"/>
      <c r="D93" s="98"/>
      <c r="E93" s="4"/>
      <c r="F93" s="4"/>
    </row>
    <row r="94" spans="1:6" ht="30" x14ac:dyDescent="0.25">
      <c r="A94" s="97" t="s">
        <v>238</v>
      </c>
      <c r="B94" s="98">
        <v>1752</v>
      </c>
      <c r="C94" s="98"/>
      <c r="D94" s="98"/>
      <c r="E94" s="4"/>
      <c r="F94" s="4"/>
    </row>
    <row r="95" spans="1:6" ht="30" x14ac:dyDescent="0.25">
      <c r="A95" s="97" t="s">
        <v>239</v>
      </c>
      <c r="B95" s="98"/>
      <c r="C95" s="98"/>
      <c r="D95" s="98"/>
      <c r="E95" s="4"/>
      <c r="F95" s="4"/>
    </row>
    <row r="96" spans="1:6" ht="30" x14ac:dyDescent="0.25">
      <c r="A96" s="97" t="s">
        <v>324</v>
      </c>
      <c r="B96" s="98"/>
      <c r="C96" s="98"/>
      <c r="D96" s="98"/>
      <c r="E96" s="4"/>
      <c r="F96" s="4"/>
    </row>
    <row r="97" spans="1:6" x14ac:dyDescent="0.25">
      <c r="A97" s="97" t="s">
        <v>240</v>
      </c>
      <c r="B97" s="98"/>
      <c r="C97" s="98"/>
      <c r="D97" s="98"/>
      <c r="E97" s="4"/>
      <c r="F97" s="4"/>
    </row>
    <row r="98" spans="1:6" x14ac:dyDescent="0.25">
      <c r="A98" s="97" t="s">
        <v>241</v>
      </c>
      <c r="B98" s="98"/>
      <c r="C98" s="98"/>
      <c r="D98" s="98"/>
      <c r="E98" s="4"/>
      <c r="F98" s="4"/>
    </row>
    <row r="99" spans="1:6" ht="30" x14ac:dyDescent="0.25">
      <c r="A99" s="97" t="s">
        <v>325</v>
      </c>
      <c r="B99" s="98"/>
      <c r="C99" s="98"/>
      <c r="D99" s="98"/>
      <c r="E99" s="4"/>
      <c r="F99" s="4"/>
    </row>
    <row r="100" spans="1:6" ht="30" x14ac:dyDescent="0.25">
      <c r="A100" s="97" t="s">
        <v>326</v>
      </c>
      <c r="B100" s="98"/>
      <c r="C100" s="98"/>
      <c r="D100" s="98"/>
      <c r="E100" s="4"/>
      <c r="F100" s="4"/>
    </row>
    <row r="101" spans="1:6" x14ac:dyDescent="0.25">
      <c r="A101" s="99" t="s">
        <v>273</v>
      </c>
      <c r="B101" s="100">
        <v>1752</v>
      </c>
      <c r="C101" s="100"/>
      <c r="D101" s="100"/>
      <c r="E101" s="4"/>
      <c r="F101" s="4"/>
    </row>
    <row r="102" spans="1:6" ht="30" x14ac:dyDescent="0.25">
      <c r="A102" s="97" t="s">
        <v>242</v>
      </c>
      <c r="B102" s="98"/>
      <c r="C102" s="98"/>
      <c r="D102" s="98"/>
      <c r="E102" s="4"/>
      <c r="F102" s="4"/>
    </row>
    <row r="103" spans="1:6" ht="30" x14ac:dyDescent="0.25">
      <c r="A103" s="97" t="s">
        <v>243</v>
      </c>
      <c r="B103" s="98"/>
      <c r="C103" s="98"/>
      <c r="D103" s="98"/>
      <c r="E103" s="4"/>
      <c r="F103" s="4"/>
    </row>
    <row r="104" spans="1:6" ht="30" x14ac:dyDescent="0.25">
      <c r="A104" s="97" t="s">
        <v>244</v>
      </c>
      <c r="B104" s="98"/>
      <c r="C104" s="98"/>
      <c r="D104" s="98"/>
      <c r="E104" s="4"/>
      <c r="F104" s="4"/>
    </row>
    <row r="105" spans="1:6" ht="30" x14ac:dyDescent="0.25">
      <c r="A105" s="97" t="s">
        <v>245</v>
      </c>
      <c r="B105" s="98"/>
      <c r="C105" s="98"/>
      <c r="D105" s="98"/>
      <c r="E105" s="4"/>
      <c r="F105" s="4"/>
    </row>
    <row r="106" spans="1:6" ht="30" x14ac:dyDescent="0.25">
      <c r="A106" s="97" t="s">
        <v>327</v>
      </c>
      <c r="B106" s="98"/>
      <c r="C106" s="98"/>
      <c r="D106" s="98"/>
      <c r="E106" s="4"/>
      <c r="F106" s="4"/>
    </row>
    <row r="107" spans="1:6" ht="30" x14ac:dyDescent="0.25">
      <c r="A107" s="97" t="s">
        <v>246</v>
      </c>
      <c r="B107" s="98"/>
      <c r="C107" s="98"/>
      <c r="D107" s="98"/>
      <c r="E107" s="4"/>
      <c r="F107" s="4"/>
    </row>
    <row r="108" spans="1:6" ht="30" x14ac:dyDescent="0.25">
      <c r="A108" s="97" t="s">
        <v>247</v>
      </c>
      <c r="B108" s="98"/>
      <c r="C108" s="98"/>
      <c r="D108" s="98"/>
      <c r="E108" s="4"/>
      <c r="F108" s="4"/>
    </row>
    <row r="109" spans="1:6" ht="30" x14ac:dyDescent="0.25">
      <c r="A109" s="97" t="s">
        <v>328</v>
      </c>
      <c r="B109" s="98"/>
      <c r="C109" s="98"/>
      <c r="D109" s="98"/>
      <c r="E109" s="4"/>
      <c r="F109" s="4"/>
    </row>
    <row r="110" spans="1:6" ht="30" x14ac:dyDescent="0.25">
      <c r="A110" s="97" t="s">
        <v>329</v>
      </c>
      <c r="B110" s="98">
        <v>767239</v>
      </c>
      <c r="C110" s="98"/>
      <c r="D110" s="98">
        <v>790252</v>
      </c>
      <c r="E110" s="4"/>
      <c r="F110" s="4"/>
    </row>
    <row r="111" spans="1:6" x14ac:dyDescent="0.25">
      <c r="A111" s="99" t="s">
        <v>274</v>
      </c>
      <c r="B111" s="100">
        <v>767239</v>
      </c>
      <c r="C111" s="100"/>
      <c r="D111" s="100">
        <v>790252</v>
      </c>
      <c r="E111" s="4"/>
      <c r="F111" s="4"/>
    </row>
    <row r="112" spans="1:6" x14ac:dyDescent="0.25">
      <c r="A112" s="97" t="s">
        <v>248</v>
      </c>
      <c r="B112" s="98">
        <v>2488081</v>
      </c>
      <c r="C112" s="98"/>
      <c r="D112" s="98">
        <v>1873133</v>
      </c>
      <c r="E112" s="4"/>
      <c r="F112" s="4"/>
    </row>
    <row r="113" spans="1:6" ht="30" x14ac:dyDescent="0.25">
      <c r="A113" s="97" t="s">
        <v>249</v>
      </c>
      <c r="B113" s="98"/>
      <c r="C113" s="98"/>
      <c r="D113" s="98"/>
      <c r="E113" s="4"/>
      <c r="F113" s="4"/>
    </row>
    <row r="114" spans="1:6" x14ac:dyDescent="0.25">
      <c r="A114" s="97" t="s">
        <v>250</v>
      </c>
      <c r="B114" s="98">
        <v>5070</v>
      </c>
      <c r="C114" s="98"/>
      <c r="D114" s="98"/>
      <c r="E114" s="4"/>
      <c r="F114" s="4"/>
    </row>
    <row r="115" spans="1:6" x14ac:dyDescent="0.25">
      <c r="A115" s="97" t="s">
        <v>251</v>
      </c>
      <c r="B115" s="98"/>
      <c r="C115" s="98"/>
      <c r="D115" s="98"/>
      <c r="E115" s="4"/>
      <c r="F115" s="4"/>
    </row>
    <row r="116" spans="1:6" ht="30" x14ac:dyDescent="0.25">
      <c r="A116" s="97" t="s">
        <v>252</v>
      </c>
      <c r="B116" s="98"/>
      <c r="C116" s="98"/>
      <c r="D116" s="98"/>
      <c r="E116" s="4"/>
      <c r="F116" s="4"/>
    </row>
    <row r="117" spans="1:6" ht="30" x14ac:dyDescent="0.25">
      <c r="A117" s="97" t="s">
        <v>253</v>
      </c>
      <c r="B117" s="98"/>
      <c r="C117" s="98"/>
      <c r="D117" s="98"/>
      <c r="E117" s="4"/>
      <c r="F117" s="4"/>
    </row>
    <row r="118" spans="1:6" ht="30" x14ac:dyDescent="0.25">
      <c r="A118" s="97" t="s">
        <v>254</v>
      </c>
      <c r="B118" s="98"/>
      <c r="C118" s="98"/>
      <c r="D118" s="98"/>
      <c r="E118" s="4"/>
      <c r="F118" s="4"/>
    </row>
    <row r="119" spans="1:6" ht="30" x14ac:dyDescent="0.25">
      <c r="A119" s="97" t="s">
        <v>859</v>
      </c>
      <c r="B119" s="98">
        <v>998600</v>
      </c>
      <c r="C119" s="98"/>
      <c r="D119" s="98"/>
      <c r="E119" s="4"/>
      <c r="F119" s="4"/>
    </row>
    <row r="120" spans="1:6" x14ac:dyDescent="0.25">
      <c r="A120" s="99" t="s">
        <v>330</v>
      </c>
      <c r="B120" s="100">
        <f>SUM(B112:B119)</f>
        <v>3491751</v>
      </c>
      <c r="C120" s="100">
        <f>SUM(C112:C119)</f>
        <v>0</v>
      </c>
      <c r="D120" s="100">
        <f>SUM(D112:D119)</f>
        <v>1873133</v>
      </c>
      <c r="E120" s="4"/>
      <c r="F120" s="4"/>
    </row>
    <row r="121" spans="1:6" x14ac:dyDescent="0.25">
      <c r="A121" s="99" t="s">
        <v>275</v>
      </c>
      <c r="B121" s="100">
        <f>+B101+B111+B120</f>
        <v>4260742</v>
      </c>
      <c r="C121" s="100">
        <f>+C101+C111+C120</f>
        <v>0</v>
      </c>
      <c r="D121" s="100">
        <f>+D101+D111+D120</f>
        <v>2663385</v>
      </c>
      <c r="E121" s="4"/>
      <c r="F121" s="4"/>
    </row>
    <row r="122" spans="1:6" x14ac:dyDescent="0.25">
      <c r="A122" s="99" t="s">
        <v>255</v>
      </c>
      <c r="B122" s="100"/>
      <c r="C122" s="100"/>
      <c r="D122" s="100"/>
      <c r="E122" s="4"/>
      <c r="F122" s="4"/>
    </row>
    <row r="123" spans="1:6" ht="25.5" x14ac:dyDescent="0.25">
      <c r="A123" s="99" t="s">
        <v>256</v>
      </c>
      <c r="B123" s="100"/>
      <c r="C123" s="100"/>
      <c r="D123" s="100"/>
      <c r="E123" s="4"/>
      <c r="F123" s="4"/>
    </row>
    <row r="124" spans="1:6" x14ac:dyDescent="0.25">
      <c r="A124" s="97" t="s">
        <v>257</v>
      </c>
      <c r="B124" s="98">
        <v>276900</v>
      </c>
      <c r="C124" s="98"/>
      <c r="D124" s="98"/>
      <c r="E124" s="4"/>
      <c r="F124" s="4"/>
    </row>
    <row r="125" spans="1:6" x14ac:dyDescent="0.25">
      <c r="A125" s="97" t="s">
        <v>258</v>
      </c>
      <c r="B125" s="98">
        <v>1190246</v>
      </c>
      <c r="C125" s="98"/>
      <c r="D125" s="98">
        <v>1190639</v>
      </c>
      <c r="E125" s="4"/>
      <c r="F125" s="4"/>
    </row>
    <row r="126" spans="1:6" x14ac:dyDescent="0.25">
      <c r="A126" s="97" t="s">
        <v>259</v>
      </c>
      <c r="B126" s="98"/>
      <c r="C126" s="98"/>
      <c r="D126" s="98"/>
      <c r="E126" s="4"/>
      <c r="F126" s="4"/>
    </row>
    <row r="127" spans="1:6" x14ac:dyDescent="0.25">
      <c r="A127" s="99" t="s">
        <v>331</v>
      </c>
      <c r="B127" s="100">
        <v>1467146</v>
      </c>
      <c r="C127" s="100"/>
      <c r="D127" s="100">
        <f>SUM(D124:D126)</f>
        <v>1190639</v>
      </c>
      <c r="E127" s="4"/>
      <c r="F127" s="4"/>
    </row>
    <row r="128" spans="1:6" x14ac:dyDescent="0.25">
      <c r="A128" s="139" t="s">
        <v>332</v>
      </c>
      <c r="B128" s="101">
        <f>+B91+B121+B122+B123+B127</f>
        <v>233665700</v>
      </c>
      <c r="C128" s="101">
        <f>+C91+C121+C122+C123+C127</f>
        <v>0</v>
      </c>
      <c r="D128" s="101">
        <f>+D91+D121+D122+D123+D127</f>
        <v>235428094</v>
      </c>
      <c r="E128" s="4"/>
      <c r="F128" s="4"/>
    </row>
    <row r="129" spans="1:6" x14ac:dyDescent="0.25">
      <c r="A129" s="4"/>
      <c r="B129" s="249"/>
      <c r="C129" s="249"/>
      <c r="D129" s="249"/>
      <c r="E129" s="4"/>
      <c r="F129" s="4"/>
    </row>
    <row r="130" spans="1:6" x14ac:dyDescent="0.25">
      <c r="A130" s="4"/>
      <c r="B130" s="249"/>
      <c r="C130" s="249"/>
      <c r="D130" s="249"/>
      <c r="E130" s="4"/>
      <c r="F130" s="4"/>
    </row>
    <row r="131" spans="1:6" x14ac:dyDescent="0.25">
      <c r="A131" s="4"/>
      <c r="B131" s="249"/>
      <c r="C131" s="249"/>
      <c r="D131" s="249"/>
      <c r="E131" s="4"/>
      <c r="F131" s="4"/>
    </row>
    <row r="132" spans="1:6" x14ac:dyDescent="0.25">
      <c r="A132" s="4"/>
      <c r="B132" s="249"/>
      <c r="C132" s="249"/>
      <c r="D132" s="249"/>
      <c r="E132" s="4"/>
      <c r="F132" s="4"/>
    </row>
    <row r="133" spans="1:6" x14ac:dyDescent="0.25">
      <c r="A133" s="4"/>
      <c r="B133" s="249"/>
      <c r="C133" s="249"/>
      <c r="D133" s="249"/>
      <c r="E133" s="4"/>
      <c r="F133" s="4"/>
    </row>
    <row r="134" spans="1:6" x14ac:dyDescent="0.25">
      <c r="A134" s="4"/>
      <c r="B134" s="249"/>
      <c r="C134" s="249"/>
      <c r="D134" s="249"/>
      <c r="E134" s="4"/>
      <c r="F134" s="4"/>
    </row>
    <row r="135" spans="1:6" x14ac:dyDescent="0.25">
      <c r="A135" s="4"/>
      <c r="B135" s="249"/>
      <c r="C135" s="249"/>
      <c r="D135" s="249"/>
      <c r="E135" s="4"/>
      <c r="F135" s="4"/>
    </row>
    <row r="136" spans="1:6" x14ac:dyDescent="0.25">
      <c r="A136" s="4"/>
      <c r="B136" s="249"/>
      <c r="C136" s="249"/>
      <c r="D136" s="249"/>
      <c r="E136" s="4"/>
      <c r="F136" s="4"/>
    </row>
  </sheetData>
  <mergeCells count="2"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Header xml:space="preserve">&amp;C18. melléklet a 6/2019. (V.29.) 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view="pageLayout" topLeftCell="B1" zoomScaleNormal="100" zoomScaleSheetLayoutView="100" workbookViewId="0">
      <selection activeCell="K99" sqref="C99:K99"/>
    </sheetView>
  </sheetViews>
  <sheetFormatPr defaultRowHeight="15" x14ac:dyDescent="0.25"/>
  <cols>
    <col min="1" max="1" width="92.5703125" customWidth="1"/>
    <col min="2" max="2" width="8.5703125" bestFit="1" customWidth="1"/>
    <col min="3" max="3" width="18.140625" customWidth="1"/>
    <col min="4" max="4" width="17.5703125" customWidth="1"/>
    <col min="5" max="5" width="16.85546875" customWidth="1"/>
    <col min="6" max="6" width="17.42578125" customWidth="1"/>
    <col min="7" max="7" width="14.85546875" customWidth="1"/>
    <col min="8" max="8" width="17.42578125" customWidth="1"/>
    <col min="9" max="9" width="18.28515625" customWidth="1"/>
    <col min="10" max="10" width="15.140625" bestFit="1" customWidth="1"/>
    <col min="11" max="11" width="21.42578125" customWidth="1"/>
  </cols>
  <sheetData>
    <row r="1" spans="1:11" ht="24" customHeight="1" x14ac:dyDescent="0.25">
      <c r="A1" s="257" t="s">
        <v>939</v>
      </c>
      <c r="B1" s="258"/>
      <c r="C1" s="258"/>
      <c r="D1" s="258"/>
      <c r="E1" s="258"/>
      <c r="F1" s="259"/>
      <c r="G1" s="260"/>
      <c r="H1" s="260"/>
      <c r="I1" s="260"/>
      <c r="J1" s="260"/>
      <c r="K1" s="260"/>
    </row>
    <row r="2" spans="1:11" ht="24" customHeight="1" x14ac:dyDescent="0.25">
      <c r="A2" s="261" t="s">
        <v>912</v>
      </c>
      <c r="B2" s="262"/>
      <c r="C2" s="262"/>
      <c r="D2" s="262"/>
      <c r="E2" s="262"/>
      <c r="F2" s="259"/>
      <c r="G2" s="260"/>
      <c r="H2" s="260"/>
      <c r="I2" s="260"/>
      <c r="J2" s="260"/>
      <c r="K2" s="260"/>
    </row>
    <row r="4" spans="1:11" x14ac:dyDescent="0.25">
      <c r="A4" s="93" t="s">
        <v>129</v>
      </c>
    </row>
    <row r="5" spans="1:11" ht="30" customHeight="1" x14ac:dyDescent="0.25">
      <c r="A5" s="263" t="s">
        <v>414</v>
      </c>
      <c r="B5" s="265" t="s">
        <v>415</v>
      </c>
      <c r="C5" s="267" t="s">
        <v>61</v>
      </c>
      <c r="D5" s="267"/>
      <c r="E5" s="267"/>
      <c r="F5" s="267" t="s">
        <v>62</v>
      </c>
      <c r="G5" s="267"/>
      <c r="H5" s="267"/>
      <c r="I5" s="256" t="s">
        <v>148</v>
      </c>
      <c r="J5" s="256"/>
      <c r="K5" s="256"/>
    </row>
    <row r="6" spans="1:11" ht="25.5" x14ac:dyDescent="0.25">
      <c r="A6" s="264"/>
      <c r="B6" s="266"/>
      <c r="C6" s="154" t="s">
        <v>150</v>
      </c>
      <c r="D6" s="154" t="s">
        <v>178</v>
      </c>
      <c r="E6" s="207" t="s">
        <v>179</v>
      </c>
      <c r="F6" s="154" t="s">
        <v>150</v>
      </c>
      <c r="G6" s="154" t="s">
        <v>178</v>
      </c>
      <c r="H6" s="207" t="s">
        <v>179</v>
      </c>
      <c r="I6" s="154" t="s">
        <v>150</v>
      </c>
      <c r="J6" s="154" t="s">
        <v>178</v>
      </c>
      <c r="K6" s="207" t="s">
        <v>179</v>
      </c>
    </row>
    <row r="7" spans="1:11" ht="15" customHeight="1" x14ac:dyDescent="0.25">
      <c r="A7" s="32" t="s">
        <v>595</v>
      </c>
      <c r="B7" s="6" t="s">
        <v>596</v>
      </c>
      <c r="C7" s="208">
        <v>12248984</v>
      </c>
      <c r="D7" s="208">
        <v>12278386</v>
      </c>
      <c r="E7" s="208">
        <v>12278386</v>
      </c>
      <c r="F7" s="208"/>
      <c r="G7" s="208"/>
      <c r="H7" s="208"/>
      <c r="I7" s="208">
        <f>+C7+F7</f>
        <v>12248984</v>
      </c>
      <c r="J7" s="208">
        <f t="shared" ref="J7:K22" si="0">+D7+G7</f>
        <v>12278386</v>
      </c>
      <c r="K7" s="208">
        <f t="shared" si="0"/>
        <v>12278386</v>
      </c>
    </row>
    <row r="8" spans="1:11" ht="15" customHeight="1" x14ac:dyDescent="0.25">
      <c r="A8" s="5" t="s">
        <v>597</v>
      </c>
      <c r="B8" s="6" t="s">
        <v>598</v>
      </c>
      <c r="C8" s="208"/>
      <c r="D8" s="208"/>
      <c r="E8" s="208"/>
      <c r="F8" s="208"/>
      <c r="G8" s="208"/>
      <c r="H8" s="208"/>
      <c r="I8" s="208">
        <f t="shared" ref="I8:K50" si="1">+C8+F8</f>
        <v>0</v>
      </c>
      <c r="J8" s="208">
        <f t="shared" si="0"/>
        <v>0</v>
      </c>
      <c r="K8" s="208">
        <f t="shared" si="0"/>
        <v>0</v>
      </c>
    </row>
    <row r="9" spans="1:11" ht="15" customHeight="1" x14ac:dyDescent="0.25">
      <c r="A9" s="5" t="s">
        <v>599</v>
      </c>
      <c r="B9" s="6" t="s">
        <v>600</v>
      </c>
      <c r="C9" s="208">
        <v>5132000</v>
      </c>
      <c r="D9" s="208">
        <v>5496838</v>
      </c>
      <c r="E9" s="208">
        <v>5496838</v>
      </c>
      <c r="F9" s="208"/>
      <c r="G9" s="208"/>
      <c r="H9" s="208"/>
      <c r="I9" s="208">
        <f t="shared" si="1"/>
        <v>5132000</v>
      </c>
      <c r="J9" s="208">
        <f t="shared" si="0"/>
        <v>5496838</v>
      </c>
      <c r="K9" s="208">
        <f t="shared" si="0"/>
        <v>5496838</v>
      </c>
    </row>
    <row r="10" spans="1:11" ht="15" customHeight="1" x14ac:dyDescent="0.25">
      <c r="A10" s="5" t="s">
        <v>601</v>
      </c>
      <c r="B10" s="6" t="s">
        <v>602</v>
      </c>
      <c r="C10" s="208">
        <v>1800000</v>
      </c>
      <c r="D10" s="208">
        <v>1800000</v>
      </c>
      <c r="E10" s="208">
        <v>1800000</v>
      </c>
      <c r="F10" s="208"/>
      <c r="G10" s="208"/>
      <c r="H10" s="208"/>
      <c r="I10" s="208">
        <f t="shared" si="1"/>
        <v>1800000</v>
      </c>
      <c r="J10" s="208">
        <f t="shared" si="0"/>
        <v>1800000</v>
      </c>
      <c r="K10" s="208">
        <f t="shared" si="0"/>
        <v>1800000</v>
      </c>
    </row>
    <row r="11" spans="1:11" ht="15" customHeight="1" x14ac:dyDescent="0.25">
      <c r="A11" s="5" t="s">
        <v>603</v>
      </c>
      <c r="B11" s="6" t="s">
        <v>604</v>
      </c>
      <c r="C11" s="208">
        <v>0</v>
      </c>
      <c r="D11" s="208">
        <v>1770644</v>
      </c>
      <c r="E11" s="208">
        <v>1770644</v>
      </c>
      <c r="F11" s="208"/>
      <c r="G11" s="208"/>
      <c r="H11" s="208"/>
      <c r="I11" s="208">
        <f t="shared" si="1"/>
        <v>0</v>
      </c>
      <c r="J11" s="208">
        <f t="shared" si="0"/>
        <v>1770644</v>
      </c>
      <c r="K11" s="208">
        <f t="shared" si="0"/>
        <v>1770644</v>
      </c>
    </row>
    <row r="12" spans="1:11" ht="15" customHeight="1" x14ac:dyDescent="0.25">
      <c r="A12" s="5" t="s">
        <v>605</v>
      </c>
      <c r="B12" s="6" t="s">
        <v>606</v>
      </c>
      <c r="C12" s="208">
        <v>0</v>
      </c>
      <c r="D12" s="208">
        <v>0</v>
      </c>
      <c r="E12" s="208">
        <v>0</v>
      </c>
      <c r="F12" s="208"/>
      <c r="G12" s="208"/>
      <c r="H12" s="208"/>
      <c r="I12" s="208">
        <f t="shared" si="1"/>
        <v>0</v>
      </c>
      <c r="J12" s="208">
        <f t="shared" si="0"/>
        <v>0</v>
      </c>
      <c r="K12" s="208">
        <f t="shared" si="0"/>
        <v>0</v>
      </c>
    </row>
    <row r="13" spans="1:11" ht="15" customHeight="1" x14ac:dyDescent="0.25">
      <c r="A13" s="7" t="s">
        <v>898</v>
      </c>
      <c r="B13" s="8" t="s">
        <v>607</v>
      </c>
      <c r="C13" s="208">
        <f>SUM(C7:C12)</f>
        <v>19180984</v>
      </c>
      <c r="D13" s="208">
        <f t="shared" ref="D13:K13" si="2">SUM(D7:D12)</f>
        <v>21345868</v>
      </c>
      <c r="E13" s="208">
        <f t="shared" si="2"/>
        <v>21345868</v>
      </c>
      <c r="F13" s="208">
        <f t="shared" si="2"/>
        <v>0</v>
      </c>
      <c r="G13" s="208">
        <f t="shared" si="2"/>
        <v>0</v>
      </c>
      <c r="H13" s="208">
        <f t="shared" si="2"/>
        <v>0</v>
      </c>
      <c r="I13" s="208">
        <f t="shared" si="2"/>
        <v>19180984</v>
      </c>
      <c r="J13" s="208">
        <f t="shared" si="2"/>
        <v>21345868</v>
      </c>
      <c r="K13" s="208">
        <f t="shared" si="2"/>
        <v>21345868</v>
      </c>
    </row>
    <row r="14" spans="1:11" ht="15" customHeight="1" x14ac:dyDescent="0.25">
      <c r="A14" s="5" t="s">
        <v>608</v>
      </c>
      <c r="B14" s="6" t="s">
        <v>609</v>
      </c>
      <c r="C14" s="208"/>
      <c r="D14" s="208"/>
      <c r="E14" s="208"/>
      <c r="F14" s="208"/>
      <c r="G14" s="208"/>
      <c r="H14" s="208"/>
      <c r="I14" s="208">
        <f t="shared" si="1"/>
        <v>0</v>
      </c>
      <c r="J14" s="208">
        <f t="shared" si="0"/>
        <v>0</v>
      </c>
      <c r="K14" s="208">
        <f t="shared" si="0"/>
        <v>0</v>
      </c>
    </row>
    <row r="15" spans="1:11" ht="15" customHeight="1" x14ac:dyDescent="0.25">
      <c r="A15" s="5" t="s">
        <v>610</v>
      </c>
      <c r="B15" s="6" t="s">
        <v>611</v>
      </c>
      <c r="C15" s="208"/>
      <c r="D15" s="208"/>
      <c r="E15" s="208"/>
      <c r="F15" s="208"/>
      <c r="G15" s="208"/>
      <c r="H15" s="208"/>
      <c r="I15" s="208">
        <f t="shared" si="1"/>
        <v>0</v>
      </c>
      <c r="J15" s="208">
        <f t="shared" si="0"/>
        <v>0</v>
      </c>
      <c r="K15" s="208">
        <f t="shared" si="0"/>
        <v>0</v>
      </c>
    </row>
    <row r="16" spans="1:11" ht="15" customHeight="1" x14ac:dyDescent="0.25">
      <c r="A16" s="5" t="s">
        <v>850</v>
      </c>
      <c r="B16" s="6" t="s">
        <v>612</v>
      </c>
      <c r="C16" s="208"/>
      <c r="D16" s="208"/>
      <c r="E16" s="208"/>
      <c r="F16" s="208"/>
      <c r="G16" s="208"/>
      <c r="H16" s="208"/>
      <c r="I16" s="208">
        <f t="shared" si="1"/>
        <v>0</v>
      </c>
      <c r="J16" s="208">
        <f t="shared" si="0"/>
        <v>0</v>
      </c>
      <c r="K16" s="208">
        <f t="shared" si="0"/>
        <v>0</v>
      </c>
    </row>
    <row r="17" spans="1:11" ht="15" customHeight="1" x14ac:dyDescent="0.25">
      <c r="A17" s="5" t="s">
        <v>861</v>
      </c>
      <c r="B17" s="6" t="s">
        <v>613</v>
      </c>
      <c r="C17" s="208"/>
      <c r="D17" s="208"/>
      <c r="E17" s="208"/>
      <c r="F17" s="208"/>
      <c r="G17" s="208"/>
      <c r="H17" s="208"/>
      <c r="I17" s="208">
        <f t="shared" si="1"/>
        <v>0</v>
      </c>
      <c r="J17" s="208">
        <f t="shared" si="0"/>
        <v>0</v>
      </c>
      <c r="K17" s="208">
        <f t="shared" si="0"/>
        <v>0</v>
      </c>
    </row>
    <row r="18" spans="1:11" ht="15" customHeight="1" x14ac:dyDescent="0.25">
      <c r="A18" s="5" t="s">
        <v>862</v>
      </c>
      <c r="B18" s="6" t="s">
        <v>614</v>
      </c>
      <c r="C18" s="208">
        <v>0</v>
      </c>
      <c r="D18" s="208">
        <v>4357043</v>
      </c>
      <c r="E18" s="208">
        <v>1788130</v>
      </c>
      <c r="F18" s="208"/>
      <c r="G18" s="208"/>
      <c r="H18" s="208"/>
      <c r="I18" s="208">
        <f t="shared" si="1"/>
        <v>0</v>
      </c>
      <c r="J18" s="208">
        <f t="shared" si="0"/>
        <v>4357043</v>
      </c>
      <c r="K18" s="208">
        <f t="shared" si="0"/>
        <v>1788130</v>
      </c>
    </row>
    <row r="19" spans="1:11" ht="15" customHeight="1" x14ac:dyDescent="0.25">
      <c r="A19" s="38" t="s">
        <v>899</v>
      </c>
      <c r="B19" s="43" t="s">
        <v>615</v>
      </c>
      <c r="C19" s="208">
        <v>19180984</v>
      </c>
      <c r="D19" s="208">
        <v>25702911</v>
      </c>
      <c r="E19" s="208">
        <v>23133998</v>
      </c>
      <c r="F19" s="208">
        <f>SUM(F14:F18)</f>
        <v>0</v>
      </c>
      <c r="G19" s="208">
        <f>SUM(G14:G18)</f>
        <v>0</v>
      </c>
      <c r="H19" s="208">
        <f>SUM(H14:H18)</f>
        <v>0</v>
      </c>
      <c r="I19" s="208">
        <f>+C19+F19</f>
        <v>19180984</v>
      </c>
      <c r="J19" s="208">
        <f>+D19+G19</f>
        <v>25702911</v>
      </c>
      <c r="K19" s="208">
        <f>+E19+H19</f>
        <v>23133998</v>
      </c>
    </row>
    <row r="20" spans="1:11" ht="15" customHeight="1" x14ac:dyDescent="0.25">
      <c r="A20" s="5" t="s">
        <v>866</v>
      </c>
      <c r="B20" s="6" t="s">
        <v>624</v>
      </c>
      <c r="C20" s="208"/>
      <c r="D20" s="208"/>
      <c r="E20" s="208"/>
      <c r="F20" s="208"/>
      <c r="G20" s="208"/>
      <c r="H20" s="208"/>
      <c r="I20" s="208">
        <f t="shared" si="1"/>
        <v>0</v>
      </c>
      <c r="J20" s="208">
        <f t="shared" si="0"/>
        <v>0</v>
      </c>
      <c r="K20" s="208">
        <f t="shared" si="0"/>
        <v>0</v>
      </c>
    </row>
    <row r="21" spans="1:11" ht="15" customHeight="1" x14ac:dyDescent="0.25">
      <c r="A21" s="5" t="s">
        <v>867</v>
      </c>
      <c r="B21" s="6" t="s">
        <v>625</v>
      </c>
      <c r="C21" s="208"/>
      <c r="D21" s="208"/>
      <c r="E21" s="208"/>
      <c r="F21" s="208"/>
      <c r="G21" s="208"/>
      <c r="H21" s="208"/>
      <c r="I21" s="208">
        <f t="shared" si="1"/>
        <v>0</v>
      </c>
      <c r="J21" s="208">
        <f t="shared" si="0"/>
        <v>0</v>
      </c>
      <c r="K21" s="208">
        <f t="shared" si="0"/>
        <v>0</v>
      </c>
    </row>
    <row r="22" spans="1:11" ht="15" customHeight="1" x14ac:dyDescent="0.25">
      <c r="A22" s="7" t="s">
        <v>901</v>
      </c>
      <c r="B22" s="8" t="s">
        <v>626</v>
      </c>
      <c r="C22" s="208"/>
      <c r="D22" s="208"/>
      <c r="E22" s="208"/>
      <c r="F22" s="208"/>
      <c r="G22" s="208"/>
      <c r="H22" s="208"/>
      <c r="I22" s="208">
        <f t="shared" si="1"/>
        <v>0</v>
      </c>
      <c r="J22" s="208">
        <f t="shared" si="0"/>
        <v>0</v>
      </c>
      <c r="K22" s="208">
        <f t="shared" si="0"/>
        <v>0</v>
      </c>
    </row>
    <row r="23" spans="1:11" ht="15" customHeight="1" x14ac:dyDescent="0.25">
      <c r="A23" s="5" t="s">
        <v>868</v>
      </c>
      <c r="B23" s="6" t="s">
        <v>627</v>
      </c>
      <c r="C23" s="208"/>
      <c r="D23" s="208"/>
      <c r="E23" s="208"/>
      <c r="F23" s="208"/>
      <c r="G23" s="208"/>
      <c r="H23" s="208"/>
      <c r="I23" s="208">
        <f t="shared" si="1"/>
        <v>0</v>
      </c>
      <c r="J23" s="208">
        <f t="shared" si="1"/>
        <v>0</v>
      </c>
      <c r="K23" s="208">
        <f t="shared" si="1"/>
        <v>0</v>
      </c>
    </row>
    <row r="24" spans="1:11" ht="15" customHeight="1" x14ac:dyDescent="0.25">
      <c r="A24" s="5" t="s">
        <v>869</v>
      </c>
      <c r="B24" s="6" t="s">
        <v>628</v>
      </c>
      <c r="C24" s="208"/>
      <c r="D24" s="208"/>
      <c r="E24" s="208"/>
      <c r="F24" s="208"/>
      <c r="G24" s="208"/>
      <c r="H24" s="208"/>
      <c r="I24" s="208">
        <f t="shared" si="1"/>
        <v>0</v>
      </c>
      <c r="J24" s="208">
        <f t="shared" si="1"/>
        <v>0</v>
      </c>
      <c r="K24" s="208">
        <f t="shared" si="1"/>
        <v>0</v>
      </c>
    </row>
    <row r="25" spans="1:11" ht="15" customHeight="1" x14ac:dyDescent="0.25">
      <c r="A25" s="5" t="s">
        <v>870</v>
      </c>
      <c r="B25" s="6" t="s">
        <v>629</v>
      </c>
      <c r="C25" s="208">
        <v>2100000</v>
      </c>
      <c r="D25" s="208">
        <v>2100000</v>
      </c>
      <c r="E25" s="208">
        <v>2340437</v>
      </c>
      <c r="F25" s="208"/>
      <c r="G25" s="208"/>
      <c r="H25" s="208"/>
      <c r="I25" s="208">
        <f t="shared" si="1"/>
        <v>2100000</v>
      </c>
      <c r="J25" s="208">
        <f t="shared" si="1"/>
        <v>2100000</v>
      </c>
      <c r="K25" s="208">
        <f t="shared" si="1"/>
        <v>2340437</v>
      </c>
    </row>
    <row r="26" spans="1:11" ht="15" customHeight="1" x14ac:dyDescent="0.25">
      <c r="A26" s="5" t="s">
        <v>871</v>
      </c>
      <c r="B26" s="6" t="s">
        <v>630</v>
      </c>
      <c r="C26" s="208">
        <v>1800000</v>
      </c>
      <c r="D26" s="208">
        <v>1800000</v>
      </c>
      <c r="E26" s="208"/>
      <c r="F26" s="208"/>
      <c r="G26" s="208"/>
      <c r="H26" s="208"/>
      <c r="I26" s="208">
        <f t="shared" si="1"/>
        <v>1800000</v>
      </c>
      <c r="J26" s="208">
        <f t="shared" si="1"/>
        <v>1800000</v>
      </c>
      <c r="K26" s="208">
        <f t="shared" si="1"/>
        <v>0</v>
      </c>
    </row>
    <row r="27" spans="1:11" ht="15" customHeight="1" x14ac:dyDescent="0.25">
      <c r="A27" s="5" t="s">
        <v>872</v>
      </c>
      <c r="B27" s="6" t="s">
        <v>633</v>
      </c>
      <c r="C27" s="208"/>
      <c r="D27" s="208"/>
      <c r="E27" s="208"/>
      <c r="F27" s="208"/>
      <c r="G27" s="208"/>
      <c r="H27" s="208"/>
      <c r="I27" s="208">
        <f t="shared" si="1"/>
        <v>0</v>
      </c>
      <c r="J27" s="208">
        <f t="shared" si="1"/>
        <v>0</v>
      </c>
      <c r="K27" s="208">
        <f t="shared" si="1"/>
        <v>0</v>
      </c>
    </row>
    <row r="28" spans="1:11" ht="15" customHeight="1" x14ac:dyDescent="0.25">
      <c r="A28" s="5" t="s">
        <v>634</v>
      </c>
      <c r="B28" s="6" t="s">
        <v>635</v>
      </c>
      <c r="C28" s="208"/>
      <c r="D28" s="208"/>
      <c r="E28" s="208"/>
      <c r="F28" s="208"/>
      <c r="G28" s="208"/>
      <c r="H28" s="208"/>
      <c r="I28" s="208">
        <f t="shared" si="1"/>
        <v>0</v>
      </c>
      <c r="J28" s="208">
        <f t="shared" si="1"/>
        <v>0</v>
      </c>
      <c r="K28" s="208">
        <f t="shared" si="1"/>
        <v>0</v>
      </c>
    </row>
    <row r="29" spans="1:11" ht="15" customHeight="1" x14ac:dyDescent="0.25">
      <c r="A29" s="5" t="s">
        <v>873</v>
      </c>
      <c r="B29" s="6" t="s">
        <v>636</v>
      </c>
      <c r="C29" s="208">
        <v>1900000</v>
      </c>
      <c r="D29" s="208">
        <v>1900000</v>
      </c>
      <c r="E29" s="208">
        <v>1392958</v>
      </c>
      <c r="F29" s="208"/>
      <c r="G29" s="208"/>
      <c r="H29" s="208"/>
      <c r="I29" s="208">
        <f t="shared" si="1"/>
        <v>1900000</v>
      </c>
      <c r="J29" s="208">
        <f t="shared" si="1"/>
        <v>1900000</v>
      </c>
      <c r="K29" s="208">
        <f t="shared" si="1"/>
        <v>1392958</v>
      </c>
    </row>
    <row r="30" spans="1:11" ht="15" customHeight="1" x14ac:dyDescent="0.25">
      <c r="A30" s="5" t="s">
        <v>874</v>
      </c>
      <c r="B30" s="6" t="s">
        <v>641</v>
      </c>
      <c r="C30" s="208"/>
      <c r="D30" s="208"/>
      <c r="E30" s="208"/>
      <c r="F30" s="208"/>
      <c r="G30" s="208"/>
      <c r="H30" s="208"/>
      <c r="I30" s="208">
        <f t="shared" si="1"/>
        <v>0</v>
      </c>
      <c r="J30" s="208">
        <f t="shared" si="1"/>
        <v>0</v>
      </c>
      <c r="K30" s="208">
        <f t="shared" si="1"/>
        <v>0</v>
      </c>
    </row>
    <row r="31" spans="1:11" ht="15" customHeight="1" x14ac:dyDescent="0.25">
      <c r="A31" s="7" t="s">
        <v>902</v>
      </c>
      <c r="B31" s="8" t="s">
        <v>644</v>
      </c>
      <c r="C31" s="208">
        <f>SUM(C26:C30)</f>
        <v>3700000</v>
      </c>
      <c r="D31" s="208">
        <f>SUM(D26:D30)</f>
        <v>3700000</v>
      </c>
      <c r="E31" s="208">
        <v>1392958</v>
      </c>
      <c r="F31" s="208">
        <f t="shared" ref="F31:K31" si="3">SUM(F26:F30)</f>
        <v>0</v>
      </c>
      <c r="G31" s="208">
        <f t="shared" si="3"/>
        <v>0</v>
      </c>
      <c r="H31" s="208">
        <f t="shared" si="3"/>
        <v>0</v>
      </c>
      <c r="I31" s="208">
        <f t="shared" si="3"/>
        <v>3700000</v>
      </c>
      <c r="J31" s="208">
        <f t="shared" si="3"/>
        <v>3700000</v>
      </c>
      <c r="K31" s="208">
        <f t="shared" si="3"/>
        <v>1392958</v>
      </c>
    </row>
    <row r="32" spans="1:11" ht="15" customHeight="1" x14ac:dyDescent="0.25">
      <c r="A32" s="5" t="s">
        <v>875</v>
      </c>
      <c r="B32" s="6" t="s">
        <v>645</v>
      </c>
      <c r="C32" s="208">
        <v>20000</v>
      </c>
      <c r="D32" s="208">
        <v>20000</v>
      </c>
      <c r="E32" s="208"/>
      <c r="F32" s="208"/>
      <c r="G32" s="208"/>
      <c r="H32" s="208"/>
      <c r="I32" s="208">
        <f t="shared" si="1"/>
        <v>20000</v>
      </c>
      <c r="J32" s="208">
        <f t="shared" si="1"/>
        <v>20000</v>
      </c>
      <c r="K32" s="208">
        <f t="shared" si="1"/>
        <v>0</v>
      </c>
    </row>
    <row r="33" spans="1:11" ht="15" customHeight="1" x14ac:dyDescent="0.25">
      <c r="A33" s="38" t="s">
        <v>903</v>
      </c>
      <c r="B33" s="43" t="s">
        <v>646</v>
      </c>
      <c r="C33" s="208">
        <f>+C22+C23+C24+C25+C31+C32</f>
        <v>5820000</v>
      </c>
      <c r="D33" s="208">
        <f>+D22+D23+D24+D25+D31+D32</f>
        <v>5820000</v>
      </c>
      <c r="E33" s="208">
        <v>3733395</v>
      </c>
      <c r="F33" s="208">
        <f t="shared" ref="F33:K33" si="4">+F22+F23+F24+F25+F31+F32</f>
        <v>0</v>
      </c>
      <c r="G33" s="208">
        <f t="shared" si="4"/>
        <v>0</v>
      </c>
      <c r="H33" s="208">
        <f t="shared" si="4"/>
        <v>0</v>
      </c>
      <c r="I33" s="208">
        <f t="shared" si="4"/>
        <v>5820000</v>
      </c>
      <c r="J33" s="208">
        <f t="shared" si="4"/>
        <v>5820000</v>
      </c>
      <c r="K33" s="208">
        <f t="shared" si="4"/>
        <v>3733395</v>
      </c>
    </row>
    <row r="34" spans="1:11" ht="15" customHeight="1" x14ac:dyDescent="0.25">
      <c r="A34" s="13" t="s">
        <v>647</v>
      </c>
      <c r="B34" s="6" t="s">
        <v>648</v>
      </c>
      <c r="C34" s="208"/>
      <c r="D34" s="208"/>
      <c r="E34" s="208"/>
      <c r="F34" s="208">
        <v>500000</v>
      </c>
      <c r="G34" s="208">
        <v>500000</v>
      </c>
      <c r="H34" s="208"/>
      <c r="I34" s="208">
        <f t="shared" si="1"/>
        <v>500000</v>
      </c>
      <c r="J34" s="208">
        <f t="shared" si="1"/>
        <v>500000</v>
      </c>
      <c r="K34" s="208">
        <f t="shared" si="1"/>
        <v>0</v>
      </c>
    </row>
    <row r="35" spans="1:11" ht="15" customHeight="1" x14ac:dyDescent="0.25">
      <c r="A35" s="13" t="s">
        <v>876</v>
      </c>
      <c r="B35" s="6" t="s">
        <v>649</v>
      </c>
      <c r="C35" s="208"/>
      <c r="D35" s="208"/>
      <c r="E35" s="208"/>
      <c r="F35" s="208">
        <v>230000</v>
      </c>
      <c r="G35" s="208">
        <v>230000</v>
      </c>
      <c r="H35" s="208">
        <v>254514</v>
      </c>
      <c r="I35" s="208">
        <f t="shared" si="1"/>
        <v>230000</v>
      </c>
      <c r="J35" s="208">
        <f t="shared" si="1"/>
        <v>230000</v>
      </c>
      <c r="K35" s="208">
        <f t="shared" si="1"/>
        <v>254514</v>
      </c>
    </row>
    <row r="36" spans="1:11" ht="15" customHeight="1" x14ac:dyDescent="0.25">
      <c r="A36" s="13" t="s">
        <v>877</v>
      </c>
      <c r="B36" s="6" t="s">
        <v>650</v>
      </c>
      <c r="C36" s="208"/>
      <c r="D36" s="208"/>
      <c r="E36" s="208"/>
      <c r="F36" s="208">
        <v>2768000</v>
      </c>
      <c r="G36" s="208">
        <v>2768000</v>
      </c>
      <c r="H36" s="208">
        <v>2656448</v>
      </c>
      <c r="I36" s="208">
        <f t="shared" si="1"/>
        <v>2768000</v>
      </c>
      <c r="J36" s="208">
        <f t="shared" si="1"/>
        <v>2768000</v>
      </c>
      <c r="K36" s="208">
        <f t="shared" si="1"/>
        <v>2656448</v>
      </c>
    </row>
    <row r="37" spans="1:11" ht="15" customHeight="1" x14ac:dyDescent="0.25">
      <c r="A37" s="13" t="s">
        <v>878</v>
      </c>
      <c r="B37" s="6" t="s">
        <v>651</v>
      </c>
      <c r="C37" s="208"/>
      <c r="D37" s="208"/>
      <c r="E37" s="208"/>
      <c r="F37" s="208">
        <v>2100000</v>
      </c>
      <c r="G37" s="208">
        <v>2100000</v>
      </c>
      <c r="H37" s="208">
        <v>1787749</v>
      </c>
      <c r="I37" s="208">
        <f t="shared" si="1"/>
        <v>2100000</v>
      </c>
      <c r="J37" s="208">
        <f t="shared" si="1"/>
        <v>2100000</v>
      </c>
      <c r="K37" s="208">
        <f t="shared" si="1"/>
        <v>1787749</v>
      </c>
    </row>
    <row r="38" spans="1:11" ht="15" customHeight="1" x14ac:dyDescent="0.25">
      <c r="A38" s="13" t="s">
        <v>652</v>
      </c>
      <c r="B38" s="6" t="s">
        <v>653</v>
      </c>
      <c r="C38" s="208"/>
      <c r="D38" s="208"/>
      <c r="E38" s="208"/>
      <c r="F38" s="208"/>
      <c r="G38" s="208"/>
      <c r="H38" s="208"/>
      <c r="I38" s="208">
        <f t="shared" si="1"/>
        <v>0</v>
      </c>
      <c r="J38" s="208">
        <f t="shared" si="1"/>
        <v>0</v>
      </c>
      <c r="K38" s="208">
        <f t="shared" si="1"/>
        <v>0</v>
      </c>
    </row>
    <row r="39" spans="1:11" ht="15" customHeight="1" x14ac:dyDescent="0.25">
      <c r="A39" s="13" t="s">
        <v>654</v>
      </c>
      <c r="B39" s="6" t="s">
        <v>655</v>
      </c>
      <c r="C39" s="208"/>
      <c r="D39" s="208"/>
      <c r="E39" s="208"/>
      <c r="F39" s="208"/>
      <c r="G39" s="208"/>
      <c r="H39" s="208"/>
      <c r="I39" s="208">
        <f t="shared" si="1"/>
        <v>0</v>
      </c>
      <c r="J39" s="208">
        <f t="shared" si="1"/>
        <v>0</v>
      </c>
      <c r="K39" s="208">
        <f t="shared" si="1"/>
        <v>0</v>
      </c>
    </row>
    <row r="40" spans="1:11" ht="15" customHeight="1" x14ac:dyDescent="0.25">
      <c r="A40" s="13" t="s">
        <v>656</v>
      </c>
      <c r="B40" s="6" t="s">
        <v>657</v>
      </c>
      <c r="C40" s="208"/>
      <c r="D40" s="208"/>
      <c r="E40" s="208"/>
      <c r="F40" s="208"/>
      <c r="G40" s="208"/>
      <c r="H40" s="208"/>
      <c r="I40" s="208">
        <f t="shared" si="1"/>
        <v>0</v>
      </c>
      <c r="J40" s="208">
        <f t="shared" si="1"/>
        <v>0</v>
      </c>
      <c r="K40" s="208">
        <f t="shared" si="1"/>
        <v>0</v>
      </c>
    </row>
    <row r="41" spans="1:11" ht="15" customHeight="1" x14ac:dyDescent="0.25">
      <c r="A41" s="13" t="s">
        <v>879</v>
      </c>
      <c r="B41" s="6" t="s">
        <v>658</v>
      </c>
      <c r="C41" s="208"/>
      <c r="D41" s="208"/>
      <c r="E41" s="208"/>
      <c r="F41" s="208">
        <v>551</v>
      </c>
      <c r="G41" s="208">
        <v>551</v>
      </c>
      <c r="H41" s="208">
        <v>4</v>
      </c>
      <c r="I41" s="208">
        <f t="shared" si="1"/>
        <v>551</v>
      </c>
      <c r="J41" s="208">
        <f t="shared" si="1"/>
        <v>551</v>
      </c>
      <c r="K41" s="208">
        <f t="shared" si="1"/>
        <v>4</v>
      </c>
    </row>
    <row r="42" spans="1:11" ht="15" customHeight="1" x14ac:dyDescent="0.25">
      <c r="A42" s="13" t="s">
        <v>880</v>
      </c>
      <c r="B42" s="6" t="s">
        <v>659</v>
      </c>
      <c r="C42" s="208"/>
      <c r="D42" s="208"/>
      <c r="E42" s="208"/>
      <c r="F42" s="208"/>
      <c r="G42" s="208"/>
      <c r="H42" s="208"/>
      <c r="I42" s="208">
        <f t="shared" ref="I42:K43" si="5">+C42+F42</f>
        <v>0</v>
      </c>
      <c r="J42" s="208">
        <f t="shared" si="5"/>
        <v>0</v>
      </c>
      <c r="K42" s="208">
        <f t="shared" si="5"/>
        <v>0</v>
      </c>
    </row>
    <row r="43" spans="1:11" ht="15" customHeight="1" x14ac:dyDescent="0.25">
      <c r="A43" s="13" t="s">
        <v>935</v>
      </c>
      <c r="B43" s="6" t="s">
        <v>660</v>
      </c>
      <c r="C43" s="208"/>
      <c r="D43" s="208"/>
      <c r="E43" s="208"/>
      <c r="F43" s="208">
        <v>0</v>
      </c>
      <c r="G43" s="208"/>
      <c r="H43" s="208">
        <v>156876</v>
      </c>
      <c r="I43" s="208">
        <f t="shared" si="5"/>
        <v>0</v>
      </c>
      <c r="J43" s="208">
        <f t="shared" si="5"/>
        <v>0</v>
      </c>
      <c r="K43" s="208">
        <f t="shared" si="5"/>
        <v>156876</v>
      </c>
    </row>
    <row r="44" spans="1:11" ht="15" customHeight="1" x14ac:dyDescent="0.25">
      <c r="A44" s="13" t="s">
        <v>881</v>
      </c>
      <c r="B44" s="6" t="s">
        <v>934</v>
      </c>
      <c r="C44" s="208"/>
      <c r="D44" s="208"/>
      <c r="E44" s="208"/>
      <c r="F44" s="208">
        <v>200000</v>
      </c>
      <c r="G44" s="208">
        <v>200000</v>
      </c>
      <c r="H44" s="208">
        <v>3836419</v>
      </c>
      <c r="I44" s="208">
        <f t="shared" si="1"/>
        <v>200000</v>
      </c>
      <c r="J44" s="208">
        <f t="shared" si="1"/>
        <v>200000</v>
      </c>
      <c r="K44" s="208">
        <f t="shared" si="1"/>
        <v>3836419</v>
      </c>
    </row>
    <row r="45" spans="1:11" ht="15" customHeight="1" x14ac:dyDescent="0.25">
      <c r="A45" s="42" t="s">
        <v>904</v>
      </c>
      <c r="B45" s="43" t="s">
        <v>661</v>
      </c>
      <c r="C45" s="208">
        <f>SUM(C34:C44)</f>
        <v>0</v>
      </c>
      <c r="D45" s="208">
        <f>SUM(D34:D44)</f>
        <v>0</v>
      </c>
      <c r="E45" s="208">
        <f>SUM(E34:E44)</f>
        <v>0</v>
      </c>
      <c r="F45" s="208">
        <v>5798551</v>
      </c>
      <c r="G45" s="208">
        <v>5798551</v>
      </c>
      <c r="H45" s="208">
        <v>8692010</v>
      </c>
      <c r="I45" s="208">
        <f>SUM(I34:I44)</f>
        <v>5798551</v>
      </c>
      <c r="J45" s="208">
        <f>SUM(J34:J44)</f>
        <v>5798551</v>
      </c>
      <c r="K45" s="208">
        <f>SUM(K34:K44)</f>
        <v>8692010</v>
      </c>
    </row>
    <row r="46" spans="1:11" ht="15" customHeight="1" x14ac:dyDescent="0.25">
      <c r="A46" s="42"/>
      <c r="B46" s="43"/>
      <c r="C46" s="208"/>
      <c r="D46" s="208"/>
      <c r="E46" s="208"/>
      <c r="F46" s="208"/>
      <c r="G46" s="208"/>
      <c r="H46" s="208"/>
      <c r="I46" s="208"/>
      <c r="J46" s="208"/>
      <c r="K46" s="208"/>
    </row>
    <row r="47" spans="1:11" ht="15" customHeight="1" x14ac:dyDescent="0.25">
      <c r="A47" s="13" t="s">
        <v>670</v>
      </c>
      <c r="B47" s="6" t="s">
        <v>671</v>
      </c>
      <c r="C47" s="208"/>
      <c r="D47" s="208"/>
      <c r="E47" s="208"/>
      <c r="F47" s="208"/>
      <c r="G47" s="208"/>
      <c r="H47" s="208"/>
      <c r="I47" s="208">
        <f t="shared" si="1"/>
        <v>0</v>
      </c>
      <c r="J47" s="208">
        <f t="shared" si="1"/>
        <v>0</v>
      </c>
      <c r="K47" s="208">
        <f t="shared" si="1"/>
        <v>0</v>
      </c>
    </row>
    <row r="48" spans="1:11" ht="15" customHeight="1" x14ac:dyDescent="0.25">
      <c r="A48" s="5" t="s">
        <v>885</v>
      </c>
      <c r="B48" s="6" t="s">
        <v>672</v>
      </c>
      <c r="C48" s="208"/>
      <c r="D48" s="208"/>
      <c r="E48" s="208"/>
      <c r="F48" s="208"/>
      <c r="G48" s="208"/>
      <c r="H48" s="208"/>
      <c r="I48" s="208">
        <f t="shared" si="1"/>
        <v>0</v>
      </c>
      <c r="J48" s="208">
        <f t="shared" si="1"/>
        <v>0</v>
      </c>
      <c r="K48" s="208">
        <f t="shared" si="1"/>
        <v>0</v>
      </c>
    </row>
    <row r="49" spans="1:11" ht="15" customHeight="1" x14ac:dyDescent="0.25">
      <c r="A49" s="13" t="s">
        <v>886</v>
      </c>
      <c r="B49" s="6" t="s">
        <v>152</v>
      </c>
      <c r="C49" s="208"/>
      <c r="D49" s="208"/>
      <c r="E49" s="208"/>
      <c r="F49" s="208">
        <v>120465</v>
      </c>
      <c r="G49" s="208">
        <v>120465</v>
      </c>
      <c r="H49" s="208"/>
      <c r="I49" s="208">
        <f t="shared" si="1"/>
        <v>120465</v>
      </c>
      <c r="J49" s="208">
        <f t="shared" si="1"/>
        <v>120465</v>
      </c>
      <c r="K49" s="208">
        <f t="shared" si="1"/>
        <v>0</v>
      </c>
    </row>
    <row r="50" spans="1:11" ht="15" customHeight="1" x14ac:dyDescent="0.25">
      <c r="A50" s="38" t="s">
        <v>906</v>
      </c>
      <c r="B50" s="43" t="s">
        <v>674</v>
      </c>
      <c r="C50" s="208"/>
      <c r="D50" s="208"/>
      <c r="E50" s="208"/>
      <c r="F50" s="208">
        <v>120465</v>
      </c>
      <c r="G50" s="208">
        <v>120465</v>
      </c>
      <c r="H50" s="208"/>
      <c r="I50" s="208">
        <f t="shared" si="1"/>
        <v>120465</v>
      </c>
      <c r="J50" s="208">
        <f t="shared" si="1"/>
        <v>120465</v>
      </c>
      <c r="K50" s="208">
        <f t="shared" si="1"/>
        <v>0</v>
      </c>
    </row>
    <row r="51" spans="1:11" ht="15" customHeight="1" x14ac:dyDescent="0.25">
      <c r="A51" s="127" t="s">
        <v>60</v>
      </c>
      <c r="B51" s="128"/>
      <c r="C51" s="209"/>
      <c r="D51" s="209"/>
      <c r="E51" s="209"/>
      <c r="F51" s="209"/>
      <c r="G51" s="209"/>
      <c r="H51" s="209"/>
      <c r="I51" s="209"/>
      <c r="J51" s="209"/>
      <c r="K51" s="209"/>
    </row>
    <row r="52" spans="1:11" ht="15" customHeight="1" x14ac:dyDescent="0.25">
      <c r="A52" s="5" t="s">
        <v>616</v>
      </c>
      <c r="B52" s="6" t="s">
        <v>617</v>
      </c>
      <c r="C52" s="208"/>
      <c r="D52" s="208"/>
      <c r="E52" s="208"/>
      <c r="F52" s="208"/>
      <c r="G52" s="208">
        <v>155000</v>
      </c>
      <c r="H52" s="208">
        <v>155000</v>
      </c>
      <c r="I52" s="208">
        <f>+C52+F52</f>
        <v>0</v>
      </c>
      <c r="J52" s="208">
        <f>+D52+G52</f>
        <v>155000</v>
      </c>
      <c r="K52" s="208">
        <f>+E52+H52</f>
        <v>155000</v>
      </c>
    </row>
    <row r="53" spans="1:11" ht="15" customHeight="1" x14ac:dyDescent="0.25">
      <c r="A53" s="5" t="s">
        <v>618</v>
      </c>
      <c r="B53" s="6" t="s">
        <v>619</v>
      </c>
      <c r="C53" s="208"/>
      <c r="D53" s="208"/>
      <c r="E53" s="208"/>
      <c r="F53" s="208"/>
      <c r="G53" s="208"/>
      <c r="H53" s="208"/>
      <c r="I53" s="208">
        <f t="shared" ref="I53:I62" si="6">+C53+F53</f>
        <v>0</v>
      </c>
      <c r="J53" s="208">
        <f t="shared" ref="J53:K62" si="7">+D53+G53</f>
        <v>0</v>
      </c>
      <c r="K53" s="208">
        <f t="shared" si="7"/>
        <v>0</v>
      </c>
    </row>
    <row r="54" spans="1:11" ht="15" customHeight="1" x14ac:dyDescent="0.25">
      <c r="A54" s="5" t="s">
        <v>863</v>
      </c>
      <c r="B54" s="6" t="s">
        <v>620</v>
      </c>
      <c r="C54" s="208"/>
      <c r="D54" s="208"/>
      <c r="E54" s="208"/>
      <c r="F54" s="208"/>
      <c r="G54" s="208"/>
      <c r="H54" s="208"/>
      <c r="I54" s="208">
        <f t="shared" si="6"/>
        <v>0</v>
      </c>
      <c r="J54" s="208">
        <f t="shared" si="7"/>
        <v>0</v>
      </c>
      <c r="K54" s="208">
        <f t="shared" si="7"/>
        <v>0</v>
      </c>
    </row>
    <row r="55" spans="1:11" ht="15" customHeight="1" x14ac:dyDescent="0.25">
      <c r="A55" s="5" t="s">
        <v>864</v>
      </c>
      <c r="B55" s="6" t="s">
        <v>621</v>
      </c>
      <c r="C55" s="208"/>
      <c r="D55" s="208"/>
      <c r="E55" s="208"/>
      <c r="F55" s="208"/>
      <c r="G55" s="208"/>
      <c r="H55" s="208"/>
      <c r="I55" s="208">
        <f t="shared" si="6"/>
        <v>0</v>
      </c>
      <c r="J55" s="208">
        <f t="shared" si="7"/>
        <v>0</v>
      </c>
      <c r="K55" s="208">
        <f t="shared" si="7"/>
        <v>0</v>
      </c>
    </row>
    <row r="56" spans="1:11" ht="15" customHeight="1" x14ac:dyDescent="0.25">
      <c r="A56" s="5" t="s">
        <v>865</v>
      </c>
      <c r="B56" s="6" t="s">
        <v>622</v>
      </c>
      <c r="C56" s="208"/>
      <c r="D56" s="208"/>
      <c r="E56" s="208"/>
      <c r="F56" s="208"/>
      <c r="G56" s="208"/>
      <c r="H56" s="208">
        <v>4468</v>
      </c>
      <c r="I56" s="208">
        <f t="shared" si="6"/>
        <v>0</v>
      </c>
      <c r="J56" s="208">
        <f t="shared" si="7"/>
        <v>0</v>
      </c>
      <c r="K56" s="208">
        <f t="shared" si="7"/>
        <v>4468</v>
      </c>
    </row>
    <row r="57" spans="1:11" ht="15" customHeight="1" x14ac:dyDescent="0.25">
      <c r="A57" s="38" t="s">
        <v>900</v>
      </c>
      <c r="B57" s="43" t="s">
        <v>623</v>
      </c>
      <c r="C57" s="208">
        <f>SUM(C52:C56)</f>
        <v>0</v>
      </c>
      <c r="D57" s="208">
        <f t="shared" ref="D57:K57" si="8">SUM(D52:D56)</f>
        <v>0</v>
      </c>
      <c r="E57" s="208">
        <f t="shared" si="8"/>
        <v>0</v>
      </c>
      <c r="F57" s="208">
        <f t="shared" si="8"/>
        <v>0</v>
      </c>
      <c r="G57" s="208">
        <f t="shared" si="8"/>
        <v>155000</v>
      </c>
      <c r="H57" s="208">
        <f t="shared" si="8"/>
        <v>159468</v>
      </c>
      <c r="I57" s="208">
        <f t="shared" si="8"/>
        <v>0</v>
      </c>
      <c r="J57" s="208">
        <f t="shared" si="8"/>
        <v>155000</v>
      </c>
      <c r="K57" s="208">
        <f t="shared" si="8"/>
        <v>159468</v>
      </c>
    </row>
    <row r="58" spans="1:11" ht="15" customHeight="1" x14ac:dyDescent="0.25">
      <c r="A58" s="13" t="s">
        <v>882</v>
      </c>
      <c r="B58" s="6" t="s">
        <v>662</v>
      </c>
      <c r="C58" s="208"/>
      <c r="D58" s="208"/>
      <c r="E58" s="208"/>
      <c r="F58" s="208"/>
      <c r="G58" s="208"/>
      <c r="H58" s="208"/>
      <c r="I58" s="208">
        <f t="shared" si="6"/>
        <v>0</v>
      </c>
      <c r="J58" s="208">
        <f t="shared" si="7"/>
        <v>0</v>
      </c>
      <c r="K58" s="208">
        <f t="shared" si="7"/>
        <v>0</v>
      </c>
    </row>
    <row r="59" spans="1:11" ht="15" customHeight="1" x14ac:dyDescent="0.25">
      <c r="A59" s="13" t="s">
        <v>883</v>
      </c>
      <c r="B59" s="6" t="s">
        <v>663</v>
      </c>
      <c r="C59" s="208"/>
      <c r="D59" s="208"/>
      <c r="E59" s="208"/>
      <c r="F59" s="208"/>
      <c r="G59" s="208">
        <v>0</v>
      </c>
      <c r="H59" s="208">
        <v>120465</v>
      </c>
      <c r="I59" s="208">
        <f t="shared" si="6"/>
        <v>0</v>
      </c>
      <c r="J59" s="208">
        <f t="shared" si="7"/>
        <v>0</v>
      </c>
      <c r="K59" s="208">
        <f t="shared" si="7"/>
        <v>120465</v>
      </c>
    </row>
    <row r="60" spans="1:11" ht="15" customHeight="1" x14ac:dyDescent="0.25">
      <c r="A60" s="13" t="s">
        <v>664</v>
      </c>
      <c r="B60" s="6" t="s">
        <v>665</v>
      </c>
      <c r="C60" s="208"/>
      <c r="D60" s="208"/>
      <c r="E60" s="208"/>
      <c r="F60" s="208"/>
      <c r="G60" s="208"/>
      <c r="H60" s="208"/>
      <c r="I60" s="208">
        <f t="shared" si="6"/>
        <v>0</v>
      </c>
      <c r="J60" s="208">
        <f t="shared" si="7"/>
        <v>0</v>
      </c>
      <c r="K60" s="208">
        <f t="shared" si="7"/>
        <v>0</v>
      </c>
    </row>
    <row r="61" spans="1:11" ht="15" customHeight="1" x14ac:dyDescent="0.25">
      <c r="A61" s="13" t="s">
        <v>884</v>
      </c>
      <c r="B61" s="6" t="s">
        <v>666</v>
      </c>
      <c r="C61" s="208"/>
      <c r="D61" s="208"/>
      <c r="E61" s="208"/>
      <c r="F61" s="208"/>
      <c r="G61" s="208"/>
      <c r="H61" s="208"/>
      <c r="I61" s="208">
        <f t="shared" si="6"/>
        <v>0</v>
      </c>
      <c r="J61" s="208">
        <f t="shared" si="7"/>
        <v>0</v>
      </c>
      <c r="K61" s="208">
        <f t="shared" si="7"/>
        <v>0</v>
      </c>
    </row>
    <row r="62" spans="1:11" ht="15" customHeight="1" x14ac:dyDescent="0.25">
      <c r="A62" s="13" t="s">
        <v>667</v>
      </c>
      <c r="B62" s="6" t="s">
        <v>668</v>
      </c>
      <c r="C62" s="208"/>
      <c r="D62" s="208"/>
      <c r="E62" s="208"/>
      <c r="F62" s="208"/>
      <c r="G62" s="208"/>
      <c r="H62" s="208"/>
      <c r="I62" s="208">
        <f t="shared" si="6"/>
        <v>0</v>
      </c>
      <c r="J62" s="208">
        <f t="shared" si="7"/>
        <v>0</v>
      </c>
      <c r="K62" s="208">
        <f t="shared" si="7"/>
        <v>0</v>
      </c>
    </row>
    <row r="63" spans="1:11" ht="15" customHeight="1" x14ac:dyDescent="0.25">
      <c r="A63" s="38" t="s">
        <v>905</v>
      </c>
      <c r="B63" s="43" t="s">
        <v>669</v>
      </c>
      <c r="C63" s="208">
        <f>SUM(C58:C62)</f>
        <v>0</v>
      </c>
      <c r="D63" s="208">
        <f t="shared" ref="D63:K63" si="9">SUM(D58:D62)</f>
        <v>0</v>
      </c>
      <c r="E63" s="208">
        <f t="shared" si="9"/>
        <v>0</v>
      </c>
      <c r="F63" s="208">
        <f t="shared" si="9"/>
        <v>0</v>
      </c>
      <c r="G63" s="208">
        <f t="shared" si="9"/>
        <v>0</v>
      </c>
      <c r="H63" s="208">
        <f t="shared" si="9"/>
        <v>120465</v>
      </c>
      <c r="I63" s="208">
        <f t="shared" si="9"/>
        <v>0</v>
      </c>
      <c r="J63" s="208">
        <f t="shared" si="9"/>
        <v>0</v>
      </c>
      <c r="K63" s="208">
        <f t="shared" si="9"/>
        <v>120465</v>
      </c>
    </row>
    <row r="64" spans="1:11" ht="15" customHeight="1" x14ac:dyDescent="0.25">
      <c r="A64" s="13" t="s">
        <v>675</v>
      </c>
      <c r="B64" s="6" t="s">
        <v>676</v>
      </c>
      <c r="C64" s="208"/>
      <c r="D64" s="208"/>
      <c r="E64" s="208"/>
      <c r="F64" s="208"/>
      <c r="G64" s="208"/>
      <c r="H64" s="208"/>
      <c r="I64" s="208"/>
      <c r="J64" s="208"/>
      <c r="K64" s="208"/>
    </row>
    <row r="65" spans="1:11" ht="15" customHeight="1" x14ac:dyDescent="0.25">
      <c r="A65" s="5" t="s">
        <v>887</v>
      </c>
      <c r="B65" s="6" t="s">
        <v>677</v>
      </c>
      <c r="C65" s="208"/>
      <c r="D65" s="208"/>
      <c r="E65" s="208"/>
      <c r="F65" s="208"/>
      <c r="G65" s="208"/>
      <c r="H65" s="208"/>
      <c r="I65" s="208"/>
      <c r="J65" s="208"/>
      <c r="K65" s="208"/>
    </row>
    <row r="66" spans="1:11" ht="15" customHeight="1" x14ac:dyDescent="0.25">
      <c r="A66" s="13" t="s">
        <v>888</v>
      </c>
      <c r="B66" s="6" t="s">
        <v>678</v>
      </c>
      <c r="C66" s="208"/>
      <c r="D66" s="208"/>
      <c r="E66" s="208"/>
      <c r="F66" s="208"/>
      <c r="G66" s="208"/>
      <c r="H66" s="208"/>
      <c r="I66" s="208"/>
      <c r="J66" s="208"/>
      <c r="K66" s="208"/>
    </row>
    <row r="67" spans="1:11" ht="15" customHeight="1" x14ac:dyDescent="0.25">
      <c r="A67" s="38" t="s">
        <v>908</v>
      </c>
      <c r="B67" s="43" t="s">
        <v>679</v>
      </c>
      <c r="C67" s="208"/>
      <c r="D67" s="208"/>
      <c r="E67" s="208"/>
      <c r="F67" s="208"/>
      <c r="G67" s="208"/>
      <c r="H67" s="208"/>
      <c r="I67" s="208"/>
      <c r="J67" s="208"/>
      <c r="K67" s="208"/>
    </row>
    <row r="68" spans="1:11" ht="15" customHeight="1" x14ac:dyDescent="0.25">
      <c r="A68" s="127" t="s">
        <v>59</v>
      </c>
      <c r="B68" s="128"/>
      <c r="C68" s="209">
        <f>+C57+C63+C67</f>
        <v>0</v>
      </c>
      <c r="D68" s="209">
        <f t="shared" ref="D68:J68" si="10">+D57+D63+D67</f>
        <v>0</v>
      </c>
      <c r="E68" s="209">
        <f t="shared" si="10"/>
        <v>0</v>
      </c>
      <c r="F68" s="209"/>
      <c r="G68" s="209">
        <f t="shared" si="10"/>
        <v>155000</v>
      </c>
      <c r="H68" s="209"/>
      <c r="I68" s="209"/>
      <c r="J68" s="209">
        <f t="shared" si="10"/>
        <v>155000</v>
      </c>
      <c r="K68" s="209"/>
    </row>
    <row r="69" spans="1:11" ht="15.75" x14ac:dyDescent="0.25">
      <c r="A69" s="116" t="s">
        <v>907</v>
      </c>
      <c r="B69" s="111" t="s">
        <v>680</v>
      </c>
      <c r="C69" s="210">
        <f t="shared" ref="C69:K69" si="11">+C19+C33+C45+C50+C57+C63+C67</f>
        <v>25000984</v>
      </c>
      <c r="D69" s="210">
        <f t="shared" si="11"/>
        <v>31522911</v>
      </c>
      <c r="E69" s="210">
        <f t="shared" si="11"/>
        <v>26867393</v>
      </c>
      <c r="F69" s="210">
        <f t="shared" si="11"/>
        <v>5919016</v>
      </c>
      <c r="G69" s="210">
        <f t="shared" si="11"/>
        <v>6074016</v>
      </c>
      <c r="H69" s="210">
        <f t="shared" si="11"/>
        <v>8971943</v>
      </c>
      <c r="I69" s="210">
        <f t="shared" si="11"/>
        <v>30920000</v>
      </c>
      <c r="J69" s="210">
        <f t="shared" si="11"/>
        <v>37596927</v>
      </c>
      <c r="K69" s="210">
        <f t="shared" si="11"/>
        <v>35839336</v>
      </c>
    </row>
    <row r="70" spans="1:11" ht="15.75" x14ac:dyDescent="0.25">
      <c r="A70" s="118" t="s">
        <v>111</v>
      </c>
      <c r="B70" s="119"/>
      <c r="C70" s="211"/>
      <c r="D70" s="211"/>
      <c r="E70" s="211"/>
      <c r="F70" s="211"/>
      <c r="G70" s="211"/>
      <c r="H70" s="211"/>
      <c r="I70" s="211"/>
      <c r="J70" s="211"/>
      <c r="K70" s="211"/>
    </row>
    <row r="71" spans="1:11" ht="15.75" x14ac:dyDescent="0.25">
      <c r="A71" s="118" t="s">
        <v>112</v>
      </c>
      <c r="B71" s="119"/>
      <c r="C71" s="211"/>
      <c r="D71" s="211"/>
      <c r="E71" s="211"/>
      <c r="F71" s="211"/>
      <c r="G71" s="211"/>
      <c r="H71" s="211"/>
      <c r="I71" s="211"/>
      <c r="J71" s="211"/>
      <c r="K71" s="211"/>
    </row>
    <row r="72" spans="1:11" x14ac:dyDescent="0.25">
      <c r="A72" s="36" t="s">
        <v>889</v>
      </c>
      <c r="B72" s="5" t="s">
        <v>681</v>
      </c>
      <c r="C72" s="208"/>
      <c r="D72" s="208"/>
      <c r="E72" s="208"/>
      <c r="F72" s="208"/>
      <c r="G72" s="208"/>
      <c r="H72" s="208"/>
      <c r="I72" s="208">
        <f>+C72+F72</f>
        <v>0</v>
      </c>
      <c r="J72" s="208">
        <f t="shared" ref="J72:K87" si="12">+D72+G72</f>
        <v>0</v>
      </c>
      <c r="K72" s="208">
        <f t="shared" si="12"/>
        <v>0</v>
      </c>
    </row>
    <row r="73" spans="1:11" x14ac:dyDescent="0.25">
      <c r="A73" s="13" t="s">
        <v>682</v>
      </c>
      <c r="B73" s="5" t="s">
        <v>683</v>
      </c>
      <c r="C73" s="208"/>
      <c r="D73" s="208"/>
      <c r="E73" s="208"/>
      <c r="F73" s="208"/>
      <c r="G73" s="208"/>
      <c r="H73" s="208"/>
      <c r="I73" s="208">
        <f t="shared" ref="I73:K97" si="13">+C73+F73</f>
        <v>0</v>
      </c>
      <c r="J73" s="208">
        <f t="shared" si="12"/>
        <v>0</v>
      </c>
      <c r="K73" s="208">
        <f t="shared" si="12"/>
        <v>0</v>
      </c>
    </row>
    <row r="74" spans="1:11" x14ac:dyDescent="0.25">
      <c r="A74" s="36" t="s">
        <v>890</v>
      </c>
      <c r="B74" s="5" t="s">
        <v>684</v>
      </c>
      <c r="C74" s="208"/>
      <c r="D74" s="208"/>
      <c r="E74" s="208"/>
      <c r="F74" s="208"/>
      <c r="G74" s="208"/>
      <c r="H74" s="208"/>
      <c r="I74" s="208">
        <f t="shared" si="13"/>
        <v>0</v>
      </c>
      <c r="J74" s="208">
        <f t="shared" si="12"/>
        <v>0</v>
      </c>
      <c r="K74" s="208">
        <f t="shared" si="12"/>
        <v>0</v>
      </c>
    </row>
    <row r="75" spans="1:11" x14ac:dyDescent="0.25">
      <c r="A75" s="15" t="s">
        <v>909</v>
      </c>
      <c r="B75" s="7" t="s">
        <v>685</v>
      </c>
      <c r="C75" s="208"/>
      <c r="D75" s="208"/>
      <c r="E75" s="208"/>
      <c r="F75" s="208"/>
      <c r="G75" s="208"/>
      <c r="H75" s="208"/>
      <c r="I75" s="208">
        <f t="shared" si="13"/>
        <v>0</v>
      </c>
      <c r="J75" s="208">
        <f t="shared" si="12"/>
        <v>0</v>
      </c>
      <c r="K75" s="208">
        <f t="shared" si="12"/>
        <v>0</v>
      </c>
    </row>
    <row r="76" spans="1:11" x14ac:dyDescent="0.25">
      <c r="A76" s="13" t="s">
        <v>891</v>
      </c>
      <c r="B76" s="5" t="s">
        <v>686</v>
      </c>
      <c r="C76" s="208">
        <v>0</v>
      </c>
      <c r="D76" s="208"/>
      <c r="E76" s="208"/>
      <c r="F76" s="208"/>
      <c r="G76" s="208"/>
      <c r="H76" s="208"/>
      <c r="I76" s="208">
        <f>+C76+F76</f>
        <v>0</v>
      </c>
      <c r="J76" s="208">
        <f>+D76+G76</f>
        <v>0</v>
      </c>
      <c r="K76" s="208">
        <f>+E76+H76</f>
        <v>0</v>
      </c>
    </row>
    <row r="77" spans="1:11" x14ac:dyDescent="0.25">
      <c r="A77" s="36" t="s">
        <v>687</v>
      </c>
      <c r="B77" s="5" t="s">
        <v>688</v>
      </c>
      <c r="C77" s="208"/>
      <c r="D77" s="208"/>
      <c r="E77" s="208"/>
      <c r="F77" s="208"/>
      <c r="G77" s="208"/>
      <c r="H77" s="208"/>
      <c r="I77" s="208">
        <f t="shared" si="13"/>
        <v>0</v>
      </c>
      <c r="J77" s="208">
        <f t="shared" si="12"/>
        <v>0</v>
      </c>
      <c r="K77" s="208">
        <f t="shared" si="12"/>
        <v>0</v>
      </c>
    </row>
    <row r="78" spans="1:11" x14ac:dyDescent="0.25">
      <c r="A78" s="13" t="s">
        <v>892</v>
      </c>
      <c r="B78" s="5" t="s">
        <v>689</v>
      </c>
      <c r="C78" s="208"/>
      <c r="D78" s="208"/>
      <c r="E78" s="208"/>
      <c r="F78" s="208"/>
      <c r="G78" s="208"/>
      <c r="H78" s="208"/>
      <c r="I78" s="208">
        <f t="shared" si="13"/>
        <v>0</v>
      </c>
      <c r="J78" s="208">
        <f t="shared" si="12"/>
        <v>0</v>
      </c>
      <c r="K78" s="208">
        <f t="shared" si="12"/>
        <v>0</v>
      </c>
    </row>
    <row r="79" spans="1:11" x14ac:dyDescent="0.25">
      <c r="A79" s="36" t="s">
        <v>690</v>
      </c>
      <c r="B79" s="5" t="s">
        <v>691</v>
      </c>
      <c r="C79" s="208"/>
      <c r="D79" s="208"/>
      <c r="E79" s="208"/>
      <c r="F79" s="208"/>
      <c r="G79" s="208"/>
      <c r="H79" s="208"/>
      <c r="I79" s="208">
        <f t="shared" si="13"/>
        <v>0</v>
      </c>
      <c r="J79" s="208">
        <f t="shared" si="12"/>
        <v>0</v>
      </c>
      <c r="K79" s="208">
        <f t="shared" si="12"/>
        <v>0</v>
      </c>
    </row>
    <row r="80" spans="1:11" x14ac:dyDescent="0.25">
      <c r="A80" s="14" t="s">
        <v>0</v>
      </c>
      <c r="B80" s="7" t="s">
        <v>692</v>
      </c>
      <c r="C80" s="208">
        <v>0</v>
      </c>
      <c r="D80" s="208">
        <f>+D76</f>
        <v>0</v>
      </c>
      <c r="E80" s="208"/>
      <c r="F80" s="208"/>
      <c r="G80" s="208"/>
      <c r="H80" s="208"/>
      <c r="I80" s="208">
        <f t="shared" si="13"/>
        <v>0</v>
      </c>
      <c r="J80" s="208">
        <f t="shared" si="12"/>
        <v>0</v>
      </c>
      <c r="K80" s="208">
        <f t="shared" si="12"/>
        <v>0</v>
      </c>
    </row>
    <row r="81" spans="1:11" x14ac:dyDescent="0.25">
      <c r="A81" s="5" t="s">
        <v>109</v>
      </c>
      <c r="B81" s="5" t="s">
        <v>693</v>
      </c>
      <c r="C81" s="208">
        <v>0</v>
      </c>
      <c r="D81" s="208">
        <v>7765249</v>
      </c>
      <c r="E81" s="208">
        <v>7765249</v>
      </c>
      <c r="F81" s="208"/>
      <c r="G81" s="208"/>
      <c r="H81" s="208"/>
      <c r="I81" s="208">
        <f t="shared" si="13"/>
        <v>0</v>
      </c>
      <c r="J81" s="208">
        <f t="shared" si="12"/>
        <v>7765249</v>
      </c>
      <c r="K81" s="208">
        <f t="shared" si="12"/>
        <v>7765249</v>
      </c>
    </row>
    <row r="82" spans="1:11" x14ac:dyDescent="0.25">
      <c r="A82" s="5" t="s">
        <v>110</v>
      </c>
      <c r="B82" s="5" t="s">
        <v>693</v>
      </c>
      <c r="C82" s="208"/>
      <c r="D82" s="208"/>
      <c r="E82" s="208"/>
      <c r="F82" s="208"/>
      <c r="G82" s="208"/>
      <c r="H82" s="208"/>
      <c r="I82" s="208">
        <f t="shared" si="13"/>
        <v>0</v>
      </c>
      <c r="J82" s="208">
        <f t="shared" si="12"/>
        <v>0</v>
      </c>
      <c r="K82" s="208">
        <f t="shared" si="12"/>
        <v>0</v>
      </c>
    </row>
    <row r="83" spans="1:11" x14ac:dyDescent="0.25">
      <c r="A83" s="5" t="s">
        <v>107</v>
      </c>
      <c r="B83" s="5" t="s">
        <v>694</v>
      </c>
      <c r="C83" s="208"/>
      <c r="D83" s="208"/>
      <c r="E83" s="208"/>
      <c r="F83" s="208"/>
      <c r="G83" s="208"/>
      <c r="H83" s="208"/>
      <c r="I83" s="208">
        <f t="shared" si="13"/>
        <v>0</v>
      </c>
      <c r="J83" s="208">
        <f t="shared" si="12"/>
        <v>0</v>
      </c>
      <c r="K83" s="208">
        <f t="shared" si="12"/>
        <v>0</v>
      </c>
    </row>
    <row r="84" spans="1:11" x14ac:dyDescent="0.25">
      <c r="A84" s="5" t="s">
        <v>108</v>
      </c>
      <c r="B84" s="5" t="s">
        <v>694</v>
      </c>
      <c r="C84" s="208"/>
      <c r="D84" s="208"/>
      <c r="E84" s="208"/>
      <c r="F84" s="208"/>
      <c r="G84" s="208"/>
      <c r="H84" s="208"/>
      <c r="I84" s="208">
        <f t="shared" si="13"/>
        <v>0</v>
      </c>
      <c r="J84" s="208">
        <f t="shared" si="12"/>
        <v>0</v>
      </c>
      <c r="K84" s="208">
        <f t="shared" si="12"/>
        <v>0</v>
      </c>
    </row>
    <row r="85" spans="1:11" x14ac:dyDescent="0.25">
      <c r="A85" s="7" t="s">
        <v>1</v>
      </c>
      <c r="B85" s="7" t="s">
        <v>695</v>
      </c>
      <c r="C85" s="208">
        <f>SUM(C81:C84)</f>
        <v>0</v>
      </c>
      <c r="D85" s="208">
        <f t="shared" ref="D85:K85" si="14">SUM(D81:D84)</f>
        <v>7765249</v>
      </c>
      <c r="E85" s="208">
        <f t="shared" si="14"/>
        <v>7765249</v>
      </c>
      <c r="F85" s="208">
        <f t="shared" si="14"/>
        <v>0</v>
      </c>
      <c r="G85" s="208">
        <f t="shared" si="14"/>
        <v>0</v>
      </c>
      <c r="H85" s="208">
        <f t="shared" si="14"/>
        <v>0</v>
      </c>
      <c r="I85" s="208">
        <f t="shared" si="14"/>
        <v>0</v>
      </c>
      <c r="J85" s="208">
        <f t="shared" si="14"/>
        <v>7765249</v>
      </c>
      <c r="K85" s="208">
        <f t="shared" si="14"/>
        <v>7765249</v>
      </c>
    </row>
    <row r="86" spans="1:11" x14ac:dyDescent="0.25">
      <c r="A86" s="36" t="s">
        <v>696</v>
      </c>
      <c r="B86" s="5" t="s">
        <v>697</v>
      </c>
      <c r="C86" s="208">
        <v>0</v>
      </c>
      <c r="D86" s="208"/>
      <c r="E86" s="208">
        <v>790252</v>
      </c>
      <c r="F86" s="208"/>
      <c r="G86" s="208"/>
      <c r="H86" s="208"/>
      <c r="I86" s="208">
        <f t="shared" si="13"/>
        <v>0</v>
      </c>
      <c r="J86" s="208">
        <f t="shared" si="12"/>
        <v>0</v>
      </c>
      <c r="K86" s="208">
        <f t="shared" si="12"/>
        <v>790252</v>
      </c>
    </row>
    <row r="87" spans="1:11" x14ac:dyDescent="0.25">
      <c r="A87" s="36" t="s">
        <v>698</v>
      </c>
      <c r="B87" s="5" t="s">
        <v>699</v>
      </c>
      <c r="C87" s="208"/>
      <c r="D87" s="208"/>
      <c r="E87" s="208"/>
      <c r="F87" s="208"/>
      <c r="G87" s="208"/>
      <c r="H87" s="208"/>
      <c r="I87" s="208">
        <f t="shared" si="13"/>
        <v>0</v>
      </c>
      <c r="J87" s="208">
        <f t="shared" si="12"/>
        <v>0</v>
      </c>
      <c r="K87" s="208">
        <f t="shared" si="12"/>
        <v>0</v>
      </c>
    </row>
    <row r="88" spans="1:11" x14ac:dyDescent="0.25">
      <c r="A88" s="36" t="s">
        <v>700</v>
      </c>
      <c r="B88" s="5" t="s">
        <v>701</v>
      </c>
      <c r="C88" s="208"/>
      <c r="D88" s="208"/>
      <c r="E88" s="208"/>
      <c r="F88" s="208"/>
      <c r="G88" s="208"/>
      <c r="H88" s="208"/>
      <c r="I88" s="208">
        <f t="shared" si="13"/>
        <v>0</v>
      </c>
      <c r="J88" s="208">
        <f t="shared" si="13"/>
        <v>0</v>
      </c>
      <c r="K88" s="208">
        <f t="shared" si="13"/>
        <v>0</v>
      </c>
    </row>
    <row r="89" spans="1:11" x14ac:dyDescent="0.25">
      <c r="A89" s="36" t="s">
        <v>702</v>
      </c>
      <c r="B89" s="5" t="s">
        <v>703</v>
      </c>
      <c r="C89" s="208"/>
      <c r="D89" s="208"/>
      <c r="E89" s="208"/>
      <c r="F89" s="208"/>
      <c r="G89" s="208"/>
      <c r="H89" s="208"/>
      <c r="I89" s="208">
        <f t="shared" si="13"/>
        <v>0</v>
      </c>
      <c r="J89" s="208">
        <f t="shared" si="13"/>
        <v>0</v>
      </c>
      <c r="K89" s="208">
        <f t="shared" si="13"/>
        <v>0</v>
      </c>
    </row>
    <row r="90" spans="1:11" x14ac:dyDescent="0.25">
      <c r="A90" s="13" t="s">
        <v>893</v>
      </c>
      <c r="B90" s="5" t="s">
        <v>704</v>
      </c>
      <c r="C90" s="208"/>
      <c r="D90" s="208"/>
      <c r="E90" s="208"/>
      <c r="F90" s="208"/>
      <c r="G90" s="208"/>
      <c r="H90" s="208"/>
      <c r="I90" s="208">
        <f t="shared" si="13"/>
        <v>0</v>
      </c>
      <c r="J90" s="208">
        <f t="shared" si="13"/>
        <v>0</v>
      </c>
      <c r="K90" s="208">
        <f t="shared" si="13"/>
        <v>0</v>
      </c>
    </row>
    <row r="91" spans="1:11" x14ac:dyDescent="0.25">
      <c r="A91" s="15" t="s">
        <v>2</v>
      </c>
      <c r="B91" s="7" t="s">
        <v>706</v>
      </c>
      <c r="C91" s="208">
        <f>+C75+C80+C85+C86</f>
        <v>0</v>
      </c>
      <c r="D91" s="208">
        <f>+D75+D80+D85+D86</f>
        <v>7765249</v>
      </c>
      <c r="E91" s="208">
        <f>+E75+E80+E85+E86</f>
        <v>8555501</v>
      </c>
      <c r="F91" s="208">
        <f>SUM(F86:F90)</f>
        <v>0</v>
      </c>
      <c r="G91" s="208">
        <f>SUM(G86:G90)</f>
        <v>0</v>
      </c>
      <c r="H91" s="208">
        <f>SUM(H86:H90)</f>
        <v>0</v>
      </c>
      <c r="I91" s="208">
        <f>+I75+I80+I85+I86</f>
        <v>0</v>
      </c>
      <c r="J91" s="208">
        <f>+J75+J80+J85+J86</f>
        <v>7765249</v>
      </c>
      <c r="K91" s="208">
        <f>+K75+K80+K85+K86</f>
        <v>8555501</v>
      </c>
    </row>
    <row r="92" spans="1:11" x14ac:dyDescent="0.25">
      <c r="A92" s="13" t="s">
        <v>707</v>
      </c>
      <c r="B92" s="5" t="s">
        <v>708</v>
      </c>
      <c r="C92" s="208"/>
      <c r="D92" s="208"/>
      <c r="E92" s="208"/>
      <c r="F92" s="208"/>
      <c r="G92" s="208"/>
      <c r="H92" s="208"/>
      <c r="I92" s="208">
        <f t="shared" si="13"/>
        <v>0</v>
      </c>
      <c r="J92" s="208">
        <f t="shared" si="13"/>
        <v>0</v>
      </c>
      <c r="K92" s="208">
        <f t="shared" si="13"/>
        <v>0</v>
      </c>
    </row>
    <row r="93" spans="1:11" x14ac:dyDescent="0.25">
      <c r="A93" s="13" t="s">
        <v>709</v>
      </c>
      <c r="B93" s="5" t="s">
        <v>710</v>
      </c>
      <c r="C93" s="208"/>
      <c r="D93" s="208"/>
      <c r="E93" s="208"/>
      <c r="F93" s="208"/>
      <c r="G93" s="208"/>
      <c r="H93" s="208"/>
      <c r="I93" s="208">
        <f t="shared" si="13"/>
        <v>0</v>
      </c>
      <c r="J93" s="208">
        <f t="shared" si="13"/>
        <v>0</v>
      </c>
      <c r="K93" s="208">
        <f t="shared" si="13"/>
        <v>0</v>
      </c>
    </row>
    <row r="94" spans="1:11" x14ac:dyDescent="0.25">
      <c r="A94" s="36" t="s">
        <v>711</v>
      </c>
      <c r="B94" s="5" t="s">
        <v>712</v>
      </c>
      <c r="C94" s="208"/>
      <c r="D94" s="208"/>
      <c r="E94" s="208"/>
      <c r="F94" s="208"/>
      <c r="G94" s="208"/>
      <c r="H94" s="208"/>
      <c r="I94" s="208">
        <f t="shared" si="13"/>
        <v>0</v>
      </c>
      <c r="J94" s="208">
        <f t="shared" si="13"/>
        <v>0</v>
      </c>
      <c r="K94" s="208">
        <f t="shared" si="13"/>
        <v>0</v>
      </c>
    </row>
    <row r="95" spans="1:11" x14ac:dyDescent="0.25">
      <c r="A95" s="36" t="s">
        <v>894</v>
      </c>
      <c r="B95" s="5" t="s">
        <v>713</v>
      </c>
      <c r="C95" s="208"/>
      <c r="D95" s="208"/>
      <c r="E95" s="208"/>
      <c r="F95" s="208"/>
      <c r="G95" s="208"/>
      <c r="H95" s="208"/>
      <c r="I95" s="208">
        <f t="shared" si="13"/>
        <v>0</v>
      </c>
      <c r="J95" s="208">
        <f t="shared" si="13"/>
        <v>0</v>
      </c>
      <c r="K95" s="208">
        <f t="shared" si="13"/>
        <v>0</v>
      </c>
    </row>
    <row r="96" spans="1:11" x14ac:dyDescent="0.25">
      <c r="A96" s="14" t="s">
        <v>3</v>
      </c>
      <c r="B96" s="7" t="s">
        <v>714</v>
      </c>
      <c r="C96" s="208"/>
      <c r="D96" s="208"/>
      <c r="E96" s="208"/>
      <c r="F96" s="208"/>
      <c r="G96" s="208"/>
      <c r="H96" s="208"/>
      <c r="I96" s="208">
        <f t="shared" si="13"/>
        <v>0</v>
      </c>
      <c r="J96" s="208">
        <f t="shared" si="13"/>
        <v>0</v>
      </c>
      <c r="K96" s="208">
        <f t="shared" si="13"/>
        <v>0</v>
      </c>
    </row>
    <row r="97" spans="1:11" x14ac:dyDescent="0.25">
      <c r="A97" s="15" t="s">
        <v>715</v>
      </c>
      <c r="B97" s="7" t="s">
        <v>716</v>
      </c>
      <c r="C97" s="208"/>
      <c r="D97" s="208"/>
      <c r="E97" s="208"/>
      <c r="F97" s="208"/>
      <c r="G97" s="208"/>
      <c r="H97" s="208"/>
      <c r="I97" s="208">
        <f t="shared" si="13"/>
        <v>0</v>
      </c>
      <c r="J97" s="208">
        <f t="shared" si="13"/>
        <v>0</v>
      </c>
      <c r="K97" s="208">
        <f t="shared" si="13"/>
        <v>0</v>
      </c>
    </row>
    <row r="98" spans="1:11" ht="15.75" x14ac:dyDescent="0.25">
      <c r="A98" s="114" t="s">
        <v>4</v>
      </c>
      <c r="B98" s="115" t="s">
        <v>717</v>
      </c>
      <c r="C98" s="210">
        <f>+C91+C96+C97</f>
        <v>0</v>
      </c>
      <c r="D98" s="210">
        <f>+D91+D96+D97</f>
        <v>7765249</v>
      </c>
      <c r="E98" s="210">
        <f>+E91+E96+E97</f>
        <v>8555501</v>
      </c>
      <c r="F98" s="210">
        <f>+F75+F80+F85+F91+F96+F97</f>
        <v>0</v>
      </c>
      <c r="G98" s="210">
        <f>+G75+G80+G85+G91+G96+G97</f>
        <v>0</v>
      </c>
      <c r="H98" s="210">
        <f>+H75+H80+H85+H91+H96+H97</f>
        <v>0</v>
      </c>
      <c r="I98" s="210">
        <f>+I91+I96+I97</f>
        <v>0</v>
      </c>
      <c r="J98" s="210">
        <f>+J91+J96+J97</f>
        <v>7765249</v>
      </c>
      <c r="K98" s="210">
        <f>+K91+K96+K97</f>
        <v>8555501</v>
      </c>
    </row>
    <row r="99" spans="1:11" ht="15.75" x14ac:dyDescent="0.25">
      <c r="A99" s="121" t="s">
        <v>896</v>
      </c>
      <c r="B99" s="126"/>
      <c r="C99" s="152">
        <f t="shared" ref="C99:K99" si="15">+C69+C98</f>
        <v>25000984</v>
      </c>
      <c r="D99" s="152">
        <f t="shared" si="15"/>
        <v>39288160</v>
      </c>
      <c r="E99" s="152">
        <f t="shared" si="15"/>
        <v>35422894</v>
      </c>
      <c r="F99" s="152">
        <f t="shared" si="15"/>
        <v>5919016</v>
      </c>
      <c r="G99" s="152">
        <f t="shared" si="15"/>
        <v>6074016</v>
      </c>
      <c r="H99" s="152">
        <f t="shared" si="15"/>
        <v>8971943</v>
      </c>
      <c r="I99" s="152">
        <f t="shared" si="15"/>
        <v>30920000</v>
      </c>
      <c r="J99" s="152">
        <f t="shared" si="15"/>
        <v>45362176</v>
      </c>
      <c r="K99" s="152">
        <f t="shared" si="15"/>
        <v>44394837</v>
      </c>
    </row>
  </sheetData>
  <mergeCells count="7">
    <mergeCell ref="I5:K5"/>
    <mergeCell ref="A1:K1"/>
    <mergeCell ref="A2:K2"/>
    <mergeCell ref="A5:A6"/>
    <mergeCell ref="B5:B6"/>
    <mergeCell ref="C5:E5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  <headerFooter>
    <oddHeader xml:space="preserve">&amp;C1. melléklet a  6/2019. (V.29.) önkormányzati rendelethez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view="pageLayout" zoomScale="90" zoomScaleNormal="100" zoomScalePageLayoutView="90" workbookViewId="0">
      <selection activeCell="K33" sqref="K33"/>
    </sheetView>
  </sheetViews>
  <sheetFormatPr defaultRowHeight="15" x14ac:dyDescent="0.25"/>
  <cols>
    <col min="1" max="1" width="101.28515625" customWidth="1"/>
    <col min="2" max="2" width="14" customWidth="1"/>
    <col min="3" max="3" width="12.28515625" bestFit="1" customWidth="1"/>
    <col min="4" max="5" width="14.140625" customWidth="1"/>
    <col min="6" max="10" width="12.28515625" bestFit="1" customWidth="1"/>
    <col min="11" max="11" width="13.85546875" customWidth="1"/>
  </cols>
  <sheetData>
    <row r="1" spans="1:11" x14ac:dyDescent="0.25">
      <c r="A1" s="107"/>
      <c r="B1" s="83"/>
      <c r="C1" s="83"/>
      <c r="D1" s="83"/>
      <c r="E1" s="83"/>
      <c r="F1" s="83"/>
      <c r="G1" s="83"/>
      <c r="H1" s="83"/>
    </row>
    <row r="2" spans="1:11" ht="30.75" customHeight="1" x14ac:dyDescent="0.25">
      <c r="A2" s="257" t="s">
        <v>939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</row>
    <row r="3" spans="1:11" ht="23.25" customHeight="1" x14ac:dyDescent="0.25">
      <c r="A3" s="261" t="s">
        <v>922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</row>
    <row r="5" spans="1:11" x14ac:dyDescent="0.25">
      <c r="A5" s="4" t="s">
        <v>129</v>
      </c>
    </row>
    <row r="6" spans="1:11" ht="48.75" x14ac:dyDescent="0.25">
      <c r="A6" s="76" t="s">
        <v>161</v>
      </c>
      <c r="B6" s="203" t="s">
        <v>162</v>
      </c>
      <c r="C6" s="203" t="s">
        <v>163</v>
      </c>
      <c r="D6" s="203" t="s">
        <v>942</v>
      </c>
      <c r="E6" s="203" t="s">
        <v>943</v>
      </c>
      <c r="F6" s="203" t="s">
        <v>944</v>
      </c>
      <c r="G6" s="203" t="s">
        <v>925</v>
      </c>
      <c r="H6" s="203" t="s">
        <v>937</v>
      </c>
      <c r="I6" s="203" t="s">
        <v>945</v>
      </c>
      <c r="J6" s="203" t="s">
        <v>946</v>
      </c>
      <c r="K6" s="204" t="s">
        <v>164</v>
      </c>
    </row>
    <row r="7" spans="1:11" ht="15.75" x14ac:dyDescent="0.3">
      <c r="A7" s="77" t="s">
        <v>860</v>
      </c>
      <c r="B7" s="77">
        <v>2014</v>
      </c>
      <c r="C7" s="78">
        <v>512000</v>
      </c>
      <c r="D7" s="78">
        <v>0</v>
      </c>
      <c r="E7" s="78">
        <v>0</v>
      </c>
      <c r="F7" s="78">
        <v>0</v>
      </c>
      <c r="G7" s="78">
        <v>0</v>
      </c>
      <c r="H7" s="78">
        <v>540000</v>
      </c>
      <c r="I7" s="78">
        <v>560000</v>
      </c>
      <c r="J7" s="78">
        <v>580000</v>
      </c>
      <c r="K7" s="182">
        <f>+G7+H7+I7+J7</f>
        <v>1680000</v>
      </c>
    </row>
    <row r="8" spans="1:11" ht="15.75" x14ac:dyDescent="0.3">
      <c r="A8" s="77" t="s">
        <v>924</v>
      </c>
      <c r="B8" s="77">
        <v>2008</v>
      </c>
      <c r="C8" s="78">
        <v>339600</v>
      </c>
      <c r="D8" s="78">
        <v>339600</v>
      </c>
      <c r="E8" s="78">
        <v>339600</v>
      </c>
      <c r="F8" s="78">
        <v>339600</v>
      </c>
      <c r="G8" s="78">
        <v>339600</v>
      </c>
      <c r="H8" s="78">
        <v>339600</v>
      </c>
      <c r="I8" s="78">
        <v>350000</v>
      </c>
      <c r="J8" s="78">
        <v>360000</v>
      </c>
      <c r="K8" s="182">
        <f>+G8+H8+I8+J8</f>
        <v>1389200</v>
      </c>
    </row>
    <row r="9" spans="1:11" ht="15.75" x14ac:dyDescent="0.3">
      <c r="A9" s="77"/>
      <c r="B9" s="77"/>
      <c r="C9" s="78"/>
      <c r="D9" s="78"/>
      <c r="E9" s="78"/>
      <c r="F9" s="78"/>
      <c r="G9" s="78"/>
      <c r="H9" s="78"/>
      <c r="I9" s="78"/>
      <c r="J9" s="78"/>
      <c r="K9" s="78"/>
    </row>
    <row r="10" spans="1:11" ht="15.75" x14ac:dyDescent="0.3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</row>
    <row r="11" spans="1:11" ht="15.75" x14ac:dyDescent="0.3">
      <c r="A11" s="77"/>
      <c r="B11" s="77"/>
      <c r="C11" s="78"/>
      <c r="D11" s="78"/>
      <c r="E11" s="78"/>
      <c r="F11" s="78"/>
      <c r="G11" s="78"/>
      <c r="H11" s="78"/>
      <c r="I11" s="78"/>
      <c r="J11" s="78"/>
      <c r="K11" s="78"/>
    </row>
    <row r="12" spans="1:11" ht="15.75" x14ac:dyDescent="0.3">
      <c r="A12" s="77"/>
      <c r="B12" s="77"/>
      <c r="C12" s="78"/>
      <c r="D12" s="78"/>
      <c r="E12" s="78"/>
      <c r="F12" s="78"/>
      <c r="G12" s="78"/>
      <c r="H12" s="78"/>
      <c r="I12" s="78"/>
      <c r="J12" s="78"/>
      <c r="K12" s="78"/>
    </row>
    <row r="13" spans="1:11" x14ac:dyDescent="0.25">
      <c r="A13" s="79" t="s">
        <v>165</v>
      </c>
      <c r="B13" s="79"/>
      <c r="C13" s="80"/>
      <c r="D13" s="80"/>
      <c r="E13" s="80"/>
      <c r="F13" s="80"/>
      <c r="G13" s="80"/>
      <c r="H13" s="80"/>
      <c r="I13" s="80"/>
      <c r="J13" s="80"/>
      <c r="K13" s="80"/>
    </row>
    <row r="14" spans="1:11" ht="15.75" x14ac:dyDescent="0.3">
      <c r="A14" s="77"/>
      <c r="B14" s="77"/>
      <c r="C14" s="78"/>
      <c r="D14" s="78"/>
      <c r="E14" s="78"/>
      <c r="F14" s="78"/>
      <c r="G14" s="78"/>
      <c r="H14" s="78"/>
      <c r="I14" s="78"/>
      <c r="J14" s="78"/>
      <c r="K14" s="78"/>
    </row>
    <row r="15" spans="1:11" ht="15.75" x14ac:dyDescent="0.3">
      <c r="A15" s="77"/>
      <c r="B15" s="77"/>
      <c r="C15" s="78"/>
      <c r="D15" s="78"/>
      <c r="E15" s="78"/>
      <c r="F15" s="78"/>
      <c r="G15" s="78"/>
      <c r="H15" s="78"/>
      <c r="I15" s="78"/>
      <c r="J15" s="78"/>
      <c r="K15" s="78"/>
    </row>
    <row r="16" spans="1:11" ht="15.75" x14ac:dyDescent="0.3">
      <c r="A16" s="77"/>
      <c r="B16" s="77"/>
      <c r="C16" s="78"/>
      <c r="D16" s="78"/>
      <c r="E16" s="78"/>
      <c r="F16" s="78"/>
      <c r="G16" s="78"/>
      <c r="H16" s="78"/>
      <c r="I16" s="78"/>
      <c r="J16" s="78"/>
      <c r="K16" s="78"/>
    </row>
    <row r="17" spans="1:11" ht="15.75" x14ac:dyDescent="0.3">
      <c r="A17" s="77"/>
      <c r="B17" s="77"/>
      <c r="C17" s="78"/>
      <c r="D17" s="78"/>
      <c r="E17" s="78"/>
      <c r="F17" s="78"/>
      <c r="G17" s="78"/>
      <c r="H17" s="78"/>
      <c r="I17" s="78"/>
      <c r="J17" s="78"/>
      <c r="K17" s="78"/>
    </row>
    <row r="18" spans="1:11" x14ac:dyDescent="0.25">
      <c r="A18" s="79" t="s">
        <v>166</v>
      </c>
      <c r="B18" s="79"/>
      <c r="C18" s="80"/>
      <c r="D18" s="80"/>
      <c r="E18" s="80"/>
      <c r="F18" s="80"/>
      <c r="G18" s="80"/>
      <c r="H18" s="80"/>
      <c r="I18" s="80"/>
      <c r="J18" s="80"/>
      <c r="K18" s="80"/>
    </row>
    <row r="19" spans="1:11" ht="15.75" x14ac:dyDescent="0.3">
      <c r="A19" s="77"/>
      <c r="B19" s="77"/>
      <c r="C19" s="78"/>
      <c r="D19" s="78"/>
      <c r="E19" s="78"/>
      <c r="F19" s="78"/>
      <c r="G19" s="78"/>
      <c r="H19" s="78"/>
      <c r="I19" s="78"/>
      <c r="J19" s="78"/>
      <c r="K19" s="78"/>
    </row>
    <row r="20" spans="1:11" ht="15.75" x14ac:dyDescent="0.3">
      <c r="A20" s="77"/>
      <c r="B20" s="77"/>
      <c r="C20" s="78"/>
      <c r="D20" s="78"/>
      <c r="E20" s="78"/>
      <c r="F20" s="78"/>
      <c r="G20" s="78"/>
      <c r="H20" s="78"/>
      <c r="I20" s="78"/>
      <c r="J20" s="78"/>
      <c r="K20" s="78"/>
    </row>
    <row r="21" spans="1:11" ht="15.75" x14ac:dyDescent="0.3">
      <c r="A21" s="77"/>
      <c r="B21" s="77"/>
      <c r="C21" s="78"/>
      <c r="D21" s="78"/>
      <c r="E21" s="78"/>
      <c r="F21" s="78"/>
      <c r="G21" s="78"/>
      <c r="H21" s="78"/>
      <c r="I21" s="78"/>
      <c r="J21" s="78"/>
      <c r="K21" s="78"/>
    </row>
    <row r="22" spans="1:11" ht="15.75" x14ac:dyDescent="0.3">
      <c r="A22" s="77"/>
      <c r="B22" s="77"/>
      <c r="C22" s="78"/>
      <c r="D22" s="78"/>
      <c r="E22" s="78"/>
      <c r="F22" s="78"/>
      <c r="G22" s="78"/>
      <c r="H22" s="78"/>
      <c r="I22" s="78"/>
      <c r="J22" s="78"/>
      <c r="K22" s="78"/>
    </row>
    <row r="23" spans="1:11" x14ac:dyDescent="0.25">
      <c r="A23" s="79" t="s">
        <v>167</v>
      </c>
      <c r="B23" s="79"/>
      <c r="C23" s="80"/>
      <c r="D23" s="80"/>
      <c r="E23" s="80"/>
      <c r="F23" s="80"/>
      <c r="G23" s="80"/>
      <c r="H23" s="80"/>
      <c r="I23" s="80"/>
      <c r="J23" s="80"/>
      <c r="K23" s="80"/>
    </row>
    <row r="24" spans="1:11" ht="15.75" x14ac:dyDescent="0.3">
      <c r="A24" s="77"/>
      <c r="B24" s="77"/>
      <c r="C24" s="78"/>
      <c r="D24" s="78"/>
      <c r="E24" s="78"/>
      <c r="F24" s="78"/>
      <c r="G24" s="78"/>
      <c r="H24" s="78"/>
      <c r="I24" s="78"/>
      <c r="J24" s="78"/>
      <c r="K24" s="78"/>
    </row>
    <row r="25" spans="1:11" ht="15.75" x14ac:dyDescent="0.3">
      <c r="A25" s="77"/>
      <c r="B25" s="77"/>
      <c r="C25" s="78"/>
      <c r="D25" s="78"/>
      <c r="E25" s="78"/>
      <c r="F25" s="78"/>
      <c r="G25" s="78"/>
      <c r="H25" s="78"/>
      <c r="I25" s="78"/>
      <c r="J25" s="78"/>
      <c r="K25" s="78"/>
    </row>
    <row r="26" spans="1:11" ht="15.75" x14ac:dyDescent="0.3">
      <c r="A26" s="77"/>
      <c r="B26" s="77"/>
      <c r="C26" s="78"/>
      <c r="D26" s="78"/>
      <c r="E26" s="78"/>
      <c r="F26" s="78"/>
      <c r="G26" s="78"/>
      <c r="H26" s="78"/>
      <c r="I26" s="78"/>
      <c r="J26" s="78"/>
      <c r="K26" s="78"/>
    </row>
    <row r="27" spans="1:11" ht="15.75" x14ac:dyDescent="0.3">
      <c r="A27" s="77"/>
      <c r="B27" s="77"/>
      <c r="C27" s="78"/>
      <c r="D27" s="78"/>
      <c r="E27" s="78"/>
      <c r="F27" s="78"/>
      <c r="G27" s="78"/>
      <c r="H27" s="78"/>
      <c r="I27" s="78"/>
      <c r="J27" s="78"/>
      <c r="K27" s="78"/>
    </row>
    <row r="28" spans="1:11" x14ac:dyDescent="0.25">
      <c r="A28" s="79" t="s">
        <v>168</v>
      </c>
      <c r="B28" s="79"/>
      <c r="C28" s="80"/>
      <c r="D28" s="80"/>
      <c r="E28" s="80"/>
      <c r="F28" s="80"/>
      <c r="G28" s="80"/>
      <c r="H28" s="80"/>
      <c r="I28" s="80"/>
      <c r="J28" s="80"/>
      <c r="K28" s="80"/>
    </row>
    <row r="29" spans="1:11" x14ac:dyDescent="0.25">
      <c r="A29" s="79"/>
      <c r="B29" s="79"/>
      <c r="C29" s="80"/>
      <c r="D29" s="80"/>
      <c r="E29" s="80"/>
      <c r="F29" s="80"/>
      <c r="G29" s="80"/>
      <c r="H29" s="80"/>
      <c r="I29" s="80"/>
      <c r="J29" s="80"/>
      <c r="K29" s="80"/>
    </row>
    <row r="30" spans="1:11" x14ac:dyDescent="0.25">
      <c r="A30" s="79"/>
      <c r="B30" s="79"/>
      <c r="C30" s="80"/>
      <c r="D30" s="80"/>
      <c r="E30" s="80"/>
      <c r="F30" s="80"/>
      <c r="G30" s="80"/>
      <c r="H30" s="80"/>
      <c r="I30" s="80"/>
      <c r="J30" s="80"/>
      <c r="K30" s="80"/>
    </row>
    <row r="31" spans="1:11" x14ac:dyDescent="0.25">
      <c r="A31" s="79"/>
      <c r="B31" s="79"/>
      <c r="C31" s="80"/>
      <c r="D31" s="80"/>
      <c r="E31" s="80"/>
      <c r="F31" s="80"/>
      <c r="G31" s="80"/>
      <c r="H31" s="80"/>
      <c r="I31" s="80"/>
      <c r="J31" s="80"/>
      <c r="K31" s="80"/>
    </row>
    <row r="32" spans="1:11" x14ac:dyDescent="0.25">
      <c r="A32" s="79"/>
      <c r="B32" s="79"/>
      <c r="C32" s="80"/>
      <c r="D32" s="80"/>
      <c r="E32" s="80"/>
      <c r="F32" s="80"/>
      <c r="G32" s="80"/>
      <c r="H32" s="80"/>
      <c r="I32" s="80"/>
      <c r="J32" s="80"/>
      <c r="K32" s="80"/>
    </row>
    <row r="33" spans="1:11" ht="16.5" x14ac:dyDescent="0.3">
      <c r="A33" s="81" t="s">
        <v>169</v>
      </c>
      <c r="B33" s="77"/>
      <c r="C33" s="82">
        <f>SUM(C7:C32)</f>
        <v>851600</v>
      </c>
      <c r="D33" s="82">
        <f t="shared" ref="D33:K33" si="0">SUM(D7:D32)</f>
        <v>339600</v>
      </c>
      <c r="E33" s="82">
        <f t="shared" si="0"/>
        <v>339600</v>
      </c>
      <c r="F33" s="82">
        <f t="shared" si="0"/>
        <v>339600</v>
      </c>
      <c r="G33" s="82">
        <f t="shared" si="0"/>
        <v>339600</v>
      </c>
      <c r="H33" s="82">
        <f t="shared" si="0"/>
        <v>879600</v>
      </c>
      <c r="I33" s="82">
        <f t="shared" si="0"/>
        <v>910000</v>
      </c>
      <c r="J33" s="82">
        <f t="shared" si="0"/>
        <v>940000</v>
      </c>
      <c r="K33" s="82">
        <f t="shared" si="0"/>
        <v>3069200</v>
      </c>
    </row>
  </sheetData>
  <mergeCells count="2">
    <mergeCell ref="A2:K2"/>
    <mergeCell ref="A3:K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 xml:space="preserve">&amp;C19. melléklet a  6/2019. (V.29.) önkormányzati rendelethez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view="pageLayout" zoomScaleNormal="100" workbookViewId="0">
      <selection activeCell="A55" sqref="A55"/>
    </sheetView>
  </sheetViews>
  <sheetFormatPr defaultRowHeight="15" x14ac:dyDescent="0.25"/>
  <cols>
    <col min="1" max="1" width="101.28515625" customWidth="1"/>
    <col min="3" max="3" width="15.28515625" customWidth="1"/>
    <col min="4" max="4" width="13.5703125" customWidth="1"/>
    <col min="5" max="5" width="15" customWidth="1"/>
  </cols>
  <sheetData>
    <row r="1" spans="1:5" ht="27" customHeight="1" x14ac:dyDescent="0.25">
      <c r="A1" s="257" t="s">
        <v>939</v>
      </c>
      <c r="B1" s="258"/>
      <c r="C1" s="258"/>
      <c r="D1" s="258"/>
      <c r="E1" s="258"/>
    </row>
    <row r="2" spans="1:5" ht="22.5" customHeight="1" x14ac:dyDescent="0.25">
      <c r="A2" s="261" t="s">
        <v>923</v>
      </c>
      <c r="B2" s="262"/>
      <c r="C2" s="262"/>
      <c r="D2" s="262"/>
      <c r="E2" s="262"/>
    </row>
    <row r="4" spans="1:5" x14ac:dyDescent="0.25">
      <c r="A4" s="4" t="s">
        <v>129</v>
      </c>
    </row>
    <row r="5" spans="1:5" ht="31.5" customHeight="1" x14ac:dyDescent="0.25">
      <c r="A5" s="68" t="s">
        <v>414</v>
      </c>
      <c r="B5" s="69" t="s">
        <v>415</v>
      </c>
      <c r="C5" s="61" t="s">
        <v>302</v>
      </c>
      <c r="D5" s="61" t="s">
        <v>147</v>
      </c>
      <c r="E5" s="61" t="s">
        <v>303</v>
      </c>
    </row>
    <row r="6" spans="1:5" ht="15" customHeight="1" x14ac:dyDescent="0.25">
      <c r="A6" s="70"/>
      <c r="B6" s="39"/>
      <c r="C6" s="39"/>
      <c r="D6" s="39"/>
      <c r="E6" s="39"/>
    </row>
    <row r="7" spans="1:5" ht="15" customHeight="1" x14ac:dyDescent="0.25">
      <c r="A7" s="70"/>
      <c r="B7" s="39"/>
      <c r="C7" s="39"/>
      <c r="D7" s="39"/>
      <c r="E7" s="39"/>
    </row>
    <row r="8" spans="1:5" ht="15" customHeight="1" x14ac:dyDescent="0.25">
      <c r="A8" s="70"/>
      <c r="B8" s="39"/>
      <c r="C8" s="39"/>
      <c r="D8" s="39"/>
      <c r="E8" s="39"/>
    </row>
    <row r="9" spans="1:5" ht="15" customHeight="1" x14ac:dyDescent="0.25">
      <c r="A9" s="39"/>
      <c r="B9" s="39"/>
      <c r="C9" s="39"/>
      <c r="D9" s="39"/>
      <c r="E9" s="39"/>
    </row>
    <row r="10" spans="1:5" ht="31.5" customHeight="1" x14ac:dyDescent="0.25">
      <c r="A10" s="71" t="s">
        <v>140</v>
      </c>
      <c r="B10" s="43" t="s">
        <v>653</v>
      </c>
      <c r="C10" s="39"/>
      <c r="D10" s="39"/>
      <c r="E10" s="39"/>
    </row>
    <row r="11" spans="1:5" ht="15" customHeight="1" x14ac:dyDescent="0.25">
      <c r="A11" s="71"/>
      <c r="B11" s="39"/>
      <c r="C11" s="39"/>
      <c r="D11" s="39"/>
      <c r="E11" s="39"/>
    </row>
    <row r="12" spans="1:5" ht="15" customHeight="1" x14ac:dyDescent="0.25">
      <c r="A12" s="71"/>
      <c r="B12" s="39"/>
      <c r="C12" s="39"/>
      <c r="D12" s="39"/>
      <c r="E12" s="39"/>
    </row>
    <row r="13" spans="1:5" ht="15" customHeight="1" x14ac:dyDescent="0.25">
      <c r="A13" s="72"/>
      <c r="B13" s="39"/>
      <c r="C13" s="39"/>
      <c r="D13" s="39"/>
      <c r="E13" s="39"/>
    </row>
    <row r="14" spans="1:5" ht="15" customHeight="1" x14ac:dyDescent="0.25">
      <c r="A14" s="72"/>
      <c r="B14" s="39"/>
      <c r="C14" s="39"/>
      <c r="D14" s="39"/>
      <c r="E14" s="39"/>
    </row>
    <row r="15" spans="1:5" ht="32.25" customHeight="1" x14ac:dyDescent="0.25">
      <c r="A15" s="71" t="s">
        <v>141</v>
      </c>
      <c r="B15" s="38" t="s">
        <v>677</v>
      </c>
      <c r="C15" s="39"/>
      <c r="D15" s="39"/>
      <c r="E15" s="39"/>
    </row>
    <row r="16" spans="1:5" ht="15" customHeight="1" x14ac:dyDescent="0.25">
      <c r="A16" s="66" t="s">
        <v>9</v>
      </c>
      <c r="B16" s="66" t="s">
        <v>629</v>
      </c>
      <c r="C16" s="39"/>
      <c r="D16" s="39"/>
      <c r="E16" s="39"/>
    </row>
    <row r="17" spans="1:5" ht="15" customHeight="1" x14ac:dyDescent="0.25">
      <c r="A17" s="138" t="s">
        <v>300</v>
      </c>
      <c r="B17" s="66"/>
      <c r="C17" s="39"/>
      <c r="D17" s="39"/>
      <c r="E17" s="39"/>
    </row>
    <row r="18" spans="1:5" ht="15" customHeight="1" x14ac:dyDescent="0.25">
      <c r="A18" s="138" t="s">
        <v>301</v>
      </c>
      <c r="B18" s="66"/>
      <c r="C18" s="39"/>
      <c r="D18" s="39"/>
      <c r="E18" s="39"/>
    </row>
    <row r="19" spans="1:5" ht="15" customHeight="1" x14ac:dyDescent="0.25">
      <c r="A19" s="66" t="s">
        <v>10</v>
      </c>
      <c r="B19" s="66" t="s">
        <v>629</v>
      </c>
      <c r="C19" s="39"/>
      <c r="D19" s="39"/>
      <c r="E19" s="39"/>
    </row>
    <row r="20" spans="1:5" ht="15" customHeight="1" x14ac:dyDescent="0.25">
      <c r="A20" s="138" t="s">
        <v>300</v>
      </c>
      <c r="B20" s="66"/>
      <c r="C20" s="39"/>
      <c r="D20" s="39"/>
      <c r="E20" s="39"/>
    </row>
    <row r="21" spans="1:5" ht="15" customHeight="1" x14ac:dyDescent="0.25">
      <c r="A21" s="138" t="s">
        <v>301</v>
      </c>
      <c r="B21" s="66"/>
      <c r="C21" s="39"/>
      <c r="D21" s="39"/>
      <c r="E21" s="39"/>
    </row>
    <row r="22" spans="1:5" ht="15" customHeight="1" x14ac:dyDescent="0.25">
      <c r="A22" s="66" t="s">
        <v>11</v>
      </c>
      <c r="B22" s="66" t="s">
        <v>629</v>
      </c>
      <c r="C22" s="39"/>
      <c r="D22" s="39"/>
      <c r="E22" s="39"/>
    </row>
    <row r="23" spans="1:5" ht="15" customHeight="1" x14ac:dyDescent="0.25">
      <c r="A23" s="138" t="s">
        <v>300</v>
      </c>
      <c r="B23" s="66"/>
      <c r="C23" s="39"/>
      <c r="D23" s="39"/>
      <c r="E23" s="39"/>
    </row>
    <row r="24" spans="1:5" ht="15" customHeight="1" x14ac:dyDescent="0.25">
      <c r="A24" s="138" t="s">
        <v>301</v>
      </c>
      <c r="B24" s="66"/>
      <c r="C24" s="39"/>
      <c r="D24" s="39"/>
      <c r="E24" s="39"/>
    </row>
    <row r="25" spans="1:5" ht="15" customHeight="1" x14ac:dyDescent="0.25">
      <c r="A25" s="66" t="s">
        <v>12</v>
      </c>
      <c r="B25" s="66" t="s">
        <v>629</v>
      </c>
      <c r="C25" s="39"/>
      <c r="D25" s="39"/>
      <c r="E25" s="39"/>
    </row>
    <row r="26" spans="1:5" ht="15" customHeight="1" x14ac:dyDescent="0.25">
      <c r="A26" s="138" t="s">
        <v>300</v>
      </c>
      <c r="B26" s="66"/>
      <c r="C26" s="39"/>
      <c r="D26" s="39"/>
      <c r="E26" s="39"/>
    </row>
    <row r="27" spans="1:5" ht="15" customHeight="1" x14ac:dyDescent="0.25">
      <c r="A27" s="138" t="s">
        <v>301</v>
      </c>
      <c r="B27" s="66"/>
      <c r="C27" s="39"/>
      <c r="D27" s="39"/>
      <c r="E27" s="39"/>
    </row>
    <row r="28" spans="1:5" ht="15" customHeight="1" x14ac:dyDescent="0.25">
      <c r="A28" s="66" t="s">
        <v>873</v>
      </c>
      <c r="B28" s="73" t="s">
        <v>636</v>
      </c>
      <c r="C28" s="39"/>
      <c r="D28" s="39"/>
      <c r="E28" s="39"/>
    </row>
    <row r="29" spans="1:5" ht="15" customHeight="1" x14ac:dyDescent="0.25">
      <c r="A29" s="138" t="s">
        <v>507</v>
      </c>
      <c r="B29" s="73"/>
      <c r="C29" s="39"/>
      <c r="D29" s="39"/>
      <c r="E29" s="39"/>
    </row>
    <row r="30" spans="1:5" ht="15" customHeight="1" x14ac:dyDescent="0.25">
      <c r="A30" s="138" t="s">
        <v>301</v>
      </c>
      <c r="B30" s="73"/>
      <c r="C30" s="39"/>
      <c r="D30" s="39"/>
      <c r="E30" s="39"/>
    </row>
    <row r="31" spans="1:5" ht="15" customHeight="1" x14ac:dyDescent="0.25">
      <c r="A31" s="66" t="s">
        <v>871</v>
      </c>
      <c r="B31" s="73" t="s">
        <v>630</v>
      </c>
      <c r="C31" s="39"/>
      <c r="D31" s="39"/>
      <c r="E31" s="39"/>
    </row>
    <row r="32" spans="1:5" ht="15" customHeight="1" x14ac:dyDescent="0.25">
      <c r="A32" s="138" t="s">
        <v>300</v>
      </c>
      <c r="B32" s="73"/>
      <c r="C32" s="39"/>
      <c r="D32" s="39"/>
      <c r="E32" s="39"/>
    </row>
    <row r="33" spans="1:5" ht="15" customHeight="1" x14ac:dyDescent="0.25">
      <c r="A33" s="138" t="s">
        <v>301</v>
      </c>
      <c r="B33" s="39"/>
      <c r="C33" s="39"/>
      <c r="D33" s="39"/>
      <c r="E33" s="39"/>
    </row>
    <row r="34" spans="1:5" ht="38.25" customHeight="1" x14ac:dyDescent="0.25">
      <c r="A34" s="71" t="s">
        <v>142</v>
      </c>
      <c r="B34" s="40" t="s">
        <v>145</v>
      </c>
      <c r="C34" s="39"/>
      <c r="D34" s="39"/>
      <c r="E34" s="39"/>
    </row>
    <row r="35" spans="1:5" ht="15" customHeight="1" x14ac:dyDescent="0.25">
      <c r="A35" s="71"/>
      <c r="B35" s="39" t="s">
        <v>649</v>
      </c>
      <c r="C35" s="39"/>
      <c r="D35" s="39"/>
      <c r="E35" s="39"/>
    </row>
    <row r="36" spans="1:5" ht="15" customHeight="1" x14ac:dyDescent="0.25">
      <c r="A36" s="71"/>
      <c r="B36" s="39" t="s">
        <v>669</v>
      </c>
      <c r="C36" s="39"/>
      <c r="D36" s="39"/>
      <c r="E36" s="39"/>
    </row>
    <row r="37" spans="1:5" ht="15" customHeight="1" x14ac:dyDescent="0.25">
      <c r="A37" s="72"/>
      <c r="B37" s="39"/>
      <c r="C37" s="39"/>
      <c r="D37" s="39"/>
      <c r="E37" s="39"/>
    </row>
    <row r="38" spans="1:5" ht="15" customHeight="1" x14ac:dyDescent="0.25">
      <c r="A38" s="72"/>
      <c r="B38" s="39"/>
      <c r="C38" s="39"/>
      <c r="D38" s="39"/>
      <c r="E38" s="39"/>
    </row>
    <row r="39" spans="1:5" ht="36.75" customHeight="1" x14ac:dyDescent="0.25">
      <c r="A39" s="71" t="s">
        <v>143</v>
      </c>
      <c r="B39" s="40" t="s">
        <v>146</v>
      </c>
      <c r="C39" s="39"/>
      <c r="D39" s="39"/>
      <c r="E39" s="39"/>
    </row>
    <row r="40" spans="1:5" ht="15" customHeight="1" x14ac:dyDescent="0.25">
      <c r="A40" s="71"/>
      <c r="B40" s="39"/>
      <c r="C40" s="39"/>
      <c r="D40" s="39"/>
      <c r="E40" s="39"/>
    </row>
    <row r="41" spans="1:5" ht="15" customHeight="1" x14ac:dyDescent="0.25">
      <c r="A41" s="71"/>
      <c r="B41" s="39"/>
      <c r="C41" s="39"/>
      <c r="D41" s="39"/>
      <c r="E41" s="39"/>
    </row>
    <row r="42" spans="1:5" ht="15" customHeight="1" x14ac:dyDescent="0.25">
      <c r="A42" s="72"/>
      <c r="B42" s="39"/>
      <c r="C42" s="39"/>
      <c r="D42" s="39"/>
      <c r="E42" s="39"/>
    </row>
    <row r="43" spans="1:5" ht="15" customHeight="1" x14ac:dyDescent="0.25">
      <c r="A43" s="72"/>
      <c r="B43" s="39"/>
      <c r="C43" s="39"/>
      <c r="D43" s="39"/>
      <c r="E43" s="39"/>
    </row>
    <row r="44" spans="1:5" ht="28.5" customHeight="1" x14ac:dyDescent="0.25">
      <c r="A44" s="71" t="s">
        <v>144</v>
      </c>
      <c r="B44" s="40"/>
      <c r="C44" s="39"/>
      <c r="D44" s="39"/>
      <c r="E44" s="39"/>
    </row>
    <row r="45" spans="1:5" ht="15" customHeight="1" x14ac:dyDescent="0.25"/>
    <row r="46" spans="1:5" ht="15" customHeight="1" x14ac:dyDescent="0.25"/>
    <row r="47" spans="1:5" ht="15" customHeight="1" x14ac:dyDescent="0.25"/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 xml:space="preserve">&amp;C20. melléklet a  6/2019. (V.29.) önkormányzati rendelethez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view="pageLayout" zoomScaleNormal="100" workbookViewId="0">
      <selection activeCell="A6" sqref="A6"/>
    </sheetView>
  </sheetViews>
  <sheetFormatPr defaultColWidth="9.140625" defaultRowHeight="15" x14ac:dyDescent="0.25"/>
  <cols>
    <col min="1" max="1" width="110" style="187" customWidth="1"/>
    <col min="2" max="2" width="18" style="187" customWidth="1"/>
    <col min="3" max="16384" width="9.140625" style="187"/>
  </cols>
  <sheetData>
    <row r="1" spans="1:8" x14ac:dyDescent="0.25">
      <c r="A1" s="186"/>
    </row>
    <row r="2" spans="1:8" ht="24.75" customHeight="1" x14ac:dyDescent="0.25">
      <c r="A2" s="257" t="s">
        <v>939</v>
      </c>
      <c r="B2" s="258"/>
      <c r="C2" s="188"/>
      <c r="E2" s="188"/>
      <c r="F2" s="189"/>
      <c r="G2" s="189"/>
      <c r="H2" s="189"/>
    </row>
    <row r="3" spans="1:8" ht="23.25" customHeight="1" x14ac:dyDescent="0.25">
      <c r="A3" s="297" t="s">
        <v>926</v>
      </c>
      <c r="B3" s="258"/>
      <c r="C3" s="188"/>
      <c r="D3" s="188"/>
      <c r="E3" s="188"/>
      <c r="F3" s="189"/>
      <c r="G3" s="189"/>
      <c r="H3" s="189"/>
    </row>
    <row r="4" spans="1:8" x14ac:dyDescent="0.25">
      <c r="D4" s="188"/>
      <c r="E4" s="188"/>
      <c r="F4" s="189"/>
      <c r="G4" s="189"/>
      <c r="H4" s="189"/>
    </row>
    <row r="5" spans="1:8" x14ac:dyDescent="0.25">
      <c r="A5" s="190" t="s">
        <v>117</v>
      </c>
      <c r="B5" s="191" t="s">
        <v>928</v>
      </c>
    </row>
    <row r="6" spans="1:8" ht="15.75" customHeight="1" x14ac:dyDescent="0.25">
      <c r="A6" s="192" t="s">
        <v>276</v>
      </c>
      <c r="B6" s="205">
        <v>1133852</v>
      </c>
      <c r="C6" s="194"/>
      <c r="D6" s="194"/>
      <c r="E6" s="194"/>
      <c r="F6" s="194"/>
    </row>
    <row r="7" spans="1:8" x14ac:dyDescent="0.25">
      <c r="A7" s="195" t="s">
        <v>277</v>
      </c>
      <c r="B7" s="205">
        <v>-31993231</v>
      </c>
      <c r="C7" s="194"/>
      <c r="D7" s="194"/>
      <c r="E7" s="194"/>
      <c r="F7" s="194"/>
    </row>
    <row r="8" spans="1:8" ht="30" x14ac:dyDescent="0.25">
      <c r="A8" s="195" t="s">
        <v>278</v>
      </c>
      <c r="B8" s="205">
        <v>44394837</v>
      </c>
      <c r="C8" s="194"/>
      <c r="D8" s="194"/>
      <c r="E8" s="194"/>
      <c r="F8" s="194"/>
    </row>
    <row r="9" spans="1:8" ht="30" x14ac:dyDescent="0.25">
      <c r="A9" s="195" t="s">
        <v>279</v>
      </c>
      <c r="B9" s="205">
        <v>-7339474</v>
      </c>
      <c r="C9" s="194"/>
      <c r="D9" s="194"/>
      <c r="E9" s="194"/>
      <c r="F9" s="194"/>
    </row>
    <row r="10" spans="1:8" ht="30" x14ac:dyDescent="0.25">
      <c r="A10" s="195" t="s">
        <v>280</v>
      </c>
      <c r="B10" s="205"/>
      <c r="C10" s="194"/>
      <c r="D10" s="194"/>
      <c r="E10" s="194"/>
      <c r="F10" s="194"/>
    </row>
    <row r="11" spans="1:8" x14ac:dyDescent="0.25">
      <c r="A11" s="195" t="s">
        <v>281</v>
      </c>
      <c r="B11" s="205"/>
      <c r="C11" s="194"/>
      <c r="D11" s="194"/>
      <c r="E11" s="194"/>
      <c r="F11" s="194"/>
    </row>
    <row r="12" spans="1:8" ht="30" x14ac:dyDescent="0.25">
      <c r="A12" s="195" t="s">
        <v>282</v>
      </c>
      <c r="B12" s="205"/>
      <c r="C12" s="194"/>
      <c r="D12" s="194"/>
      <c r="E12" s="194"/>
      <c r="F12" s="194"/>
      <c r="G12" s="199"/>
    </row>
    <row r="13" spans="1:8" x14ac:dyDescent="0.25">
      <c r="A13" s="195" t="s">
        <v>283</v>
      </c>
      <c r="B13" s="205"/>
      <c r="C13" s="194"/>
      <c r="D13" s="194"/>
      <c r="E13" s="194"/>
      <c r="F13" s="194"/>
    </row>
    <row r="14" spans="1:8" ht="30" x14ac:dyDescent="0.25">
      <c r="A14" s="195" t="s">
        <v>284</v>
      </c>
      <c r="B14" s="205"/>
      <c r="C14" s="194"/>
      <c r="D14" s="194"/>
      <c r="E14" s="194"/>
      <c r="F14" s="194"/>
    </row>
    <row r="15" spans="1:8" x14ac:dyDescent="0.25">
      <c r="A15" s="195" t="s">
        <v>285</v>
      </c>
      <c r="B15" s="205"/>
      <c r="C15" s="194"/>
      <c r="D15" s="194"/>
      <c r="E15" s="194"/>
      <c r="F15" s="194"/>
    </row>
    <row r="16" spans="1:8" ht="15.75" x14ac:dyDescent="0.25">
      <c r="A16" s="196" t="s">
        <v>286</v>
      </c>
      <c r="B16" s="205">
        <v>6195984</v>
      </c>
      <c r="C16" s="194"/>
      <c r="D16" s="194"/>
      <c r="E16" s="194"/>
      <c r="F16" s="194"/>
    </row>
    <row r="17" spans="1:7" x14ac:dyDescent="0.25">
      <c r="A17" s="194"/>
      <c r="B17" s="194"/>
      <c r="C17" s="194"/>
      <c r="D17" s="194"/>
      <c r="E17" s="194"/>
      <c r="F17" s="194"/>
    </row>
    <row r="18" spans="1:7" x14ac:dyDescent="0.25">
      <c r="A18" s="194"/>
      <c r="B18" s="194"/>
      <c r="C18" s="194"/>
      <c r="D18" s="194"/>
      <c r="E18" s="194"/>
      <c r="F18" s="194"/>
    </row>
    <row r="19" spans="1:7" x14ac:dyDescent="0.25">
      <c r="A19" s="190" t="s">
        <v>117</v>
      </c>
      <c r="B19" s="191" t="s">
        <v>928</v>
      </c>
      <c r="C19" s="194"/>
      <c r="D19" s="194"/>
      <c r="E19" s="194"/>
      <c r="F19" s="194"/>
    </row>
    <row r="20" spans="1:7" ht="15.75" x14ac:dyDescent="0.25">
      <c r="A20" s="196" t="s">
        <v>287</v>
      </c>
      <c r="B20" s="193">
        <v>0</v>
      </c>
      <c r="C20" s="194"/>
      <c r="D20" s="194"/>
      <c r="E20" s="194"/>
      <c r="F20" s="194"/>
      <c r="G20" s="194"/>
    </row>
    <row r="21" spans="1:7" ht="30" x14ac:dyDescent="0.25">
      <c r="A21" s="197" t="s">
        <v>288</v>
      </c>
      <c r="B21" s="193"/>
      <c r="C21" s="194"/>
      <c r="D21" s="194"/>
      <c r="E21" s="194"/>
      <c r="F21" s="194"/>
      <c r="G21" s="194"/>
    </row>
    <row r="22" spans="1:7" ht="15.75" x14ac:dyDescent="0.25">
      <c r="A22" s="196" t="s">
        <v>289</v>
      </c>
      <c r="B22" s="193">
        <v>0</v>
      </c>
      <c r="C22" s="194"/>
      <c r="D22" s="194"/>
      <c r="E22" s="194"/>
      <c r="F22" s="194"/>
      <c r="G22" s="194"/>
    </row>
    <row r="23" spans="1:7" x14ac:dyDescent="0.25">
      <c r="A23" s="194"/>
      <c r="B23" s="194"/>
      <c r="C23" s="194"/>
      <c r="D23" s="194"/>
      <c r="E23" s="194"/>
      <c r="F23" s="194"/>
      <c r="G23" s="194"/>
    </row>
    <row r="24" spans="1:7" x14ac:dyDescent="0.25">
      <c r="A24" s="194"/>
      <c r="B24" s="194"/>
      <c r="C24" s="194"/>
      <c r="D24" s="194"/>
      <c r="E24" s="194"/>
      <c r="F24" s="194"/>
      <c r="G24" s="194"/>
    </row>
    <row r="25" spans="1:7" x14ac:dyDescent="0.25">
      <c r="A25" s="194"/>
      <c r="B25" s="194"/>
      <c r="C25" s="194"/>
      <c r="D25" s="194"/>
      <c r="E25" s="194"/>
      <c r="F25" s="194"/>
      <c r="G25" s="194"/>
    </row>
    <row r="26" spans="1:7" x14ac:dyDescent="0.25">
      <c r="A26" s="194"/>
      <c r="B26" s="194"/>
      <c r="C26" s="194"/>
      <c r="D26" s="194"/>
      <c r="E26" s="194"/>
      <c r="F26" s="194"/>
      <c r="G26" s="194"/>
    </row>
    <row r="27" spans="1:7" x14ac:dyDescent="0.25">
      <c r="A27" s="194"/>
      <c r="B27" s="194"/>
      <c r="C27" s="194"/>
      <c r="D27" s="194"/>
      <c r="E27" s="194"/>
      <c r="F27" s="194"/>
      <c r="G27" s="194"/>
    </row>
    <row r="28" spans="1:7" x14ac:dyDescent="0.25">
      <c r="A28" s="194"/>
      <c r="B28" s="194"/>
      <c r="C28" s="194"/>
      <c r="D28" s="194"/>
      <c r="E28" s="194"/>
      <c r="F28" s="194"/>
      <c r="G28" s="194"/>
    </row>
    <row r="29" spans="1:7" x14ac:dyDescent="0.25">
      <c r="A29" s="194"/>
      <c r="B29" s="194"/>
      <c r="C29" s="194"/>
      <c r="D29" s="194"/>
      <c r="E29" s="194"/>
      <c r="F29" s="194"/>
      <c r="G29" s="194"/>
    </row>
    <row r="30" spans="1:7" x14ac:dyDescent="0.25">
      <c r="A30" s="194"/>
      <c r="B30" s="194"/>
      <c r="C30" s="194"/>
      <c r="D30" s="194"/>
      <c r="E30" s="194"/>
      <c r="F30" s="194"/>
      <c r="G30" s="194"/>
    </row>
    <row r="31" spans="1:7" x14ac:dyDescent="0.25">
      <c r="A31" s="194"/>
      <c r="B31" s="194"/>
      <c r="C31" s="194"/>
      <c r="D31" s="194"/>
      <c r="E31" s="194"/>
      <c r="F31" s="194"/>
    </row>
    <row r="32" spans="1:7" x14ac:dyDescent="0.25">
      <c r="A32" s="194"/>
      <c r="B32" s="194"/>
      <c r="C32" s="194"/>
      <c r="D32" s="194"/>
      <c r="E32" s="194"/>
      <c r="F32" s="194"/>
    </row>
    <row r="33" spans="1:6" x14ac:dyDescent="0.25">
      <c r="A33" s="194"/>
      <c r="B33" s="194"/>
      <c r="C33" s="194"/>
      <c r="D33" s="194"/>
      <c r="E33" s="194"/>
      <c r="F33" s="194"/>
    </row>
    <row r="34" spans="1:6" x14ac:dyDescent="0.25">
      <c r="A34" s="194"/>
      <c r="B34" s="194"/>
      <c r="C34" s="194"/>
      <c r="D34" s="194"/>
      <c r="E34" s="194"/>
      <c r="F34" s="194"/>
    </row>
    <row r="35" spans="1:6" x14ac:dyDescent="0.25">
      <c r="A35" s="194"/>
      <c r="B35" s="194"/>
      <c r="C35" s="194"/>
      <c r="D35" s="194"/>
      <c r="E35" s="194"/>
      <c r="F35" s="194"/>
    </row>
    <row r="36" spans="1:6" x14ac:dyDescent="0.25">
      <c r="A36" s="194"/>
      <c r="B36" s="194"/>
      <c r="C36" s="194"/>
      <c r="D36" s="194"/>
      <c r="E36" s="194"/>
      <c r="F36" s="194"/>
    </row>
    <row r="37" spans="1:6" x14ac:dyDescent="0.25">
      <c r="A37" s="194"/>
      <c r="B37" s="194"/>
      <c r="C37" s="194"/>
      <c r="D37" s="194"/>
      <c r="E37" s="194"/>
      <c r="F37" s="194"/>
    </row>
    <row r="38" spans="1:6" x14ac:dyDescent="0.25">
      <c r="A38" s="194"/>
      <c r="B38" s="194"/>
      <c r="C38" s="194"/>
      <c r="D38" s="194"/>
      <c r="E38" s="194"/>
      <c r="F38" s="194"/>
    </row>
    <row r="39" spans="1:6" x14ac:dyDescent="0.25">
      <c r="A39" s="194"/>
      <c r="B39" s="194"/>
      <c r="C39" s="194"/>
      <c r="D39" s="194"/>
      <c r="E39" s="194"/>
      <c r="F39" s="194"/>
    </row>
    <row r="40" spans="1:6" x14ac:dyDescent="0.25">
      <c r="A40" s="194"/>
      <c r="B40" s="194"/>
      <c r="C40" s="194"/>
      <c r="D40" s="194"/>
      <c r="E40" s="194"/>
      <c r="F40" s="194"/>
    </row>
    <row r="41" spans="1:6" x14ac:dyDescent="0.25">
      <c r="A41" s="194"/>
      <c r="B41" s="194"/>
      <c r="C41" s="194"/>
      <c r="D41" s="194"/>
      <c r="E41" s="194"/>
      <c r="F41" s="194"/>
    </row>
    <row r="42" spans="1:6" x14ac:dyDescent="0.25">
      <c r="A42" s="194"/>
      <c r="B42" s="194"/>
      <c r="C42" s="194"/>
      <c r="D42" s="194"/>
      <c r="E42" s="194"/>
      <c r="F42" s="194"/>
    </row>
    <row r="43" spans="1:6" x14ac:dyDescent="0.25">
      <c r="A43" s="194"/>
      <c r="B43" s="194"/>
      <c r="C43" s="194"/>
      <c r="D43" s="194"/>
      <c r="E43" s="194"/>
      <c r="F43" s="194"/>
    </row>
    <row r="44" spans="1:6" x14ac:dyDescent="0.25">
      <c r="A44" s="194"/>
      <c r="B44" s="194"/>
      <c r="C44" s="194"/>
      <c r="D44" s="194"/>
      <c r="E44" s="194"/>
      <c r="F44" s="194"/>
    </row>
    <row r="45" spans="1:6" x14ac:dyDescent="0.25">
      <c r="A45" s="194"/>
      <c r="B45" s="194"/>
      <c r="C45" s="194"/>
      <c r="D45" s="194"/>
      <c r="E45" s="194"/>
      <c r="F45" s="194"/>
    </row>
    <row r="46" spans="1:6" x14ac:dyDescent="0.25">
      <c r="A46" s="194"/>
      <c r="B46" s="194"/>
      <c r="C46" s="194"/>
      <c r="D46" s="194"/>
      <c r="E46" s="194"/>
      <c r="F46" s="194"/>
    </row>
    <row r="47" spans="1:6" x14ac:dyDescent="0.25">
      <c r="A47" s="194"/>
      <c r="B47" s="194"/>
      <c r="C47" s="194"/>
      <c r="D47" s="194"/>
      <c r="E47" s="194"/>
      <c r="F47" s="194"/>
    </row>
    <row r="48" spans="1:6" x14ac:dyDescent="0.25">
      <c r="A48" s="194"/>
      <c r="B48" s="194"/>
      <c r="C48" s="194"/>
      <c r="D48" s="194"/>
      <c r="E48" s="194"/>
      <c r="F48" s="194"/>
    </row>
    <row r="49" spans="1:6" x14ac:dyDescent="0.25">
      <c r="A49" s="194"/>
      <c r="B49" s="194"/>
      <c r="C49" s="194"/>
      <c r="D49" s="194"/>
      <c r="E49" s="194"/>
      <c r="F49" s="194"/>
    </row>
    <row r="50" spans="1:6" x14ac:dyDescent="0.25">
      <c r="A50" s="194"/>
      <c r="B50" s="194"/>
      <c r="C50" s="194"/>
      <c r="D50" s="194"/>
      <c r="E50" s="194"/>
      <c r="F50" s="194"/>
    </row>
    <row r="51" spans="1:6" x14ac:dyDescent="0.25">
      <c r="A51" s="194"/>
      <c r="B51" s="194"/>
      <c r="C51" s="194"/>
      <c r="D51" s="194"/>
      <c r="E51" s="194"/>
      <c r="F51" s="194"/>
    </row>
  </sheetData>
  <mergeCells count="2">
    <mergeCell ref="A2:B2"/>
    <mergeCell ref="A3:B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 xml:space="preserve">&amp;C21. melléklet a  6/2019. (V.29.) önkormányzati rendelethez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6"/>
  <sheetViews>
    <sheetView tabSelected="1" view="pageLayout" zoomScaleNormal="100" workbookViewId="0">
      <selection activeCell="K104" sqref="K104"/>
    </sheetView>
  </sheetViews>
  <sheetFormatPr defaultRowHeight="15" x14ac:dyDescent="0.25"/>
  <cols>
    <col min="1" max="1" width="85.85546875" customWidth="1"/>
    <col min="2" max="2" width="15.28515625" bestFit="1" customWidth="1"/>
    <col min="3" max="3" width="18.28515625" bestFit="1" customWidth="1"/>
    <col min="4" max="4" width="15.28515625" bestFit="1" customWidth="1"/>
  </cols>
  <sheetData>
    <row r="1" spans="1:8" x14ac:dyDescent="0.25">
      <c r="A1" s="106"/>
    </row>
    <row r="2" spans="1:8" ht="22.5" customHeight="1" x14ac:dyDescent="0.25">
      <c r="A2" s="257" t="s">
        <v>939</v>
      </c>
      <c r="B2" s="262"/>
      <c r="C2" s="262"/>
      <c r="D2" s="262"/>
      <c r="E2" s="91"/>
      <c r="F2" s="1"/>
      <c r="G2" s="1"/>
      <c r="H2" s="1"/>
    </row>
    <row r="3" spans="1:8" ht="24" customHeight="1" x14ac:dyDescent="0.25">
      <c r="A3" s="261" t="s">
        <v>927</v>
      </c>
      <c r="B3" s="262"/>
      <c r="C3" s="262"/>
      <c r="D3" s="262"/>
      <c r="E3" s="60"/>
      <c r="F3" s="1"/>
      <c r="G3" s="1"/>
      <c r="H3" s="1"/>
    </row>
    <row r="4" spans="1:8" ht="24" customHeight="1" x14ac:dyDescent="0.25">
      <c r="D4" s="60"/>
      <c r="E4" s="60"/>
      <c r="F4" s="1"/>
      <c r="G4" s="1"/>
      <c r="H4" s="1"/>
    </row>
    <row r="5" spans="1:8" x14ac:dyDescent="0.25">
      <c r="A5" s="143" t="s">
        <v>740</v>
      </c>
      <c r="B5" s="144"/>
      <c r="C5" s="144"/>
      <c r="D5" s="144"/>
      <c r="E5" s="144"/>
    </row>
    <row r="6" spans="1:8" ht="26.25" x14ac:dyDescent="0.25">
      <c r="A6" s="145" t="s">
        <v>117</v>
      </c>
      <c r="B6" s="146" t="s">
        <v>741</v>
      </c>
      <c r="C6" s="146" t="s">
        <v>742</v>
      </c>
      <c r="D6" s="146" t="s">
        <v>743</v>
      </c>
      <c r="E6" s="144"/>
    </row>
    <row r="7" spans="1:8" x14ac:dyDescent="0.25">
      <c r="A7" s="147" t="s">
        <v>744</v>
      </c>
      <c r="B7" s="184"/>
      <c r="C7" s="184"/>
      <c r="D7" s="184"/>
      <c r="E7" s="144"/>
    </row>
    <row r="8" spans="1:8" x14ac:dyDescent="0.25">
      <c r="A8" s="97" t="s">
        <v>181</v>
      </c>
      <c r="B8" s="183">
        <v>21655439</v>
      </c>
      <c r="C8" s="183"/>
      <c r="D8" s="183">
        <v>21655439</v>
      </c>
      <c r="E8" s="144"/>
    </row>
    <row r="9" spans="1:8" x14ac:dyDescent="0.25">
      <c r="A9" s="148" t="s">
        <v>745</v>
      </c>
      <c r="B9" s="183"/>
      <c r="C9" s="183"/>
      <c r="D9" s="183"/>
      <c r="E9" s="144"/>
    </row>
    <row r="10" spans="1:8" x14ac:dyDescent="0.25">
      <c r="A10" s="148" t="s">
        <v>746</v>
      </c>
      <c r="B10" s="183"/>
      <c r="C10" s="183"/>
      <c r="D10" s="183"/>
      <c r="E10" s="144"/>
    </row>
    <row r="11" spans="1:8" x14ac:dyDescent="0.25">
      <c r="A11" s="148" t="s">
        <v>747</v>
      </c>
      <c r="B11" s="183">
        <v>21655439</v>
      </c>
      <c r="C11" s="183"/>
      <c r="D11" s="183">
        <v>21655439</v>
      </c>
      <c r="E11" s="144"/>
    </row>
    <row r="12" spans="1:8" x14ac:dyDescent="0.25">
      <c r="A12" s="148" t="s">
        <v>748</v>
      </c>
      <c r="B12" s="98"/>
      <c r="C12" s="98"/>
      <c r="D12" s="98"/>
      <c r="E12" s="144"/>
    </row>
    <row r="13" spans="1:8" x14ac:dyDescent="0.25">
      <c r="A13" s="148" t="s">
        <v>749</v>
      </c>
      <c r="B13" s="98"/>
      <c r="C13" s="98"/>
      <c r="D13" s="98"/>
      <c r="E13" s="144"/>
    </row>
    <row r="14" spans="1:8" x14ac:dyDescent="0.25">
      <c r="A14" s="148" t="s">
        <v>750</v>
      </c>
      <c r="B14" s="98"/>
      <c r="C14" s="98"/>
      <c r="D14" s="98"/>
      <c r="E14" s="144"/>
    </row>
    <row r="15" spans="1:8" x14ac:dyDescent="0.25">
      <c r="A15" s="97" t="s">
        <v>182</v>
      </c>
      <c r="B15" s="98"/>
      <c r="C15" s="98"/>
      <c r="D15" s="98">
        <v>525950</v>
      </c>
      <c r="E15" s="144"/>
    </row>
    <row r="16" spans="1:8" x14ac:dyDescent="0.25">
      <c r="A16" s="148" t="s">
        <v>745</v>
      </c>
      <c r="B16" s="98"/>
      <c r="C16" s="98"/>
      <c r="D16" s="98"/>
      <c r="E16" s="144"/>
    </row>
    <row r="17" spans="1:5" x14ac:dyDescent="0.25">
      <c r="A17" s="148" t="s">
        <v>746</v>
      </c>
      <c r="B17" s="98"/>
      <c r="C17" s="98"/>
      <c r="D17" s="98"/>
      <c r="E17" s="144"/>
    </row>
    <row r="18" spans="1:5" x14ac:dyDescent="0.25">
      <c r="A18" s="148" t="s">
        <v>747</v>
      </c>
      <c r="B18" s="98"/>
      <c r="C18" s="98"/>
      <c r="D18" s="98">
        <v>525950</v>
      </c>
      <c r="E18" s="144"/>
    </row>
    <row r="19" spans="1:5" x14ac:dyDescent="0.25">
      <c r="A19" s="148" t="s">
        <v>748</v>
      </c>
      <c r="B19" s="98"/>
      <c r="C19" s="98"/>
      <c r="D19" s="98"/>
      <c r="E19" s="144"/>
    </row>
    <row r="20" spans="1:5" x14ac:dyDescent="0.25">
      <c r="A20" s="148" t="s">
        <v>749</v>
      </c>
      <c r="B20" s="98"/>
      <c r="C20" s="98"/>
      <c r="D20" s="98"/>
      <c r="E20" s="144"/>
    </row>
    <row r="21" spans="1:5" x14ac:dyDescent="0.25">
      <c r="A21" s="148" t="s">
        <v>750</v>
      </c>
      <c r="B21" s="98"/>
      <c r="C21" s="98"/>
      <c r="D21" s="98"/>
      <c r="E21" s="144"/>
    </row>
    <row r="22" spans="1:5" x14ac:dyDescent="0.25">
      <c r="A22" s="97" t="s">
        <v>183</v>
      </c>
      <c r="B22" s="98"/>
      <c r="C22" s="98"/>
      <c r="D22" s="98"/>
      <c r="E22" s="144"/>
    </row>
    <row r="23" spans="1:5" x14ac:dyDescent="0.25">
      <c r="A23" s="148" t="s">
        <v>745</v>
      </c>
      <c r="B23" s="98"/>
      <c r="C23" s="98"/>
      <c r="D23" s="98"/>
      <c r="E23" s="144"/>
    </row>
    <row r="24" spans="1:5" x14ac:dyDescent="0.25">
      <c r="A24" s="148" t="s">
        <v>746</v>
      </c>
      <c r="B24" s="98"/>
      <c r="C24" s="98"/>
      <c r="D24" s="98"/>
      <c r="E24" s="144"/>
    </row>
    <row r="25" spans="1:5" x14ac:dyDescent="0.25">
      <c r="A25" s="148" t="s">
        <v>747</v>
      </c>
      <c r="B25" s="98"/>
      <c r="C25" s="98"/>
      <c r="D25" s="98"/>
      <c r="E25" s="144"/>
    </row>
    <row r="26" spans="1:5" x14ac:dyDescent="0.25">
      <c r="A26" s="148" t="s">
        <v>748</v>
      </c>
      <c r="B26" s="98"/>
      <c r="C26" s="98"/>
      <c r="D26" s="98"/>
      <c r="E26" s="144"/>
    </row>
    <row r="27" spans="1:5" x14ac:dyDescent="0.25">
      <c r="A27" s="148" t="s">
        <v>749</v>
      </c>
      <c r="B27" s="98"/>
      <c r="C27" s="98"/>
      <c r="D27" s="98"/>
      <c r="E27" s="144"/>
    </row>
    <row r="28" spans="1:5" x14ac:dyDescent="0.25">
      <c r="A28" s="148" t="s">
        <v>750</v>
      </c>
      <c r="B28" s="98"/>
      <c r="C28" s="98"/>
      <c r="D28" s="98"/>
      <c r="E28" s="144"/>
    </row>
    <row r="29" spans="1:5" x14ac:dyDescent="0.25">
      <c r="A29" s="99" t="s">
        <v>263</v>
      </c>
      <c r="B29" s="100">
        <v>21655439</v>
      </c>
      <c r="C29" s="100"/>
      <c r="D29" s="100">
        <f>+D8+D15</f>
        <v>22181389</v>
      </c>
      <c r="E29" s="144"/>
    </row>
    <row r="30" spans="1:5" x14ac:dyDescent="0.25">
      <c r="A30" s="148" t="s">
        <v>745</v>
      </c>
      <c r="B30" s="100"/>
      <c r="C30" s="100"/>
      <c r="D30" s="100"/>
      <c r="E30" s="144"/>
    </row>
    <row r="31" spans="1:5" x14ac:dyDescent="0.25">
      <c r="A31" s="148" t="s">
        <v>746</v>
      </c>
      <c r="B31" s="100"/>
      <c r="C31" s="100"/>
      <c r="D31" s="100"/>
      <c r="E31" s="144"/>
    </row>
    <row r="32" spans="1:5" x14ac:dyDescent="0.25">
      <c r="A32" s="148" t="s">
        <v>747</v>
      </c>
      <c r="B32" s="98">
        <v>21655439</v>
      </c>
      <c r="C32" s="98"/>
      <c r="D32" s="98">
        <v>21655439</v>
      </c>
      <c r="E32" s="144"/>
    </row>
    <row r="33" spans="1:5" x14ac:dyDescent="0.25">
      <c r="A33" s="148" t="s">
        <v>748</v>
      </c>
      <c r="B33" s="100"/>
      <c r="C33" s="100"/>
      <c r="D33" s="100"/>
      <c r="E33" s="144"/>
    </row>
    <row r="34" spans="1:5" x14ac:dyDescent="0.25">
      <c r="A34" s="148" t="s">
        <v>749</v>
      </c>
      <c r="B34" s="100"/>
      <c r="C34" s="100"/>
      <c r="D34" s="100"/>
      <c r="E34" s="144"/>
    </row>
    <row r="35" spans="1:5" x14ac:dyDescent="0.25">
      <c r="A35" s="148" t="s">
        <v>751</v>
      </c>
      <c r="B35" s="100"/>
      <c r="C35" s="100"/>
      <c r="D35" s="100"/>
      <c r="E35" s="144"/>
    </row>
    <row r="36" spans="1:5" x14ac:dyDescent="0.25">
      <c r="A36" s="97" t="s">
        <v>184</v>
      </c>
      <c r="B36" s="98">
        <v>174751873</v>
      </c>
      <c r="C36" s="98">
        <v>2912262</v>
      </c>
      <c r="D36" s="98">
        <v>171839611</v>
      </c>
      <c r="E36" s="144"/>
    </row>
    <row r="37" spans="1:5" x14ac:dyDescent="0.25">
      <c r="A37" s="148" t="s">
        <v>745</v>
      </c>
      <c r="B37" s="98"/>
      <c r="C37" s="98"/>
      <c r="D37" s="98"/>
      <c r="E37" s="144"/>
    </row>
    <row r="38" spans="1:5" x14ac:dyDescent="0.25">
      <c r="A38" s="148" t="s">
        <v>746</v>
      </c>
      <c r="B38" s="98"/>
      <c r="C38" s="98"/>
      <c r="D38" s="98"/>
      <c r="E38" s="144"/>
    </row>
    <row r="39" spans="1:5" x14ac:dyDescent="0.25">
      <c r="A39" s="148" t="s">
        <v>747</v>
      </c>
      <c r="B39" s="98"/>
      <c r="C39" s="98"/>
      <c r="D39" s="98"/>
      <c r="E39" s="144"/>
    </row>
    <row r="40" spans="1:5" x14ac:dyDescent="0.25">
      <c r="A40" s="148" t="s">
        <v>748</v>
      </c>
      <c r="B40" s="98"/>
      <c r="C40" s="98"/>
      <c r="D40" s="98"/>
      <c r="E40" s="144"/>
    </row>
    <row r="41" spans="1:5" x14ac:dyDescent="0.25">
      <c r="A41" s="148" t="s">
        <v>749</v>
      </c>
      <c r="B41" s="98"/>
      <c r="C41" s="98"/>
      <c r="D41" s="98"/>
      <c r="E41" s="144"/>
    </row>
    <row r="42" spans="1:5" x14ac:dyDescent="0.25">
      <c r="A42" s="148" t="s">
        <v>751</v>
      </c>
      <c r="B42" s="98"/>
      <c r="C42" s="98"/>
      <c r="D42" s="98"/>
      <c r="E42" s="144"/>
    </row>
    <row r="43" spans="1:5" x14ac:dyDescent="0.25">
      <c r="A43" s="97" t="s">
        <v>185</v>
      </c>
      <c r="B43" s="98">
        <v>6757773</v>
      </c>
      <c r="C43" s="98">
        <v>2841738</v>
      </c>
      <c r="D43" s="98">
        <v>3916035</v>
      </c>
      <c r="E43" s="144"/>
    </row>
    <row r="44" spans="1:5" x14ac:dyDescent="0.25">
      <c r="A44" s="148" t="s">
        <v>745</v>
      </c>
      <c r="B44" s="98"/>
      <c r="C44" s="98"/>
      <c r="D44" s="98"/>
      <c r="E44" s="144"/>
    </row>
    <row r="45" spans="1:5" x14ac:dyDescent="0.25">
      <c r="A45" s="148" t="s">
        <v>746</v>
      </c>
      <c r="B45" s="98"/>
      <c r="C45" s="98"/>
      <c r="D45" s="98"/>
      <c r="E45" s="144"/>
    </row>
    <row r="46" spans="1:5" x14ac:dyDescent="0.25">
      <c r="A46" s="148" t="s">
        <v>747</v>
      </c>
      <c r="B46" s="98"/>
      <c r="C46" s="98"/>
      <c r="D46" s="98"/>
      <c r="E46" s="144"/>
    </row>
    <row r="47" spans="1:5" x14ac:dyDescent="0.25">
      <c r="A47" s="148" t="s">
        <v>748</v>
      </c>
      <c r="B47" s="98"/>
      <c r="C47" s="98"/>
      <c r="D47" s="98"/>
      <c r="E47" s="144"/>
    </row>
    <row r="48" spans="1:5" x14ac:dyDescent="0.25">
      <c r="A48" s="148" t="s">
        <v>749</v>
      </c>
      <c r="B48" s="98"/>
      <c r="C48" s="98"/>
      <c r="D48" s="98"/>
      <c r="E48" s="144"/>
    </row>
    <row r="49" spans="1:5" x14ac:dyDescent="0.25">
      <c r="A49" s="148" t="s">
        <v>751</v>
      </c>
      <c r="B49" s="98"/>
      <c r="C49" s="98"/>
      <c r="D49" s="98"/>
      <c r="E49" s="144"/>
    </row>
    <row r="50" spans="1:5" x14ac:dyDescent="0.25">
      <c r="A50" s="97" t="s">
        <v>186</v>
      </c>
      <c r="B50" s="98"/>
      <c r="C50" s="98"/>
      <c r="D50" s="98"/>
      <c r="E50" s="144"/>
    </row>
    <row r="51" spans="1:5" x14ac:dyDescent="0.25">
      <c r="A51" s="148" t="s">
        <v>745</v>
      </c>
      <c r="B51" s="98"/>
      <c r="C51" s="98"/>
      <c r="D51" s="98"/>
      <c r="E51" s="144"/>
    </row>
    <row r="52" spans="1:5" x14ac:dyDescent="0.25">
      <c r="A52" s="148" t="s">
        <v>746</v>
      </c>
      <c r="B52" s="98"/>
      <c r="C52" s="98"/>
      <c r="D52" s="98"/>
      <c r="E52" s="144"/>
    </row>
    <row r="53" spans="1:5" x14ac:dyDescent="0.25">
      <c r="A53" s="148" t="s">
        <v>747</v>
      </c>
      <c r="B53" s="98"/>
      <c r="C53" s="98"/>
      <c r="D53" s="98"/>
      <c r="E53" s="144"/>
    </row>
    <row r="54" spans="1:5" x14ac:dyDescent="0.25">
      <c r="A54" s="148" t="s">
        <v>748</v>
      </c>
      <c r="B54" s="98"/>
      <c r="C54" s="98"/>
      <c r="D54" s="98"/>
      <c r="E54" s="144"/>
    </row>
    <row r="55" spans="1:5" x14ac:dyDescent="0.25">
      <c r="A55" s="148" t="s">
        <v>749</v>
      </c>
      <c r="B55" s="98"/>
      <c r="C55" s="98"/>
      <c r="D55" s="98"/>
      <c r="E55" s="144"/>
    </row>
    <row r="56" spans="1:5" x14ac:dyDescent="0.25">
      <c r="A56" s="148" t="s">
        <v>751</v>
      </c>
      <c r="B56" s="98"/>
      <c r="C56" s="98"/>
      <c r="D56" s="98"/>
      <c r="E56" s="144"/>
    </row>
    <row r="57" spans="1:5" x14ac:dyDescent="0.25">
      <c r="A57" s="97" t="s">
        <v>187</v>
      </c>
      <c r="B57" s="98"/>
      <c r="C57" s="98"/>
      <c r="D57" s="98"/>
      <c r="E57" s="144"/>
    </row>
    <row r="58" spans="1:5" x14ac:dyDescent="0.25">
      <c r="A58" s="97" t="s">
        <v>188</v>
      </c>
      <c r="B58" s="98"/>
      <c r="C58" s="98"/>
      <c r="D58" s="98"/>
      <c r="E58" s="144"/>
    </row>
    <row r="59" spans="1:5" x14ac:dyDescent="0.25">
      <c r="A59" s="99" t="s">
        <v>264</v>
      </c>
      <c r="B59" s="100">
        <v>181509646</v>
      </c>
      <c r="C59" s="100">
        <f>+C36+C43</f>
        <v>5754000</v>
      </c>
      <c r="D59" s="100">
        <f>+D36+D43</f>
        <v>175755646</v>
      </c>
      <c r="E59" s="144"/>
    </row>
    <row r="60" spans="1:5" x14ac:dyDescent="0.25">
      <c r="A60" s="148" t="s">
        <v>745</v>
      </c>
      <c r="B60" s="100"/>
      <c r="C60" s="100"/>
      <c r="D60" s="100"/>
      <c r="E60" s="144"/>
    </row>
    <row r="61" spans="1:5" x14ac:dyDescent="0.25">
      <c r="A61" s="148" t="s">
        <v>746</v>
      </c>
      <c r="B61" s="100"/>
      <c r="C61" s="100"/>
      <c r="D61" s="100"/>
      <c r="E61" s="144"/>
    </row>
    <row r="62" spans="1:5" x14ac:dyDescent="0.25">
      <c r="A62" s="148" t="s">
        <v>747</v>
      </c>
      <c r="B62" s="100"/>
      <c r="C62" s="100"/>
      <c r="D62" s="100"/>
      <c r="E62" s="144"/>
    </row>
    <row r="63" spans="1:5" x14ac:dyDescent="0.25">
      <c r="A63" s="148" t="s">
        <v>748</v>
      </c>
      <c r="B63" s="100"/>
      <c r="C63" s="100"/>
      <c r="D63" s="100"/>
      <c r="E63" s="144"/>
    </row>
    <row r="64" spans="1:5" x14ac:dyDescent="0.25">
      <c r="A64" s="148" t="s">
        <v>749</v>
      </c>
      <c r="B64" s="100"/>
      <c r="C64" s="100"/>
      <c r="D64" s="100"/>
      <c r="E64" s="144"/>
    </row>
    <row r="65" spans="1:5" x14ac:dyDescent="0.25">
      <c r="A65" s="148" t="s">
        <v>751</v>
      </c>
      <c r="B65" s="100"/>
      <c r="C65" s="100"/>
      <c r="D65" s="100"/>
      <c r="E65" s="144"/>
    </row>
    <row r="66" spans="1:5" x14ac:dyDescent="0.25">
      <c r="A66" s="97" t="s">
        <v>260</v>
      </c>
      <c r="B66" s="98">
        <v>888060</v>
      </c>
      <c r="C66" s="98"/>
      <c r="D66" s="98">
        <v>888060</v>
      </c>
      <c r="E66" s="144"/>
    </row>
    <row r="67" spans="1:5" x14ac:dyDescent="0.25">
      <c r="A67" s="97" t="s">
        <v>752</v>
      </c>
      <c r="B67" s="98"/>
      <c r="C67" s="98"/>
      <c r="D67" s="98"/>
      <c r="E67" s="144"/>
    </row>
    <row r="68" spans="1:5" x14ac:dyDescent="0.25">
      <c r="A68" s="97" t="s">
        <v>753</v>
      </c>
      <c r="B68" s="98">
        <v>888060</v>
      </c>
      <c r="C68" s="98"/>
      <c r="D68" s="98">
        <v>888060</v>
      </c>
      <c r="E68" s="144"/>
    </row>
    <row r="69" spans="1:5" x14ac:dyDescent="0.25">
      <c r="A69" s="97" t="s">
        <v>315</v>
      </c>
      <c r="B69" s="98">
        <v>888060</v>
      </c>
      <c r="C69" s="98"/>
      <c r="D69" s="98">
        <v>888060</v>
      </c>
      <c r="E69" s="144"/>
    </row>
    <row r="70" spans="1:5" x14ac:dyDescent="0.25">
      <c r="A70" s="97" t="s">
        <v>754</v>
      </c>
      <c r="B70" s="98"/>
      <c r="C70" s="98"/>
      <c r="D70" s="98"/>
      <c r="E70" s="144"/>
    </row>
    <row r="71" spans="1:5" x14ac:dyDescent="0.25">
      <c r="A71" s="97" t="s">
        <v>755</v>
      </c>
      <c r="B71" s="98"/>
      <c r="C71" s="98"/>
      <c r="D71" s="98"/>
      <c r="E71" s="144"/>
    </row>
    <row r="72" spans="1:5" x14ac:dyDescent="0.25">
      <c r="A72" s="97" t="s">
        <v>755</v>
      </c>
      <c r="B72" s="98"/>
      <c r="C72" s="98"/>
      <c r="D72" s="98"/>
      <c r="E72" s="144"/>
    </row>
    <row r="73" spans="1:5" x14ac:dyDescent="0.25">
      <c r="A73" s="97" t="s">
        <v>261</v>
      </c>
      <c r="B73" s="98"/>
      <c r="C73" s="98"/>
      <c r="D73" s="98"/>
      <c r="E73" s="144"/>
    </row>
    <row r="74" spans="1:5" x14ac:dyDescent="0.25">
      <c r="A74" s="97" t="s">
        <v>756</v>
      </c>
      <c r="B74" s="98"/>
      <c r="C74" s="98"/>
      <c r="D74" s="98"/>
      <c r="E74" s="144"/>
    </row>
    <row r="75" spans="1:5" x14ac:dyDescent="0.25">
      <c r="A75" s="97" t="s">
        <v>757</v>
      </c>
      <c r="B75" s="98"/>
      <c r="C75" s="98"/>
      <c r="D75" s="98"/>
      <c r="E75" s="144"/>
    </row>
    <row r="76" spans="1:5" x14ac:dyDescent="0.25">
      <c r="A76" s="97" t="s">
        <v>189</v>
      </c>
      <c r="B76" s="98"/>
      <c r="C76" s="98"/>
      <c r="D76" s="98"/>
      <c r="E76" s="144"/>
    </row>
    <row r="77" spans="1:5" x14ac:dyDescent="0.25">
      <c r="A77" s="99" t="s">
        <v>262</v>
      </c>
      <c r="B77" s="100">
        <v>888060</v>
      </c>
      <c r="C77" s="100"/>
      <c r="D77" s="100">
        <v>888060</v>
      </c>
      <c r="E77" s="144"/>
    </row>
    <row r="78" spans="1:5" x14ac:dyDescent="0.25">
      <c r="A78" s="97" t="s">
        <v>190</v>
      </c>
      <c r="B78" s="98"/>
      <c r="C78" s="98"/>
      <c r="D78" s="98"/>
      <c r="E78" s="144"/>
    </row>
    <row r="79" spans="1:5" x14ac:dyDescent="0.25">
      <c r="A79" s="148" t="s">
        <v>745</v>
      </c>
      <c r="B79" s="98"/>
      <c r="C79" s="98"/>
      <c r="D79" s="98"/>
      <c r="E79" s="144"/>
    </row>
    <row r="80" spans="1:5" x14ac:dyDescent="0.25">
      <c r="A80" s="148" t="s">
        <v>746</v>
      </c>
      <c r="B80" s="98"/>
      <c r="C80" s="98"/>
      <c r="D80" s="98"/>
      <c r="E80" s="144"/>
    </row>
    <row r="81" spans="1:5" x14ac:dyDescent="0.25">
      <c r="A81" s="148" t="s">
        <v>747</v>
      </c>
      <c r="B81" s="98"/>
      <c r="C81" s="98"/>
      <c r="D81" s="98"/>
      <c r="E81" s="144"/>
    </row>
    <row r="82" spans="1:5" x14ac:dyDescent="0.25">
      <c r="A82" s="148" t="s">
        <v>748</v>
      </c>
      <c r="B82" s="98"/>
      <c r="C82" s="98"/>
      <c r="D82" s="98"/>
      <c r="E82" s="144"/>
    </row>
    <row r="83" spans="1:5" x14ac:dyDescent="0.25">
      <c r="A83" s="148" t="s">
        <v>749</v>
      </c>
      <c r="B83" s="98"/>
      <c r="C83" s="98"/>
      <c r="D83" s="98"/>
      <c r="E83" s="144"/>
    </row>
    <row r="84" spans="1:5" x14ac:dyDescent="0.25">
      <c r="A84" s="148" t="s">
        <v>751</v>
      </c>
      <c r="B84" s="98"/>
      <c r="C84" s="98"/>
      <c r="D84" s="98"/>
      <c r="E84" s="144"/>
    </row>
    <row r="85" spans="1:5" x14ac:dyDescent="0.25">
      <c r="A85" s="97" t="s">
        <v>191</v>
      </c>
      <c r="B85" s="98"/>
      <c r="C85" s="98"/>
      <c r="D85" s="98"/>
      <c r="E85" s="144"/>
    </row>
    <row r="86" spans="1:5" x14ac:dyDescent="0.25">
      <c r="A86" s="99" t="s">
        <v>758</v>
      </c>
      <c r="B86" s="100"/>
      <c r="C86" s="100"/>
      <c r="D86" s="100"/>
      <c r="E86" s="144"/>
    </row>
    <row r="87" spans="1:5" x14ac:dyDescent="0.25">
      <c r="A87" s="148" t="s">
        <v>745</v>
      </c>
      <c r="B87" s="100"/>
      <c r="C87" s="100"/>
      <c r="D87" s="100"/>
      <c r="E87" s="144"/>
    </row>
    <row r="88" spans="1:5" x14ac:dyDescent="0.25">
      <c r="A88" s="148" t="s">
        <v>746</v>
      </c>
      <c r="B88" s="100"/>
      <c r="C88" s="100"/>
      <c r="D88" s="100"/>
      <c r="E88" s="144"/>
    </row>
    <row r="89" spans="1:5" x14ac:dyDescent="0.25">
      <c r="A89" s="148" t="s">
        <v>747</v>
      </c>
      <c r="B89" s="100"/>
      <c r="C89" s="100"/>
      <c r="D89" s="100"/>
      <c r="E89" s="144"/>
    </row>
    <row r="90" spans="1:5" x14ac:dyDescent="0.25">
      <c r="A90" s="148" t="s">
        <v>748</v>
      </c>
      <c r="B90" s="100"/>
      <c r="C90" s="100"/>
      <c r="D90" s="100"/>
      <c r="E90" s="144"/>
    </row>
    <row r="91" spans="1:5" x14ac:dyDescent="0.25">
      <c r="A91" s="148" t="s">
        <v>749</v>
      </c>
      <c r="B91" s="100"/>
      <c r="C91" s="100"/>
      <c r="D91" s="100"/>
      <c r="E91" s="144"/>
    </row>
    <row r="92" spans="1:5" x14ac:dyDescent="0.25">
      <c r="A92" s="148" t="s">
        <v>751</v>
      </c>
      <c r="B92" s="100"/>
      <c r="C92" s="100"/>
      <c r="D92" s="100"/>
      <c r="E92" s="144"/>
    </row>
    <row r="93" spans="1:5" x14ac:dyDescent="0.25">
      <c r="A93" s="99" t="s">
        <v>265</v>
      </c>
      <c r="B93" s="100">
        <v>204053145</v>
      </c>
      <c r="C93" s="100">
        <f>+C29+C59+C77</f>
        <v>5754000</v>
      </c>
      <c r="D93" s="100">
        <f>+D29+D59+D77</f>
        <v>198825095</v>
      </c>
      <c r="E93" s="144"/>
    </row>
    <row r="94" spans="1:5" x14ac:dyDescent="0.25">
      <c r="A94" s="99" t="s">
        <v>759</v>
      </c>
      <c r="B94" s="100"/>
      <c r="C94" s="100"/>
      <c r="D94" s="100"/>
      <c r="E94" s="144"/>
    </row>
    <row r="95" spans="1:5" x14ac:dyDescent="0.25">
      <c r="A95" s="148" t="s">
        <v>760</v>
      </c>
      <c r="B95" s="100"/>
      <c r="C95" s="100"/>
      <c r="D95" s="100"/>
      <c r="E95" s="144"/>
    </row>
    <row r="96" spans="1:5" x14ac:dyDescent="0.25">
      <c r="A96" s="99" t="s">
        <v>267</v>
      </c>
      <c r="B96" s="100">
        <v>20945637</v>
      </c>
      <c r="C96" s="100"/>
      <c r="D96" s="100">
        <v>20945637</v>
      </c>
      <c r="E96" s="144"/>
    </row>
    <row r="97" spans="1:5" x14ac:dyDescent="0.25">
      <c r="A97" s="99" t="s">
        <v>761</v>
      </c>
      <c r="B97" s="100">
        <f>+B88+B96</f>
        <v>20945637</v>
      </c>
      <c r="C97" s="100"/>
      <c r="D97" s="100">
        <f>+D88+D96</f>
        <v>20945637</v>
      </c>
      <c r="E97" s="144"/>
    </row>
    <row r="98" spans="1:5" x14ac:dyDescent="0.25">
      <c r="A98" s="97" t="s">
        <v>203</v>
      </c>
      <c r="B98" s="98"/>
      <c r="C98" s="98"/>
      <c r="D98" s="98"/>
      <c r="E98" s="144"/>
    </row>
    <row r="99" spans="1:5" x14ac:dyDescent="0.25">
      <c r="A99" s="97" t="s">
        <v>204</v>
      </c>
      <c r="B99" s="98">
        <v>0</v>
      </c>
      <c r="C99" s="98"/>
      <c r="D99" s="98">
        <v>0</v>
      </c>
      <c r="E99" s="144"/>
    </row>
    <row r="100" spans="1:5" x14ac:dyDescent="0.25">
      <c r="A100" s="97" t="s">
        <v>205</v>
      </c>
      <c r="B100" s="98">
        <v>1133852</v>
      </c>
      <c r="C100" s="98"/>
      <c r="D100" s="98">
        <v>6195984</v>
      </c>
      <c r="E100" s="144"/>
    </row>
    <row r="101" spans="1:5" x14ac:dyDescent="0.25">
      <c r="A101" s="97" t="s">
        <v>206</v>
      </c>
      <c r="B101" s="98"/>
      <c r="C101" s="98"/>
      <c r="D101" s="98"/>
      <c r="E101" s="144"/>
    </row>
    <row r="102" spans="1:5" x14ac:dyDescent="0.25">
      <c r="A102" s="97" t="s">
        <v>207</v>
      </c>
      <c r="B102" s="98"/>
      <c r="C102" s="98"/>
      <c r="D102" s="98"/>
      <c r="E102" s="144"/>
    </row>
    <row r="103" spans="1:5" x14ac:dyDescent="0.25">
      <c r="A103" s="99" t="s">
        <v>268</v>
      </c>
      <c r="B103" s="100">
        <v>1133852</v>
      </c>
      <c r="C103" s="100"/>
      <c r="D103" s="100">
        <f>SUM(D98:D102)</f>
        <v>6195984</v>
      </c>
      <c r="E103" s="144"/>
    </row>
    <row r="104" spans="1:5" x14ac:dyDescent="0.25">
      <c r="A104" s="99" t="s">
        <v>762</v>
      </c>
      <c r="B104" s="100"/>
      <c r="C104" s="100"/>
      <c r="D104" s="100"/>
      <c r="E104" s="144"/>
    </row>
    <row r="105" spans="1:5" x14ac:dyDescent="0.25">
      <c r="A105" s="99" t="s">
        <v>269</v>
      </c>
      <c r="B105" s="100"/>
      <c r="C105" s="100"/>
      <c r="D105" s="100"/>
      <c r="E105" s="144"/>
    </row>
    <row r="106" spans="1:5" x14ac:dyDescent="0.25">
      <c r="A106" s="97" t="s">
        <v>270</v>
      </c>
      <c r="B106" s="98">
        <v>2044393</v>
      </c>
      <c r="C106" s="98"/>
      <c r="D106" s="98">
        <v>0</v>
      </c>
      <c r="E106" s="144"/>
    </row>
    <row r="107" spans="1:5" x14ac:dyDescent="0.25">
      <c r="A107" s="97" t="s">
        <v>219</v>
      </c>
      <c r="B107" s="98"/>
      <c r="C107" s="98"/>
      <c r="D107" s="98"/>
      <c r="E107" s="144"/>
    </row>
    <row r="108" spans="1:5" x14ac:dyDescent="0.25">
      <c r="A108" s="97" t="s">
        <v>220</v>
      </c>
      <c r="B108" s="98"/>
      <c r="C108" s="98"/>
      <c r="D108" s="98"/>
      <c r="E108" s="144"/>
    </row>
    <row r="109" spans="1:5" x14ac:dyDescent="0.25">
      <c r="A109" s="97" t="s">
        <v>221</v>
      </c>
      <c r="B109" s="98">
        <v>10000</v>
      </c>
      <c r="C109" s="98"/>
      <c r="D109" s="98">
        <v>10000</v>
      </c>
      <c r="E109" s="144"/>
    </row>
    <row r="110" spans="1:5" ht="30" x14ac:dyDescent="0.25">
      <c r="A110" s="97" t="s">
        <v>222</v>
      </c>
      <c r="B110" s="98"/>
      <c r="C110" s="98"/>
      <c r="D110" s="98"/>
      <c r="E110" s="144"/>
    </row>
    <row r="111" spans="1:5" ht="30" x14ac:dyDescent="0.25">
      <c r="A111" s="97" t="s">
        <v>223</v>
      </c>
      <c r="B111" s="98"/>
      <c r="C111" s="98"/>
      <c r="D111" s="98"/>
      <c r="E111" s="144"/>
    </row>
    <row r="112" spans="1:5" ht="30" x14ac:dyDescent="0.25">
      <c r="A112" s="97" t="s">
        <v>224</v>
      </c>
      <c r="B112" s="98"/>
      <c r="C112" s="98"/>
      <c r="D112" s="98"/>
      <c r="E112" s="144"/>
    </row>
    <row r="113" spans="1:5" x14ac:dyDescent="0.25">
      <c r="A113" s="99" t="s">
        <v>271</v>
      </c>
      <c r="B113" s="100">
        <v>2054393</v>
      </c>
      <c r="C113" s="100"/>
      <c r="D113" s="100">
        <f>SUM(D106:D112)</f>
        <v>10000</v>
      </c>
      <c r="E113" s="144"/>
    </row>
    <row r="114" spans="1:5" x14ac:dyDescent="0.25">
      <c r="A114" s="99" t="s">
        <v>763</v>
      </c>
      <c r="B114" s="100">
        <v>2054393</v>
      </c>
      <c r="C114" s="100"/>
      <c r="D114" s="100">
        <v>2730176</v>
      </c>
      <c r="E114" s="144"/>
    </row>
    <row r="115" spans="1:5" x14ac:dyDescent="0.25">
      <c r="A115" s="99" t="s">
        <v>225</v>
      </c>
      <c r="B115" s="100"/>
      <c r="C115" s="100"/>
      <c r="D115" s="100"/>
      <c r="E115" s="144"/>
    </row>
    <row r="116" spans="1:5" x14ac:dyDescent="0.25">
      <c r="A116" s="97" t="s">
        <v>226</v>
      </c>
      <c r="B116" s="98"/>
      <c r="C116" s="98"/>
      <c r="D116" s="98"/>
      <c r="E116" s="144"/>
    </row>
    <row r="117" spans="1:5" x14ac:dyDescent="0.25">
      <c r="A117" s="97" t="s">
        <v>227</v>
      </c>
      <c r="B117" s="98"/>
      <c r="C117" s="98"/>
      <c r="D117" s="98"/>
      <c r="E117" s="144"/>
    </row>
    <row r="118" spans="1:5" x14ac:dyDescent="0.25">
      <c r="A118" s="97" t="s">
        <v>228</v>
      </c>
      <c r="B118" s="98"/>
      <c r="C118" s="98"/>
      <c r="D118" s="98"/>
      <c r="E118" s="144"/>
    </row>
    <row r="119" spans="1:5" x14ac:dyDescent="0.25">
      <c r="A119" s="99" t="s">
        <v>764</v>
      </c>
      <c r="B119" s="100"/>
      <c r="C119" s="100"/>
      <c r="D119" s="100"/>
      <c r="E119" s="144"/>
    </row>
    <row r="120" spans="1:5" ht="15.75" x14ac:dyDescent="0.25">
      <c r="A120" s="149" t="s">
        <v>272</v>
      </c>
      <c r="B120" s="101">
        <v>233665700</v>
      </c>
      <c r="C120" s="101"/>
      <c r="D120" s="101">
        <v>235428094</v>
      </c>
      <c r="E120" s="144"/>
    </row>
    <row r="121" spans="1:5" x14ac:dyDescent="0.25">
      <c r="A121" s="139" t="s">
        <v>229</v>
      </c>
      <c r="B121" s="150"/>
      <c r="C121" s="150"/>
      <c r="D121" s="150"/>
      <c r="E121" s="144"/>
    </row>
    <row r="122" spans="1:5" x14ac:dyDescent="0.25">
      <c r="A122" s="97" t="s">
        <v>230</v>
      </c>
      <c r="B122" s="98">
        <v>185849000</v>
      </c>
      <c r="C122" s="98"/>
      <c r="D122" s="98">
        <v>185849000</v>
      </c>
      <c r="E122" s="144"/>
    </row>
    <row r="123" spans="1:5" x14ac:dyDescent="0.25">
      <c r="A123" s="97" t="s">
        <v>231</v>
      </c>
      <c r="B123" s="98">
        <v>16921554</v>
      </c>
      <c r="C123" s="98"/>
      <c r="D123" s="98">
        <v>17706554</v>
      </c>
      <c r="E123" s="144"/>
    </row>
    <row r="124" spans="1:5" x14ac:dyDescent="0.25">
      <c r="A124" s="97" t="s">
        <v>232</v>
      </c>
      <c r="B124" s="98">
        <v>5069000</v>
      </c>
      <c r="C124" s="98"/>
      <c r="D124" s="98">
        <v>5069000</v>
      </c>
      <c r="E124" s="144"/>
    </row>
    <row r="125" spans="1:5" x14ac:dyDescent="0.25">
      <c r="A125" s="97" t="s">
        <v>233</v>
      </c>
      <c r="B125" s="98">
        <v>22868629</v>
      </c>
      <c r="C125" s="98"/>
      <c r="D125" s="98">
        <v>20098258</v>
      </c>
      <c r="E125" s="144"/>
    </row>
    <row r="126" spans="1:5" x14ac:dyDescent="0.25">
      <c r="A126" s="97" t="s">
        <v>234</v>
      </c>
      <c r="B126" s="98"/>
      <c r="C126" s="98"/>
      <c r="D126" s="98"/>
      <c r="E126" s="144"/>
    </row>
    <row r="127" spans="1:5" x14ac:dyDescent="0.25">
      <c r="A127" s="97" t="s">
        <v>235</v>
      </c>
      <c r="B127" s="98">
        <v>-2770371</v>
      </c>
      <c r="C127" s="98"/>
      <c r="D127" s="98">
        <v>2851258</v>
      </c>
      <c r="E127" s="144"/>
    </row>
    <row r="128" spans="1:5" x14ac:dyDescent="0.25">
      <c r="A128" s="99" t="s">
        <v>765</v>
      </c>
      <c r="B128" s="100">
        <v>227937812</v>
      </c>
      <c r="C128" s="100"/>
      <c r="D128" s="100">
        <f>SUM(D122:D127)</f>
        <v>231574070</v>
      </c>
      <c r="E128" s="144"/>
    </row>
    <row r="129" spans="1:5" x14ac:dyDescent="0.25">
      <c r="A129" s="99" t="s">
        <v>273</v>
      </c>
      <c r="B129" s="100">
        <v>1752</v>
      </c>
      <c r="C129" s="100"/>
      <c r="D129" s="100">
        <v>0</v>
      </c>
      <c r="E129" s="144"/>
    </row>
    <row r="130" spans="1:5" x14ac:dyDescent="0.25">
      <c r="A130" s="99" t="s">
        <v>274</v>
      </c>
      <c r="B130" s="100">
        <v>767239</v>
      </c>
      <c r="C130" s="100"/>
      <c r="D130" s="100">
        <v>790252</v>
      </c>
      <c r="E130" s="144"/>
    </row>
    <row r="131" spans="1:5" x14ac:dyDescent="0.25">
      <c r="A131" s="97" t="s">
        <v>248</v>
      </c>
      <c r="B131" s="98">
        <v>2488081</v>
      </c>
      <c r="C131" s="98"/>
      <c r="D131" s="98">
        <v>1873133</v>
      </c>
      <c r="E131" s="144"/>
    </row>
    <row r="132" spans="1:5" x14ac:dyDescent="0.25">
      <c r="A132" s="97" t="s">
        <v>249</v>
      </c>
      <c r="B132" s="98"/>
      <c r="C132" s="98"/>
      <c r="D132" s="98"/>
      <c r="E132" s="144"/>
    </row>
    <row r="133" spans="1:5" x14ac:dyDescent="0.25">
      <c r="A133" s="97" t="s">
        <v>250</v>
      </c>
      <c r="B133" s="98">
        <v>5070</v>
      </c>
      <c r="C133" s="98"/>
      <c r="D133" s="98">
        <v>0</v>
      </c>
      <c r="E133" s="144"/>
    </row>
    <row r="134" spans="1:5" x14ac:dyDescent="0.25">
      <c r="A134" s="97" t="s">
        <v>251</v>
      </c>
      <c r="B134" s="98"/>
      <c r="C134" s="98"/>
      <c r="D134" s="98"/>
      <c r="E134" s="144"/>
    </row>
    <row r="135" spans="1:5" ht="30" x14ac:dyDescent="0.25">
      <c r="A135" s="97" t="s">
        <v>252</v>
      </c>
      <c r="B135" s="98"/>
      <c r="C135" s="98"/>
      <c r="D135" s="98"/>
      <c r="E135" s="144"/>
    </row>
    <row r="136" spans="1:5" ht="30" x14ac:dyDescent="0.25">
      <c r="A136" s="97" t="s">
        <v>253</v>
      </c>
      <c r="B136" s="98"/>
      <c r="C136" s="98"/>
      <c r="D136" s="98"/>
      <c r="E136" s="144"/>
    </row>
    <row r="137" spans="1:5" ht="30" x14ac:dyDescent="0.25">
      <c r="A137" s="97" t="s">
        <v>254</v>
      </c>
      <c r="B137" s="98"/>
      <c r="C137" s="98"/>
      <c r="D137" s="98"/>
      <c r="E137" s="144"/>
    </row>
    <row r="138" spans="1:5" ht="30" x14ac:dyDescent="0.25">
      <c r="A138" s="97" t="s">
        <v>766</v>
      </c>
      <c r="B138" s="98">
        <v>998600</v>
      </c>
      <c r="C138" s="98"/>
      <c r="D138" s="98">
        <v>0</v>
      </c>
      <c r="E138" s="144"/>
    </row>
    <row r="139" spans="1:5" x14ac:dyDescent="0.25">
      <c r="A139" s="99" t="s">
        <v>275</v>
      </c>
      <c r="B139" s="100">
        <v>3491751</v>
      </c>
      <c r="C139" s="100"/>
      <c r="D139" s="100">
        <f>SUM(D131:D138)</f>
        <v>1873133</v>
      </c>
      <c r="E139" s="144"/>
    </row>
    <row r="140" spans="1:5" x14ac:dyDescent="0.25">
      <c r="A140" s="99" t="s">
        <v>255</v>
      </c>
      <c r="B140" s="100">
        <v>4260742</v>
      </c>
      <c r="C140" s="100"/>
      <c r="D140" s="100">
        <f>+D129+D130+D139</f>
        <v>2663385</v>
      </c>
      <c r="E140" s="144"/>
    </row>
    <row r="141" spans="1:5" x14ac:dyDescent="0.25">
      <c r="A141" s="99" t="s">
        <v>256</v>
      </c>
      <c r="B141" s="100"/>
      <c r="C141" s="100"/>
      <c r="D141" s="100"/>
      <c r="E141" s="144"/>
    </row>
    <row r="142" spans="1:5" x14ac:dyDescent="0.25">
      <c r="A142" s="97" t="s">
        <v>257</v>
      </c>
      <c r="B142" s="98">
        <v>276900</v>
      </c>
      <c r="C142" s="98"/>
      <c r="D142" s="98"/>
      <c r="E142" s="144"/>
    </row>
    <row r="143" spans="1:5" x14ac:dyDescent="0.25">
      <c r="A143" s="97" t="s">
        <v>258</v>
      </c>
      <c r="B143" s="98">
        <v>1190246</v>
      </c>
      <c r="C143" s="98"/>
      <c r="D143" s="98">
        <v>1190639</v>
      </c>
      <c r="E143" s="144"/>
    </row>
    <row r="144" spans="1:5" x14ac:dyDescent="0.25">
      <c r="A144" s="97" t="s">
        <v>259</v>
      </c>
      <c r="B144" s="98"/>
      <c r="C144" s="98"/>
      <c r="D144" s="98"/>
      <c r="E144" s="144"/>
    </row>
    <row r="145" spans="1:5" x14ac:dyDescent="0.25">
      <c r="A145" s="99" t="s">
        <v>767</v>
      </c>
      <c r="B145" s="100">
        <v>1467146</v>
      </c>
      <c r="C145" s="100"/>
      <c r="D145" s="100">
        <f>+D142+D143</f>
        <v>1190639</v>
      </c>
      <c r="E145" s="144"/>
    </row>
    <row r="146" spans="1:5" ht="15.75" x14ac:dyDescent="0.25">
      <c r="A146" s="149" t="s">
        <v>768</v>
      </c>
      <c r="B146" s="101">
        <v>233665700</v>
      </c>
      <c r="C146" s="101"/>
      <c r="D146" s="101">
        <f>+D128+D140+D145</f>
        <v>235428094</v>
      </c>
      <c r="E146" s="144"/>
    </row>
    <row r="147" spans="1:5" x14ac:dyDescent="0.25">
      <c r="A147" s="150" t="s">
        <v>769</v>
      </c>
      <c r="B147" s="150"/>
      <c r="C147" s="150"/>
      <c r="D147" s="150"/>
      <c r="E147" s="144"/>
    </row>
    <row r="148" spans="1:5" x14ac:dyDescent="0.25">
      <c r="A148" s="150"/>
      <c r="B148" s="150"/>
      <c r="C148" s="150"/>
      <c r="D148" s="150"/>
      <c r="E148" s="144"/>
    </row>
    <row r="149" spans="1:5" x14ac:dyDescent="0.25">
      <c r="A149" s="150"/>
      <c r="B149" s="150"/>
      <c r="C149" s="150"/>
      <c r="D149" s="150"/>
      <c r="E149" s="144"/>
    </row>
    <row r="150" spans="1:5" x14ac:dyDescent="0.25">
      <c r="A150" s="150"/>
      <c r="B150" s="150"/>
      <c r="C150" s="150"/>
      <c r="D150" s="150"/>
      <c r="E150" s="144"/>
    </row>
    <row r="151" spans="1:5" x14ac:dyDescent="0.25">
      <c r="A151" s="150" t="s">
        <v>770</v>
      </c>
      <c r="B151" s="150"/>
      <c r="C151" s="150"/>
      <c r="D151" s="150"/>
      <c r="E151" s="144"/>
    </row>
    <row r="152" spans="1:5" x14ac:dyDescent="0.25">
      <c r="A152" s="150"/>
      <c r="B152" s="150"/>
      <c r="C152" s="150"/>
      <c r="D152" s="150"/>
      <c r="E152" s="144"/>
    </row>
    <row r="153" spans="1:5" x14ac:dyDescent="0.25">
      <c r="A153" s="150"/>
      <c r="B153" s="150"/>
      <c r="C153" s="150"/>
      <c r="D153" s="150"/>
      <c r="E153" s="144"/>
    </row>
    <row r="154" spans="1:5" x14ac:dyDescent="0.25">
      <c r="A154" s="150"/>
      <c r="B154" s="150"/>
      <c r="C154" s="150"/>
      <c r="D154" s="150"/>
      <c r="E154" s="144"/>
    </row>
    <row r="155" spans="1:5" x14ac:dyDescent="0.25">
      <c r="A155" s="150" t="s">
        <v>771</v>
      </c>
      <c r="B155" s="150"/>
      <c r="C155" s="150"/>
      <c r="D155" s="150"/>
      <c r="E155" s="144"/>
    </row>
    <row r="156" spans="1:5" x14ac:dyDescent="0.25">
      <c r="A156" s="150"/>
      <c r="B156" s="150"/>
      <c r="C156" s="150"/>
      <c r="D156" s="150"/>
      <c r="E156" s="144"/>
    </row>
    <row r="157" spans="1:5" x14ac:dyDescent="0.25">
      <c r="A157" s="150"/>
      <c r="B157" s="150"/>
      <c r="C157" s="150"/>
      <c r="D157" s="150"/>
      <c r="E157" s="144"/>
    </row>
    <row r="158" spans="1:5" x14ac:dyDescent="0.25">
      <c r="A158" s="150"/>
      <c r="B158" s="150"/>
      <c r="C158" s="150"/>
      <c r="D158" s="150"/>
      <c r="E158" s="144"/>
    </row>
    <row r="159" spans="1:5" x14ac:dyDescent="0.25">
      <c r="A159" s="150" t="s">
        <v>772</v>
      </c>
      <c r="B159" s="150"/>
      <c r="C159" s="150"/>
      <c r="D159" s="150"/>
      <c r="E159" s="144"/>
    </row>
    <row r="160" spans="1:5" x14ac:dyDescent="0.25">
      <c r="A160" s="150"/>
      <c r="B160" s="150"/>
      <c r="C160" s="150"/>
      <c r="D160" s="150"/>
      <c r="E160" s="144"/>
    </row>
    <row r="161" spans="1:5" x14ac:dyDescent="0.25">
      <c r="A161" s="150"/>
      <c r="B161" s="150"/>
      <c r="C161" s="150"/>
      <c r="D161" s="150"/>
      <c r="E161" s="144"/>
    </row>
    <row r="162" spans="1:5" x14ac:dyDescent="0.25">
      <c r="A162" s="150"/>
      <c r="B162" s="150"/>
      <c r="C162" s="150"/>
      <c r="D162" s="150"/>
      <c r="E162" s="144"/>
    </row>
    <row r="163" spans="1:5" x14ac:dyDescent="0.25">
      <c r="A163" s="150" t="s">
        <v>773</v>
      </c>
      <c r="B163" s="150"/>
      <c r="C163" s="150"/>
      <c r="D163" s="150"/>
      <c r="E163" s="144"/>
    </row>
    <row r="164" spans="1:5" x14ac:dyDescent="0.25">
      <c r="A164" s="150"/>
      <c r="B164" s="150"/>
      <c r="C164" s="150"/>
      <c r="D164" s="150"/>
      <c r="E164" s="144"/>
    </row>
    <row r="165" spans="1:5" x14ac:dyDescent="0.25">
      <c r="A165" s="150"/>
      <c r="B165" s="150"/>
      <c r="C165" s="150"/>
      <c r="D165" s="150"/>
      <c r="E165" s="144"/>
    </row>
    <row r="166" spans="1:5" x14ac:dyDescent="0.25">
      <c r="A166" s="150"/>
      <c r="B166" s="150"/>
      <c r="C166" s="150"/>
      <c r="D166" s="150"/>
      <c r="E166" s="144"/>
    </row>
    <row r="167" spans="1:5" x14ac:dyDescent="0.25">
      <c r="A167" s="150" t="s">
        <v>774</v>
      </c>
      <c r="B167" s="150"/>
      <c r="C167" s="150"/>
      <c r="D167" s="150"/>
      <c r="E167" s="144"/>
    </row>
    <row r="168" spans="1:5" x14ac:dyDescent="0.25">
      <c r="A168" s="150"/>
      <c r="B168" s="28"/>
      <c r="C168" s="28"/>
      <c r="D168" s="28"/>
    </row>
    <row r="169" spans="1:5" x14ac:dyDescent="0.25">
      <c r="A169" s="150"/>
      <c r="B169" s="28"/>
      <c r="C169" s="28"/>
      <c r="D169" s="28"/>
    </row>
    <row r="170" spans="1:5" x14ac:dyDescent="0.25">
      <c r="A170" s="150"/>
      <c r="B170" s="28"/>
      <c r="C170" s="28"/>
      <c r="D170" s="28"/>
    </row>
    <row r="171" spans="1:5" ht="30" x14ac:dyDescent="0.25">
      <c r="A171" s="151" t="s">
        <v>775</v>
      </c>
      <c r="B171" s="28"/>
      <c r="C171" s="28"/>
      <c r="D171" s="28"/>
    </row>
    <row r="172" spans="1:5" x14ac:dyDescent="0.25">
      <c r="A172" s="28"/>
      <c r="B172" s="28"/>
      <c r="C172" s="28"/>
      <c r="D172" s="28"/>
    </row>
    <row r="173" spans="1:5" x14ac:dyDescent="0.25">
      <c r="A173" s="28"/>
      <c r="B173" s="28"/>
      <c r="C173" s="28"/>
      <c r="D173" s="28"/>
    </row>
    <row r="174" spans="1:5" x14ac:dyDescent="0.25">
      <c r="A174" s="28"/>
      <c r="B174" s="28"/>
      <c r="C174" s="28"/>
      <c r="D174" s="28"/>
    </row>
    <row r="175" spans="1:5" x14ac:dyDescent="0.25">
      <c r="A175" s="28"/>
      <c r="B175" s="28"/>
      <c r="C175" s="28"/>
      <c r="D175" s="28"/>
    </row>
    <row r="176" spans="1:5" x14ac:dyDescent="0.25">
      <c r="A176" s="28"/>
      <c r="B176" s="28"/>
      <c r="C176" s="28"/>
      <c r="D176" s="28"/>
    </row>
  </sheetData>
  <mergeCells count="2">
    <mergeCell ref="A2:D2"/>
    <mergeCell ref="A3:D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4" fitToHeight="4" orientation="portrait" r:id="rId1"/>
  <headerFooter>
    <oddHeader xml:space="preserve">&amp;C22. melléklet a  6/2019. (V.29.) önkormányzati rendelethez
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view="pageLayout" zoomScaleNormal="110" zoomScaleSheetLayoutView="120" workbookViewId="0">
      <selection activeCell="E97" sqref="C97:E97"/>
    </sheetView>
  </sheetViews>
  <sheetFormatPr defaultRowHeight="15" x14ac:dyDescent="0.25"/>
  <cols>
    <col min="1" max="1" width="92.5703125" customWidth="1"/>
    <col min="3" max="4" width="14.7109375" style="212" customWidth="1"/>
    <col min="5" max="5" width="16" style="212" customWidth="1"/>
  </cols>
  <sheetData>
    <row r="1" spans="1:7" ht="24" customHeight="1" x14ac:dyDescent="0.25">
      <c r="A1" s="257" t="s">
        <v>939</v>
      </c>
      <c r="B1" s="258"/>
      <c r="C1" s="258"/>
      <c r="D1" s="258"/>
      <c r="E1" s="258"/>
    </row>
    <row r="2" spans="1:7" ht="24" customHeight="1" x14ac:dyDescent="0.25">
      <c r="A2" s="261" t="s">
        <v>912</v>
      </c>
      <c r="B2" s="262"/>
      <c r="C2" s="262"/>
      <c r="D2" s="262"/>
      <c r="E2" s="262"/>
      <c r="G2" s="75"/>
    </row>
    <row r="4" spans="1:7" x14ac:dyDescent="0.25">
      <c r="A4" s="143" t="s">
        <v>129</v>
      </c>
    </row>
    <row r="5" spans="1:7" ht="25.5" x14ac:dyDescent="0.25">
      <c r="A5" s="2" t="s">
        <v>414</v>
      </c>
      <c r="B5" s="3" t="s">
        <v>160</v>
      </c>
      <c r="C5" s="154" t="s">
        <v>150</v>
      </c>
      <c r="D5" s="154" t="s">
        <v>178</v>
      </c>
      <c r="E5" s="207" t="s">
        <v>179</v>
      </c>
    </row>
    <row r="6" spans="1:7" ht="15" customHeight="1" x14ac:dyDescent="0.25">
      <c r="A6" s="32" t="s">
        <v>595</v>
      </c>
      <c r="B6" s="6" t="s">
        <v>596</v>
      </c>
      <c r="C6" s="208">
        <v>12248984</v>
      </c>
      <c r="D6" s="208">
        <v>12278386</v>
      </c>
      <c r="E6" s="208">
        <v>12278386</v>
      </c>
    </row>
    <row r="7" spans="1:7" ht="15" customHeight="1" x14ac:dyDescent="0.25">
      <c r="A7" s="5" t="s">
        <v>597</v>
      </c>
      <c r="B7" s="6" t="s">
        <v>598</v>
      </c>
      <c r="C7" s="208"/>
      <c r="D7" s="208"/>
      <c r="E7" s="208"/>
    </row>
    <row r="8" spans="1:7" ht="15" customHeight="1" x14ac:dyDescent="0.25">
      <c r="A8" s="5" t="s">
        <v>599</v>
      </c>
      <c r="B8" s="6" t="s">
        <v>600</v>
      </c>
      <c r="C8" s="208">
        <v>5132000</v>
      </c>
      <c r="D8" s="208">
        <v>5496838</v>
      </c>
      <c r="E8" s="208">
        <v>5496838</v>
      </c>
    </row>
    <row r="9" spans="1:7" ht="15" customHeight="1" x14ac:dyDescent="0.25">
      <c r="A9" s="5" t="s">
        <v>601</v>
      </c>
      <c r="B9" s="6" t="s">
        <v>602</v>
      </c>
      <c r="C9" s="208">
        <v>1800000</v>
      </c>
      <c r="D9" s="208">
        <v>1800000</v>
      </c>
      <c r="E9" s="208">
        <v>1800000</v>
      </c>
    </row>
    <row r="10" spans="1:7" ht="15" customHeight="1" x14ac:dyDescent="0.25">
      <c r="A10" s="5" t="s">
        <v>603</v>
      </c>
      <c r="B10" s="6" t="s">
        <v>604</v>
      </c>
      <c r="C10" s="208">
        <v>0</v>
      </c>
      <c r="D10" s="208">
        <v>1770644</v>
      </c>
      <c r="E10" s="208">
        <v>1770644</v>
      </c>
    </row>
    <row r="11" spans="1:7" ht="15" customHeight="1" x14ac:dyDescent="0.25">
      <c r="A11" s="5" t="s">
        <v>605</v>
      </c>
      <c r="B11" s="6" t="s">
        <v>606</v>
      </c>
      <c r="C11" s="208"/>
      <c r="D11" s="208"/>
      <c r="E11" s="208"/>
    </row>
    <row r="12" spans="1:7" ht="15" customHeight="1" x14ac:dyDescent="0.25">
      <c r="A12" s="7" t="s">
        <v>898</v>
      </c>
      <c r="B12" s="8" t="s">
        <v>607</v>
      </c>
      <c r="C12" s="208">
        <f>+C6+C8+C9+C10</f>
        <v>19180984</v>
      </c>
      <c r="D12" s="208">
        <f>+D6+D8+D9+D10</f>
        <v>21345868</v>
      </c>
      <c r="E12" s="208">
        <f>+E6+E8+E9+E10</f>
        <v>21345868</v>
      </c>
    </row>
    <row r="13" spans="1:7" ht="15" customHeight="1" x14ac:dyDescent="0.25">
      <c r="A13" s="5" t="s">
        <v>608</v>
      </c>
      <c r="B13" s="6" t="s">
        <v>609</v>
      </c>
      <c r="C13" s="208"/>
      <c r="D13" s="208"/>
      <c r="E13" s="208"/>
    </row>
    <row r="14" spans="1:7" ht="15" customHeight="1" x14ac:dyDescent="0.25">
      <c r="A14" s="5" t="s">
        <v>610</v>
      </c>
      <c r="B14" s="6" t="s">
        <v>611</v>
      </c>
      <c r="C14" s="208"/>
      <c r="D14" s="208"/>
      <c r="E14" s="208"/>
    </row>
    <row r="15" spans="1:7" ht="15" customHeight="1" x14ac:dyDescent="0.25">
      <c r="A15" s="5" t="s">
        <v>850</v>
      </c>
      <c r="B15" s="6" t="s">
        <v>612</v>
      </c>
      <c r="C15" s="208"/>
      <c r="D15" s="208"/>
      <c r="E15" s="208"/>
    </row>
    <row r="16" spans="1:7" ht="15" customHeight="1" x14ac:dyDescent="0.25">
      <c r="A16" s="5" t="s">
        <v>861</v>
      </c>
      <c r="B16" s="6" t="s">
        <v>613</v>
      </c>
      <c r="C16" s="208"/>
      <c r="D16" s="208"/>
      <c r="E16" s="208"/>
    </row>
    <row r="17" spans="1:5" ht="15" customHeight="1" x14ac:dyDescent="0.25">
      <c r="A17" s="5" t="s">
        <v>862</v>
      </c>
      <c r="B17" s="6" t="s">
        <v>614</v>
      </c>
      <c r="C17" s="208">
        <v>0</v>
      </c>
      <c r="D17" s="208">
        <v>4357043</v>
      </c>
      <c r="E17" s="208">
        <v>1788130</v>
      </c>
    </row>
    <row r="18" spans="1:5" ht="15" customHeight="1" x14ac:dyDescent="0.25">
      <c r="A18" s="38" t="s">
        <v>899</v>
      </c>
      <c r="B18" s="43" t="s">
        <v>615</v>
      </c>
      <c r="C18" s="208">
        <f>+C12+C17</f>
        <v>19180984</v>
      </c>
      <c r="D18" s="208">
        <f>+D12+D17</f>
        <v>25702911</v>
      </c>
      <c r="E18" s="208">
        <f>+E12+E17</f>
        <v>23133998</v>
      </c>
    </row>
    <row r="19" spans="1:5" ht="15" customHeight="1" x14ac:dyDescent="0.25">
      <c r="A19" s="5" t="s">
        <v>866</v>
      </c>
      <c r="B19" s="6" t="s">
        <v>624</v>
      </c>
      <c r="C19" s="208"/>
      <c r="D19" s="208"/>
      <c r="E19" s="208"/>
    </row>
    <row r="20" spans="1:5" ht="15" customHeight="1" x14ac:dyDescent="0.25">
      <c r="A20" s="5" t="s">
        <v>867</v>
      </c>
      <c r="B20" s="6" t="s">
        <v>625</v>
      </c>
      <c r="C20" s="208"/>
      <c r="D20" s="208"/>
      <c r="E20" s="208"/>
    </row>
    <row r="21" spans="1:5" ht="15" customHeight="1" x14ac:dyDescent="0.25">
      <c r="A21" s="7" t="s">
        <v>901</v>
      </c>
      <c r="B21" s="8" t="s">
        <v>626</v>
      </c>
      <c r="C21" s="208"/>
      <c r="D21" s="208"/>
      <c r="E21" s="208"/>
    </row>
    <row r="22" spans="1:5" ht="15" customHeight="1" x14ac:dyDescent="0.25">
      <c r="A22" s="5" t="s">
        <v>868</v>
      </c>
      <c r="B22" s="6" t="s">
        <v>627</v>
      </c>
      <c r="C22" s="208"/>
      <c r="D22" s="208"/>
      <c r="E22" s="208"/>
    </row>
    <row r="23" spans="1:5" ht="15" customHeight="1" x14ac:dyDescent="0.25">
      <c r="A23" s="5" t="s">
        <v>869</v>
      </c>
      <c r="B23" s="6" t="s">
        <v>628</v>
      </c>
      <c r="C23" s="208"/>
      <c r="D23" s="208"/>
      <c r="E23" s="208"/>
    </row>
    <row r="24" spans="1:5" ht="15" customHeight="1" x14ac:dyDescent="0.25">
      <c r="A24" s="5" t="s">
        <v>870</v>
      </c>
      <c r="B24" s="6" t="s">
        <v>629</v>
      </c>
      <c r="C24" s="208">
        <v>2100000</v>
      </c>
      <c r="D24" s="208">
        <v>2100000</v>
      </c>
      <c r="E24" s="208">
        <v>2340437</v>
      </c>
    </row>
    <row r="25" spans="1:5" ht="15" customHeight="1" x14ac:dyDescent="0.25">
      <c r="A25" s="5" t="s">
        <v>871</v>
      </c>
      <c r="B25" s="6" t="s">
        <v>630</v>
      </c>
      <c r="C25" s="208">
        <v>1800000</v>
      </c>
      <c r="D25" s="208">
        <v>1800000</v>
      </c>
      <c r="E25" s="208">
        <v>0</v>
      </c>
    </row>
    <row r="26" spans="1:5" ht="15" customHeight="1" x14ac:dyDescent="0.25">
      <c r="A26" s="5" t="s">
        <v>872</v>
      </c>
      <c r="B26" s="6" t="s">
        <v>633</v>
      </c>
      <c r="C26" s="208"/>
      <c r="D26" s="208"/>
      <c r="E26" s="208"/>
    </row>
    <row r="27" spans="1:5" ht="15" customHeight="1" x14ac:dyDescent="0.25">
      <c r="A27" s="5" t="s">
        <v>634</v>
      </c>
      <c r="B27" s="6" t="s">
        <v>635</v>
      </c>
      <c r="C27" s="208"/>
      <c r="D27" s="208"/>
      <c r="E27" s="208"/>
    </row>
    <row r="28" spans="1:5" ht="15" customHeight="1" x14ac:dyDescent="0.25">
      <c r="A28" s="5" t="s">
        <v>873</v>
      </c>
      <c r="B28" s="6" t="s">
        <v>636</v>
      </c>
      <c r="C28" s="208">
        <v>1900000</v>
      </c>
      <c r="D28" s="208">
        <v>1900000</v>
      </c>
      <c r="E28" s="208">
        <v>1392958</v>
      </c>
    </row>
    <row r="29" spans="1:5" ht="15" customHeight="1" x14ac:dyDescent="0.25">
      <c r="A29" s="5" t="s">
        <v>874</v>
      </c>
      <c r="B29" s="6" t="s">
        <v>641</v>
      </c>
      <c r="C29" s="208"/>
      <c r="D29" s="208"/>
      <c r="E29" s="208"/>
    </row>
    <row r="30" spans="1:5" ht="15" customHeight="1" x14ac:dyDescent="0.25">
      <c r="A30" s="7" t="s">
        <v>902</v>
      </c>
      <c r="B30" s="8" t="s">
        <v>644</v>
      </c>
      <c r="C30" s="208">
        <f>+C25+C28</f>
        <v>3700000</v>
      </c>
      <c r="D30" s="208">
        <f>+D25+D28</f>
        <v>3700000</v>
      </c>
      <c r="E30" s="208">
        <f>+E25+E28</f>
        <v>1392958</v>
      </c>
    </row>
    <row r="31" spans="1:5" ht="15" customHeight="1" x14ac:dyDescent="0.25">
      <c r="A31" s="5" t="s">
        <v>875</v>
      </c>
      <c r="B31" s="6" t="s">
        <v>645</v>
      </c>
      <c r="C31" s="208">
        <v>20000</v>
      </c>
      <c r="D31" s="208">
        <v>20000</v>
      </c>
      <c r="E31" s="208"/>
    </row>
    <row r="32" spans="1:5" ht="15" customHeight="1" x14ac:dyDescent="0.25">
      <c r="A32" s="38" t="s">
        <v>903</v>
      </c>
      <c r="B32" s="43" t="s">
        <v>646</v>
      </c>
      <c r="C32" s="208">
        <f>+C24+C30+C31</f>
        <v>5820000</v>
      </c>
      <c r="D32" s="208">
        <f>+D24+D30+D31</f>
        <v>5820000</v>
      </c>
      <c r="E32" s="208">
        <f>+E24+E30+E31</f>
        <v>3733395</v>
      </c>
    </row>
    <row r="33" spans="1:5" ht="15" customHeight="1" x14ac:dyDescent="0.25">
      <c r="A33" s="13" t="s">
        <v>647</v>
      </c>
      <c r="B33" s="6" t="s">
        <v>648</v>
      </c>
      <c r="C33" s="208">
        <v>500000</v>
      </c>
      <c r="D33" s="208">
        <v>500000</v>
      </c>
      <c r="E33" s="208"/>
    </row>
    <row r="34" spans="1:5" ht="15" customHeight="1" x14ac:dyDescent="0.25">
      <c r="A34" s="13" t="s">
        <v>876</v>
      </c>
      <c r="B34" s="6" t="s">
        <v>649</v>
      </c>
      <c r="C34" s="208">
        <v>230000</v>
      </c>
      <c r="D34" s="208">
        <v>230000</v>
      </c>
      <c r="E34" s="208">
        <v>254514</v>
      </c>
    </row>
    <row r="35" spans="1:5" ht="15" customHeight="1" x14ac:dyDescent="0.25">
      <c r="A35" s="13" t="s">
        <v>877</v>
      </c>
      <c r="B35" s="6" t="s">
        <v>650</v>
      </c>
      <c r="C35" s="208">
        <v>2768000</v>
      </c>
      <c r="D35" s="208">
        <v>2768000</v>
      </c>
      <c r="E35" s="208">
        <v>2656448</v>
      </c>
    </row>
    <row r="36" spans="1:5" ht="15" customHeight="1" x14ac:dyDescent="0.25">
      <c r="A36" s="13" t="s">
        <v>878</v>
      </c>
      <c r="B36" s="6" t="s">
        <v>651</v>
      </c>
      <c r="C36" s="208">
        <v>2100000</v>
      </c>
      <c r="D36" s="208">
        <v>2100000</v>
      </c>
      <c r="E36" s="208">
        <v>1787749</v>
      </c>
    </row>
    <row r="37" spans="1:5" ht="15" customHeight="1" x14ac:dyDescent="0.25">
      <c r="A37" s="13" t="s">
        <v>652</v>
      </c>
      <c r="B37" s="6" t="s">
        <v>653</v>
      </c>
      <c r="C37" s="208"/>
      <c r="D37" s="208"/>
      <c r="E37" s="208"/>
    </row>
    <row r="38" spans="1:5" ht="15" customHeight="1" x14ac:dyDescent="0.25">
      <c r="A38" s="13" t="s">
        <v>654</v>
      </c>
      <c r="B38" s="6" t="s">
        <v>655</v>
      </c>
      <c r="C38" s="208"/>
      <c r="D38" s="208"/>
      <c r="E38" s="208"/>
    </row>
    <row r="39" spans="1:5" ht="15" customHeight="1" x14ac:dyDescent="0.25">
      <c r="A39" s="13" t="s">
        <v>656</v>
      </c>
      <c r="B39" s="6" t="s">
        <v>657</v>
      </c>
      <c r="C39" s="208"/>
      <c r="D39" s="208"/>
      <c r="E39" s="208"/>
    </row>
    <row r="40" spans="1:5" ht="15" customHeight="1" x14ac:dyDescent="0.25">
      <c r="A40" s="13" t="s">
        <v>879</v>
      </c>
      <c r="B40" s="6" t="s">
        <v>658</v>
      </c>
      <c r="C40" s="208">
        <v>551</v>
      </c>
      <c r="D40" s="208">
        <v>551</v>
      </c>
      <c r="E40" s="208">
        <v>4</v>
      </c>
    </row>
    <row r="41" spans="1:5" ht="15" customHeight="1" x14ac:dyDescent="0.25">
      <c r="A41" s="13" t="s">
        <v>880</v>
      </c>
      <c r="B41" s="6" t="s">
        <v>659</v>
      </c>
      <c r="C41" s="208"/>
      <c r="D41" s="208"/>
      <c r="E41" s="208"/>
    </row>
    <row r="42" spans="1:5" ht="15" customHeight="1" x14ac:dyDescent="0.25">
      <c r="A42" s="13" t="s">
        <v>935</v>
      </c>
      <c r="B42" s="6" t="s">
        <v>660</v>
      </c>
      <c r="C42" s="208">
        <v>0</v>
      </c>
      <c r="D42" s="208"/>
      <c r="E42" s="208">
        <v>156876</v>
      </c>
    </row>
    <row r="43" spans="1:5" ht="15" customHeight="1" x14ac:dyDescent="0.25">
      <c r="A43" s="13" t="s">
        <v>881</v>
      </c>
      <c r="B43" s="6" t="s">
        <v>934</v>
      </c>
      <c r="C43" s="208">
        <v>200000</v>
      </c>
      <c r="D43" s="208">
        <v>200000</v>
      </c>
      <c r="E43" s="208">
        <v>3836419</v>
      </c>
    </row>
    <row r="44" spans="1:5" ht="15" customHeight="1" x14ac:dyDescent="0.25">
      <c r="A44" s="42" t="s">
        <v>904</v>
      </c>
      <c r="B44" s="43" t="s">
        <v>661</v>
      </c>
      <c r="C44" s="208">
        <f>+C33+C34+C35+C36+C40+C42+C43</f>
        <v>5798551</v>
      </c>
      <c r="D44" s="208">
        <f>+D33+D34+D35+D36+D40+D42+D43</f>
        <v>5798551</v>
      </c>
      <c r="E44" s="208">
        <f>+E33+E34+E35+E36+E40+E42+E43</f>
        <v>8692010</v>
      </c>
    </row>
    <row r="45" spans="1:5" ht="15" customHeight="1" x14ac:dyDescent="0.25">
      <c r="A45" s="13" t="s">
        <v>670</v>
      </c>
      <c r="B45" s="6" t="s">
        <v>671</v>
      </c>
      <c r="C45" s="208"/>
      <c r="D45" s="208"/>
      <c r="E45" s="208"/>
    </row>
    <row r="46" spans="1:5" ht="15" customHeight="1" x14ac:dyDescent="0.25">
      <c r="A46" s="5" t="s">
        <v>885</v>
      </c>
      <c r="B46" s="6" t="s">
        <v>672</v>
      </c>
      <c r="C46" s="208"/>
      <c r="D46" s="208"/>
      <c r="E46" s="208"/>
    </row>
    <row r="47" spans="1:5" ht="15" customHeight="1" x14ac:dyDescent="0.25">
      <c r="A47" s="13" t="s">
        <v>886</v>
      </c>
      <c r="B47" s="6" t="s">
        <v>152</v>
      </c>
      <c r="C47" s="208">
        <v>120465</v>
      </c>
      <c r="D47" s="208">
        <v>120465</v>
      </c>
      <c r="E47" s="208">
        <v>0</v>
      </c>
    </row>
    <row r="48" spans="1:5" ht="15" customHeight="1" x14ac:dyDescent="0.25">
      <c r="A48" s="38" t="s">
        <v>906</v>
      </c>
      <c r="B48" s="43" t="s">
        <v>674</v>
      </c>
      <c r="C48" s="208">
        <f>+C47</f>
        <v>120465</v>
      </c>
      <c r="D48" s="208">
        <f>+D47</f>
        <v>120465</v>
      </c>
      <c r="E48" s="208">
        <f>+E47</f>
        <v>0</v>
      </c>
    </row>
    <row r="49" spans="1:5" ht="15" customHeight="1" x14ac:dyDescent="0.25">
      <c r="A49" s="108" t="s">
        <v>60</v>
      </c>
      <c r="B49" s="110"/>
      <c r="C49" s="213">
        <f>+C18+C32+C44+C48</f>
        <v>30920000</v>
      </c>
      <c r="D49" s="213">
        <f>+D18+D32+D44+D48</f>
        <v>37441927</v>
      </c>
      <c r="E49" s="213">
        <f>+E18+E32+E44+E48</f>
        <v>35559403</v>
      </c>
    </row>
    <row r="50" spans="1:5" ht="15" customHeight="1" x14ac:dyDescent="0.25">
      <c r="A50" s="5" t="s">
        <v>616</v>
      </c>
      <c r="B50" s="6" t="s">
        <v>617</v>
      </c>
      <c r="C50" s="208"/>
      <c r="D50" s="208">
        <v>155000</v>
      </c>
      <c r="E50" s="208">
        <v>155000</v>
      </c>
    </row>
    <row r="51" spans="1:5" ht="15" customHeight="1" x14ac:dyDescent="0.25">
      <c r="A51" s="5" t="s">
        <v>618</v>
      </c>
      <c r="B51" s="6" t="s">
        <v>619</v>
      </c>
      <c r="C51" s="208"/>
      <c r="D51" s="208"/>
      <c r="E51" s="208"/>
    </row>
    <row r="52" spans="1:5" ht="15" customHeight="1" x14ac:dyDescent="0.25">
      <c r="A52" s="5" t="s">
        <v>863</v>
      </c>
      <c r="B52" s="6" t="s">
        <v>620</v>
      </c>
      <c r="C52" s="208"/>
      <c r="D52" s="208"/>
      <c r="E52" s="208"/>
    </row>
    <row r="53" spans="1:5" ht="15" customHeight="1" x14ac:dyDescent="0.25">
      <c r="A53" s="5" t="s">
        <v>864</v>
      </c>
      <c r="B53" s="6" t="s">
        <v>621</v>
      </c>
      <c r="C53" s="208"/>
      <c r="D53" s="208"/>
      <c r="E53" s="208"/>
    </row>
    <row r="54" spans="1:5" ht="15" customHeight="1" x14ac:dyDescent="0.25">
      <c r="A54" s="5" t="s">
        <v>865</v>
      </c>
      <c r="B54" s="6" t="s">
        <v>622</v>
      </c>
      <c r="C54" s="208"/>
      <c r="D54" s="208"/>
      <c r="E54" s="208">
        <v>4468</v>
      </c>
    </row>
    <row r="55" spans="1:5" ht="15" customHeight="1" x14ac:dyDescent="0.25">
      <c r="A55" s="38" t="s">
        <v>900</v>
      </c>
      <c r="B55" s="43" t="s">
        <v>623</v>
      </c>
      <c r="C55" s="208"/>
      <c r="D55" s="208">
        <v>155000</v>
      </c>
      <c r="E55" s="208">
        <v>159468</v>
      </c>
    </row>
    <row r="56" spans="1:5" ht="15" customHeight="1" x14ac:dyDescent="0.25">
      <c r="A56" s="13" t="s">
        <v>882</v>
      </c>
      <c r="B56" s="6" t="s">
        <v>662</v>
      </c>
      <c r="C56" s="208"/>
      <c r="D56" s="208"/>
      <c r="E56" s="208"/>
    </row>
    <row r="57" spans="1:5" ht="15" customHeight="1" x14ac:dyDescent="0.25">
      <c r="A57" s="13" t="s">
        <v>883</v>
      </c>
      <c r="B57" s="6" t="s">
        <v>663</v>
      </c>
      <c r="C57" s="208"/>
      <c r="D57" s="208">
        <v>0</v>
      </c>
      <c r="E57" s="208">
        <v>120465</v>
      </c>
    </row>
    <row r="58" spans="1:5" ht="15" customHeight="1" x14ac:dyDescent="0.25">
      <c r="A58" s="13" t="s">
        <v>664</v>
      </c>
      <c r="B58" s="6" t="s">
        <v>665</v>
      </c>
      <c r="C58" s="208"/>
      <c r="D58" s="208"/>
      <c r="E58" s="208"/>
    </row>
    <row r="59" spans="1:5" ht="15" customHeight="1" x14ac:dyDescent="0.25">
      <c r="A59" s="13" t="s">
        <v>884</v>
      </c>
      <c r="B59" s="6" t="s">
        <v>666</v>
      </c>
      <c r="C59" s="208"/>
      <c r="D59" s="208"/>
      <c r="E59" s="208"/>
    </row>
    <row r="60" spans="1:5" ht="15" customHeight="1" x14ac:dyDescent="0.25">
      <c r="A60" s="13" t="s">
        <v>667</v>
      </c>
      <c r="B60" s="6" t="s">
        <v>668</v>
      </c>
      <c r="C60" s="208"/>
      <c r="D60" s="208"/>
      <c r="E60" s="208"/>
    </row>
    <row r="61" spans="1:5" ht="15" customHeight="1" x14ac:dyDescent="0.25">
      <c r="A61" s="38" t="s">
        <v>905</v>
      </c>
      <c r="B61" s="43" t="s">
        <v>669</v>
      </c>
      <c r="C61" s="208">
        <f>+C57</f>
        <v>0</v>
      </c>
      <c r="D61" s="208">
        <f>+D57</f>
        <v>0</v>
      </c>
      <c r="E61" s="208">
        <f>+E57</f>
        <v>120465</v>
      </c>
    </row>
    <row r="62" spans="1:5" ht="15" customHeight="1" x14ac:dyDescent="0.25">
      <c r="A62" s="13" t="s">
        <v>675</v>
      </c>
      <c r="B62" s="6" t="s">
        <v>676</v>
      </c>
      <c r="C62" s="208"/>
      <c r="D62" s="208"/>
      <c r="E62" s="208"/>
    </row>
    <row r="63" spans="1:5" ht="15" customHeight="1" x14ac:dyDescent="0.25">
      <c r="A63" s="5" t="s">
        <v>887</v>
      </c>
      <c r="B63" s="6" t="s">
        <v>677</v>
      </c>
      <c r="C63" s="208"/>
      <c r="D63" s="208"/>
      <c r="E63" s="208"/>
    </row>
    <row r="64" spans="1:5" ht="15" customHeight="1" x14ac:dyDescent="0.25">
      <c r="A64" s="13" t="s">
        <v>888</v>
      </c>
      <c r="B64" s="6" t="s">
        <v>153</v>
      </c>
      <c r="C64" s="208"/>
      <c r="D64" s="208"/>
      <c r="E64" s="208"/>
    </row>
    <row r="65" spans="1:5" ht="15" customHeight="1" x14ac:dyDescent="0.25">
      <c r="A65" s="38" t="s">
        <v>908</v>
      </c>
      <c r="B65" s="43" t="s">
        <v>679</v>
      </c>
      <c r="C65" s="208"/>
      <c r="D65" s="208"/>
      <c r="E65" s="208"/>
    </row>
    <row r="66" spans="1:5" ht="15" customHeight="1" x14ac:dyDescent="0.25">
      <c r="A66" s="108" t="s">
        <v>59</v>
      </c>
      <c r="B66" s="110"/>
      <c r="C66" s="213">
        <f>+C55+C61</f>
        <v>0</v>
      </c>
      <c r="D66" s="213">
        <f>+D55+D61</f>
        <v>155000</v>
      </c>
      <c r="E66" s="213">
        <f>+E55+E61</f>
        <v>279933</v>
      </c>
    </row>
    <row r="67" spans="1:5" ht="15.75" x14ac:dyDescent="0.25">
      <c r="A67" s="116" t="s">
        <v>907</v>
      </c>
      <c r="B67" s="111" t="s">
        <v>680</v>
      </c>
      <c r="C67" s="210">
        <f>+C18+C32+C44+C48+C55+C61+C65</f>
        <v>30920000</v>
      </c>
      <c r="D67" s="210">
        <f>+D18+D32+D44+D48+D55+D61+D65</f>
        <v>37596927</v>
      </c>
      <c r="E67" s="210">
        <f>+E18+E32+E44+E48+E55+E61+E65</f>
        <v>35839336</v>
      </c>
    </row>
    <row r="68" spans="1:5" ht="15.75" x14ac:dyDescent="0.25">
      <c r="A68" s="118" t="s">
        <v>111</v>
      </c>
      <c r="B68" s="119"/>
      <c r="C68" s="211">
        <f>+C49-'4. melléklet'!C74</f>
        <v>1790000</v>
      </c>
      <c r="D68" s="211">
        <f>+D49-'4. melléklet'!D74</f>
        <v>-5408010</v>
      </c>
      <c r="E68" s="211">
        <f>+E49-'4. melléklet'!E74</f>
        <v>5522401</v>
      </c>
    </row>
    <row r="69" spans="1:5" ht="15.75" x14ac:dyDescent="0.25">
      <c r="A69" s="118" t="s">
        <v>112</v>
      </c>
      <c r="B69" s="119"/>
      <c r="C69" s="211">
        <f>+C66-'4. melléklet'!C97</f>
        <v>-1790000</v>
      </c>
      <c r="D69" s="211">
        <f>+D66-'4. melléklet'!D97</f>
        <v>-1590000</v>
      </c>
      <c r="E69" s="211">
        <f>+E66-'4. melléklet'!E97</f>
        <v>-909057</v>
      </c>
    </row>
    <row r="70" spans="1:5" x14ac:dyDescent="0.25">
      <c r="A70" s="36" t="s">
        <v>889</v>
      </c>
      <c r="B70" s="5" t="s">
        <v>681</v>
      </c>
      <c r="C70" s="208"/>
      <c r="D70" s="208"/>
      <c r="E70" s="208"/>
    </row>
    <row r="71" spans="1:5" x14ac:dyDescent="0.25">
      <c r="A71" s="13" t="s">
        <v>682</v>
      </c>
      <c r="B71" s="5" t="s">
        <v>683</v>
      </c>
      <c r="C71" s="208"/>
      <c r="D71" s="208"/>
      <c r="E71" s="208"/>
    </row>
    <row r="72" spans="1:5" x14ac:dyDescent="0.25">
      <c r="A72" s="36" t="s">
        <v>890</v>
      </c>
      <c r="B72" s="5" t="s">
        <v>684</v>
      </c>
      <c r="C72" s="208"/>
      <c r="D72" s="208"/>
      <c r="E72" s="208"/>
    </row>
    <row r="73" spans="1:5" x14ac:dyDescent="0.25">
      <c r="A73" s="15" t="s">
        <v>909</v>
      </c>
      <c r="B73" s="7" t="s">
        <v>685</v>
      </c>
      <c r="C73" s="208"/>
      <c r="D73" s="208"/>
      <c r="E73" s="208"/>
    </row>
    <row r="74" spans="1:5" x14ac:dyDescent="0.25">
      <c r="A74" s="13" t="s">
        <v>891</v>
      </c>
      <c r="B74" s="5" t="s">
        <v>686</v>
      </c>
      <c r="C74" s="208">
        <v>0</v>
      </c>
      <c r="D74" s="208"/>
      <c r="E74" s="208"/>
    </row>
    <row r="75" spans="1:5" x14ac:dyDescent="0.25">
      <c r="A75" s="36" t="s">
        <v>687</v>
      </c>
      <c r="B75" s="5" t="s">
        <v>688</v>
      </c>
      <c r="C75" s="208"/>
      <c r="D75" s="208"/>
      <c r="E75" s="208"/>
    </row>
    <row r="76" spans="1:5" x14ac:dyDescent="0.25">
      <c r="A76" s="13" t="s">
        <v>892</v>
      </c>
      <c r="B76" s="5" t="s">
        <v>689</v>
      </c>
      <c r="C76" s="208"/>
      <c r="D76" s="208"/>
      <c r="E76" s="208"/>
    </row>
    <row r="77" spans="1:5" x14ac:dyDescent="0.25">
      <c r="A77" s="36" t="s">
        <v>690</v>
      </c>
      <c r="B77" s="5" t="s">
        <v>691</v>
      </c>
      <c r="C77" s="208"/>
      <c r="D77" s="208"/>
      <c r="E77" s="208"/>
    </row>
    <row r="78" spans="1:5" x14ac:dyDescent="0.25">
      <c r="A78" s="14" t="s">
        <v>0</v>
      </c>
      <c r="B78" s="7" t="s">
        <v>692</v>
      </c>
      <c r="C78" s="208">
        <f>+C74</f>
        <v>0</v>
      </c>
      <c r="D78" s="208">
        <f>+D74</f>
        <v>0</v>
      </c>
      <c r="E78" s="208">
        <f>+E74</f>
        <v>0</v>
      </c>
    </row>
    <row r="79" spans="1:5" x14ac:dyDescent="0.25">
      <c r="A79" s="5" t="s">
        <v>109</v>
      </c>
      <c r="B79" s="5" t="s">
        <v>693</v>
      </c>
      <c r="C79" s="208"/>
      <c r="D79" s="208">
        <v>7765249</v>
      </c>
      <c r="E79" s="208">
        <v>7765249</v>
      </c>
    </row>
    <row r="80" spans="1:5" x14ac:dyDescent="0.25">
      <c r="A80" s="5" t="s">
        <v>110</v>
      </c>
      <c r="B80" s="5" t="s">
        <v>693</v>
      </c>
      <c r="C80" s="208">
        <v>0</v>
      </c>
      <c r="D80" s="208"/>
      <c r="E80" s="208"/>
    </row>
    <row r="81" spans="1:5" x14ac:dyDescent="0.25">
      <c r="A81" s="5" t="s">
        <v>107</v>
      </c>
      <c r="B81" s="5" t="s">
        <v>694</v>
      </c>
      <c r="C81" s="208"/>
      <c r="D81" s="208"/>
      <c r="E81" s="208"/>
    </row>
    <row r="82" spans="1:5" x14ac:dyDescent="0.25">
      <c r="A82" s="5" t="s">
        <v>108</v>
      </c>
      <c r="B82" s="5" t="s">
        <v>694</v>
      </c>
      <c r="C82" s="208"/>
      <c r="D82" s="208"/>
      <c r="E82" s="208"/>
    </row>
    <row r="83" spans="1:5" x14ac:dyDescent="0.25">
      <c r="A83" s="7" t="s">
        <v>1</v>
      </c>
      <c r="B83" s="7" t="s">
        <v>695</v>
      </c>
      <c r="C83" s="208">
        <f>+C80</f>
        <v>0</v>
      </c>
      <c r="D83" s="208">
        <v>7765249</v>
      </c>
      <c r="E83" s="208">
        <v>7765249</v>
      </c>
    </row>
    <row r="84" spans="1:5" x14ac:dyDescent="0.25">
      <c r="A84" s="36" t="s">
        <v>696</v>
      </c>
      <c r="B84" s="5" t="s">
        <v>697</v>
      </c>
      <c r="C84" s="208">
        <v>0</v>
      </c>
      <c r="D84" s="208"/>
      <c r="E84" s="208">
        <v>790252</v>
      </c>
    </row>
    <row r="85" spans="1:5" x14ac:dyDescent="0.25">
      <c r="A85" s="36" t="s">
        <v>698</v>
      </c>
      <c r="B85" s="5" t="s">
        <v>699</v>
      </c>
      <c r="C85" s="208"/>
      <c r="D85" s="208"/>
      <c r="E85" s="208"/>
    </row>
    <row r="86" spans="1:5" x14ac:dyDescent="0.25">
      <c r="A86" s="36" t="s">
        <v>700</v>
      </c>
      <c r="B86" s="5" t="s">
        <v>701</v>
      </c>
      <c r="C86" s="208"/>
      <c r="D86" s="208"/>
      <c r="E86" s="208"/>
    </row>
    <row r="87" spans="1:5" x14ac:dyDescent="0.25">
      <c r="A87" s="36" t="s">
        <v>702</v>
      </c>
      <c r="B87" s="5" t="s">
        <v>703</v>
      </c>
      <c r="C87" s="208"/>
      <c r="D87" s="208"/>
      <c r="E87" s="208"/>
    </row>
    <row r="88" spans="1:5" x14ac:dyDescent="0.25">
      <c r="A88" s="13" t="s">
        <v>893</v>
      </c>
      <c r="B88" s="5" t="s">
        <v>704</v>
      </c>
      <c r="C88" s="208"/>
      <c r="D88" s="208"/>
      <c r="E88" s="208"/>
    </row>
    <row r="89" spans="1:5" x14ac:dyDescent="0.25">
      <c r="A89" s="15" t="s">
        <v>2</v>
      </c>
      <c r="B89" s="7" t="s">
        <v>706</v>
      </c>
      <c r="C89" s="208">
        <f>+C73+C78+C83+C84</f>
        <v>0</v>
      </c>
      <c r="D89" s="208">
        <f>+D73+D78+D83+D84</f>
        <v>7765249</v>
      </c>
      <c r="E89" s="208">
        <f>+E73+E78+E83+E84</f>
        <v>8555501</v>
      </c>
    </row>
    <row r="90" spans="1:5" x14ac:dyDescent="0.25">
      <c r="A90" s="13" t="s">
        <v>707</v>
      </c>
      <c r="B90" s="5" t="s">
        <v>708</v>
      </c>
      <c r="C90" s="208"/>
      <c r="D90" s="208"/>
      <c r="E90" s="208"/>
    </row>
    <row r="91" spans="1:5" x14ac:dyDescent="0.25">
      <c r="A91" s="13" t="s">
        <v>709</v>
      </c>
      <c r="B91" s="5" t="s">
        <v>710</v>
      </c>
      <c r="C91" s="208"/>
      <c r="D91" s="208"/>
      <c r="E91" s="208"/>
    </row>
    <row r="92" spans="1:5" x14ac:dyDescent="0.25">
      <c r="A92" s="36" t="s">
        <v>711</v>
      </c>
      <c r="B92" s="5" t="s">
        <v>712</v>
      </c>
      <c r="C92" s="208"/>
      <c r="D92" s="208"/>
      <c r="E92" s="208"/>
    </row>
    <row r="93" spans="1:5" x14ac:dyDescent="0.25">
      <c r="A93" s="36" t="s">
        <v>894</v>
      </c>
      <c r="B93" s="5" t="s">
        <v>713</v>
      </c>
      <c r="C93" s="208"/>
      <c r="D93" s="208"/>
      <c r="E93" s="208"/>
    </row>
    <row r="94" spans="1:5" x14ac:dyDescent="0.25">
      <c r="A94" s="14" t="s">
        <v>3</v>
      </c>
      <c r="B94" s="7" t="s">
        <v>714</v>
      </c>
      <c r="C94" s="208"/>
      <c r="D94" s="208"/>
      <c r="E94" s="208"/>
    </row>
    <row r="95" spans="1:5" x14ac:dyDescent="0.25">
      <c r="A95" s="15" t="s">
        <v>715</v>
      </c>
      <c r="B95" s="7" t="s">
        <v>716</v>
      </c>
      <c r="C95" s="208"/>
      <c r="D95" s="208"/>
      <c r="E95" s="208"/>
    </row>
    <row r="96" spans="1:5" ht="15.75" x14ac:dyDescent="0.25">
      <c r="A96" s="114" t="s">
        <v>4</v>
      </c>
      <c r="B96" s="115" t="s">
        <v>717</v>
      </c>
      <c r="C96" s="210">
        <f>+C89+C94+C95</f>
        <v>0</v>
      </c>
      <c r="D96" s="210">
        <f>+D89+D94+D95</f>
        <v>7765249</v>
      </c>
      <c r="E96" s="210">
        <f>+E89+E94+E95</f>
        <v>8555501</v>
      </c>
    </row>
    <row r="97" spans="1:5" ht="15.75" x14ac:dyDescent="0.25">
      <c r="A97" s="121" t="s">
        <v>896</v>
      </c>
      <c r="B97" s="126"/>
      <c r="C97" s="214">
        <f t="shared" ref="C97:D97" si="0">+C67+C96</f>
        <v>30920000</v>
      </c>
      <c r="D97" s="214">
        <f t="shared" si="0"/>
        <v>45362176</v>
      </c>
      <c r="E97" s="214">
        <f>+E67+E96</f>
        <v>44394837</v>
      </c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fitToHeight="2" orientation="portrait" r:id="rId1"/>
  <headerFooter>
    <oddHeader xml:space="preserve">&amp;C2. melléklet a  6/2019. (V.29.) önkormányzati rendelethez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2"/>
  <sheetViews>
    <sheetView view="pageLayout" zoomScaleNormal="100" zoomScaleSheetLayoutView="110" workbookViewId="0">
      <selection activeCell="D123" sqref="D123"/>
    </sheetView>
  </sheetViews>
  <sheetFormatPr defaultRowHeight="15" x14ac:dyDescent="0.25"/>
  <cols>
    <col min="1" max="1" width="83.42578125" customWidth="1"/>
    <col min="2" max="2" width="8.85546875" style="212" bestFit="1" customWidth="1"/>
    <col min="3" max="5" width="17" style="212" bestFit="1" customWidth="1"/>
    <col min="6" max="6" width="13.85546875" style="212" bestFit="1" customWidth="1"/>
    <col min="7" max="7" width="15.28515625" bestFit="1" customWidth="1"/>
    <col min="8" max="8" width="13.7109375" bestFit="1" customWidth="1"/>
    <col min="9" max="11" width="17" bestFit="1" customWidth="1"/>
  </cols>
  <sheetData>
    <row r="1" spans="1:11" ht="21" customHeight="1" x14ac:dyDescent="0.25">
      <c r="A1" s="257" t="s">
        <v>939</v>
      </c>
      <c r="B1" s="262"/>
      <c r="C1" s="262"/>
      <c r="D1" s="262"/>
      <c r="E1" s="262"/>
      <c r="F1" s="262"/>
      <c r="G1" s="262"/>
      <c r="H1" s="262"/>
      <c r="I1" s="259"/>
      <c r="J1" s="260"/>
      <c r="K1" s="260"/>
    </row>
    <row r="2" spans="1:11" ht="18.75" customHeight="1" x14ac:dyDescent="0.25">
      <c r="A2" s="261" t="s">
        <v>913</v>
      </c>
      <c r="B2" s="262"/>
      <c r="C2" s="262"/>
      <c r="D2" s="262"/>
      <c r="E2" s="262"/>
      <c r="F2" s="262"/>
      <c r="G2" s="262"/>
      <c r="H2" s="262"/>
      <c r="I2" s="259"/>
      <c r="J2" s="260"/>
      <c r="K2" s="260"/>
    </row>
    <row r="4" spans="1:11" x14ac:dyDescent="0.25">
      <c r="A4" s="93" t="s">
        <v>129</v>
      </c>
    </row>
    <row r="5" spans="1:11" ht="25.5" customHeight="1" x14ac:dyDescent="0.25">
      <c r="A5" s="263" t="s">
        <v>414</v>
      </c>
      <c r="B5" s="276" t="s">
        <v>415</v>
      </c>
      <c r="C5" s="268" t="s">
        <v>61</v>
      </c>
      <c r="D5" s="269"/>
      <c r="E5" s="270"/>
      <c r="F5" s="271" t="s">
        <v>62</v>
      </c>
      <c r="G5" s="272"/>
      <c r="H5" s="273"/>
      <c r="I5" s="256" t="s">
        <v>148</v>
      </c>
      <c r="J5" s="274"/>
      <c r="K5" s="274"/>
    </row>
    <row r="6" spans="1:11" x14ac:dyDescent="0.25">
      <c r="A6" s="275"/>
      <c r="B6" s="277"/>
      <c r="C6" s="154" t="s">
        <v>150</v>
      </c>
      <c r="D6" s="154" t="s">
        <v>178</v>
      </c>
      <c r="E6" s="207" t="s">
        <v>179</v>
      </c>
      <c r="F6" s="154" t="s">
        <v>150</v>
      </c>
      <c r="G6" s="3" t="s">
        <v>178</v>
      </c>
      <c r="H6" s="92" t="s">
        <v>179</v>
      </c>
      <c r="I6" s="3" t="s">
        <v>150</v>
      </c>
      <c r="J6" s="3" t="s">
        <v>178</v>
      </c>
      <c r="K6" s="92" t="s">
        <v>179</v>
      </c>
    </row>
    <row r="7" spans="1:11" x14ac:dyDescent="0.25">
      <c r="A7" s="29" t="s">
        <v>416</v>
      </c>
      <c r="B7" s="215" t="s">
        <v>417</v>
      </c>
      <c r="C7" s="160">
        <v>5330000</v>
      </c>
      <c r="D7" s="160">
        <v>8300280</v>
      </c>
      <c r="E7" s="216">
        <v>8300280</v>
      </c>
      <c r="F7" s="216"/>
      <c r="G7" s="164"/>
      <c r="H7" s="164"/>
      <c r="I7" s="171">
        <f>+C7+F7</f>
        <v>5330000</v>
      </c>
      <c r="J7" s="171">
        <f t="shared" ref="J7:K22" si="0">+D7+G7</f>
        <v>8300280</v>
      </c>
      <c r="K7" s="171">
        <f t="shared" si="0"/>
        <v>8300280</v>
      </c>
    </row>
    <row r="8" spans="1:11" x14ac:dyDescent="0.25">
      <c r="A8" s="29" t="s">
        <v>418</v>
      </c>
      <c r="B8" s="217" t="s">
        <v>419</v>
      </c>
      <c r="C8" s="218"/>
      <c r="D8" s="218"/>
      <c r="E8" s="219"/>
      <c r="F8" s="219"/>
      <c r="G8" s="200"/>
      <c r="H8" s="200"/>
      <c r="I8" s="201"/>
      <c r="J8" s="201"/>
      <c r="K8" s="201"/>
    </row>
    <row r="9" spans="1:11" x14ac:dyDescent="0.25">
      <c r="A9" s="29" t="s">
        <v>420</v>
      </c>
      <c r="B9" s="217" t="s">
        <v>421</v>
      </c>
      <c r="C9" s="218">
        <v>0</v>
      </c>
      <c r="D9" s="218">
        <v>50000</v>
      </c>
      <c r="E9" s="219">
        <v>16750</v>
      </c>
      <c r="F9" s="219"/>
      <c r="G9" s="200"/>
      <c r="H9" s="200"/>
      <c r="I9" s="201">
        <v>0</v>
      </c>
      <c r="J9" s="201">
        <f t="shared" si="0"/>
        <v>50000</v>
      </c>
      <c r="K9" s="201">
        <f t="shared" si="0"/>
        <v>16750</v>
      </c>
    </row>
    <row r="10" spans="1:11" x14ac:dyDescent="0.25">
      <c r="A10" s="32" t="s">
        <v>422</v>
      </c>
      <c r="B10" s="217" t="s">
        <v>423</v>
      </c>
      <c r="C10" s="218">
        <v>50000</v>
      </c>
      <c r="D10" s="218">
        <v>50000</v>
      </c>
      <c r="E10" s="219">
        <v>0</v>
      </c>
      <c r="F10" s="219"/>
      <c r="G10" s="200"/>
      <c r="H10" s="200"/>
      <c r="I10" s="201">
        <f t="shared" ref="I10:K71" si="1">+C10+F10</f>
        <v>50000</v>
      </c>
      <c r="J10" s="201">
        <f t="shared" si="0"/>
        <v>50000</v>
      </c>
      <c r="K10" s="201">
        <f t="shared" si="0"/>
        <v>0</v>
      </c>
    </row>
    <row r="11" spans="1:11" x14ac:dyDescent="0.25">
      <c r="A11" s="32" t="s">
        <v>424</v>
      </c>
      <c r="B11" s="217" t="s">
        <v>425</v>
      </c>
      <c r="C11" s="218"/>
      <c r="D11" s="218"/>
      <c r="E11" s="219"/>
      <c r="F11" s="219"/>
      <c r="G11" s="200"/>
      <c r="H11" s="200"/>
      <c r="I11" s="201"/>
      <c r="J11" s="201"/>
      <c r="K11" s="201"/>
    </row>
    <row r="12" spans="1:11" x14ac:dyDescent="0.25">
      <c r="A12" s="32" t="s">
        <v>426</v>
      </c>
      <c r="B12" s="217" t="s">
        <v>427</v>
      </c>
      <c r="C12" s="218"/>
      <c r="D12" s="218"/>
      <c r="E12" s="219"/>
      <c r="F12" s="219"/>
      <c r="G12" s="200"/>
      <c r="H12" s="200"/>
      <c r="I12" s="201"/>
      <c r="J12" s="201"/>
      <c r="K12" s="201"/>
    </row>
    <row r="13" spans="1:11" ht="15.75" x14ac:dyDescent="0.3">
      <c r="A13" s="32" t="s">
        <v>428</v>
      </c>
      <c r="B13" s="217" t="s">
        <v>429</v>
      </c>
      <c r="C13" s="160">
        <v>370000</v>
      </c>
      <c r="D13" s="160">
        <v>370000</v>
      </c>
      <c r="E13" s="216">
        <v>240000</v>
      </c>
      <c r="F13" s="216"/>
      <c r="G13" s="164"/>
      <c r="H13" s="164"/>
      <c r="I13" s="202">
        <f t="shared" si="1"/>
        <v>370000</v>
      </c>
      <c r="J13" s="171">
        <f t="shared" si="0"/>
        <v>370000</v>
      </c>
      <c r="K13" s="171">
        <f t="shared" si="0"/>
        <v>240000</v>
      </c>
    </row>
    <row r="14" spans="1:11" x14ac:dyDescent="0.25">
      <c r="A14" s="32" t="s">
        <v>430</v>
      </c>
      <c r="B14" s="217" t="s">
        <v>431</v>
      </c>
      <c r="C14" s="160"/>
      <c r="D14" s="160"/>
      <c r="E14" s="216"/>
      <c r="F14" s="216"/>
      <c r="G14" s="164"/>
      <c r="H14" s="164"/>
      <c r="I14" s="171"/>
      <c r="J14" s="171"/>
      <c r="K14" s="171"/>
    </row>
    <row r="15" spans="1:11" x14ac:dyDescent="0.25">
      <c r="A15" s="5" t="s">
        <v>432</v>
      </c>
      <c r="B15" s="217" t="s">
        <v>433</v>
      </c>
      <c r="C15" s="160">
        <v>170000</v>
      </c>
      <c r="D15" s="160">
        <v>229628</v>
      </c>
      <c r="E15" s="216">
        <v>173330</v>
      </c>
      <c r="F15" s="216"/>
      <c r="G15" s="164"/>
      <c r="H15" s="164"/>
      <c r="I15" s="171">
        <f t="shared" si="1"/>
        <v>170000</v>
      </c>
      <c r="J15" s="171">
        <f t="shared" si="0"/>
        <v>229628</v>
      </c>
      <c r="K15" s="171">
        <f t="shared" si="0"/>
        <v>173330</v>
      </c>
    </row>
    <row r="16" spans="1:11" x14ac:dyDescent="0.25">
      <c r="A16" s="5" t="s">
        <v>434</v>
      </c>
      <c r="B16" s="217" t="s">
        <v>435</v>
      </c>
      <c r="C16" s="160"/>
      <c r="D16" s="160"/>
      <c r="E16" s="216"/>
      <c r="F16" s="216"/>
      <c r="G16" s="164"/>
      <c r="H16" s="164"/>
      <c r="I16" s="171"/>
      <c r="J16" s="171"/>
      <c r="K16" s="171"/>
    </row>
    <row r="17" spans="1:11" x14ac:dyDescent="0.25">
      <c r="A17" s="5" t="s">
        <v>436</v>
      </c>
      <c r="B17" s="217" t="s">
        <v>437</v>
      </c>
      <c r="C17" s="160"/>
      <c r="D17" s="160"/>
      <c r="E17" s="216"/>
      <c r="F17" s="216"/>
      <c r="G17" s="164"/>
      <c r="H17" s="164"/>
      <c r="I17" s="171"/>
      <c r="J17" s="171"/>
      <c r="K17" s="171"/>
    </row>
    <row r="18" spans="1:11" x14ac:dyDescent="0.25">
      <c r="A18" s="5" t="s">
        <v>438</v>
      </c>
      <c r="B18" s="217" t="s">
        <v>439</v>
      </c>
      <c r="C18" s="160"/>
      <c r="D18" s="160"/>
      <c r="E18" s="216"/>
      <c r="F18" s="216"/>
      <c r="G18" s="164"/>
      <c r="H18" s="164"/>
      <c r="I18" s="171"/>
      <c r="J18" s="171"/>
      <c r="K18" s="171"/>
    </row>
    <row r="19" spans="1:11" x14ac:dyDescent="0.25">
      <c r="A19" s="5" t="s">
        <v>816</v>
      </c>
      <c r="B19" s="217" t="s">
        <v>440</v>
      </c>
      <c r="C19" s="160">
        <v>405000</v>
      </c>
      <c r="D19" s="160">
        <v>831306</v>
      </c>
      <c r="E19" s="216">
        <v>377932</v>
      </c>
      <c r="F19" s="216"/>
      <c r="G19" s="164"/>
      <c r="H19" s="164"/>
      <c r="I19" s="171">
        <f t="shared" si="1"/>
        <v>405000</v>
      </c>
      <c r="J19" s="171">
        <f t="shared" si="0"/>
        <v>831306</v>
      </c>
      <c r="K19" s="171">
        <f t="shared" si="0"/>
        <v>377932</v>
      </c>
    </row>
    <row r="20" spans="1:11" x14ac:dyDescent="0.25">
      <c r="A20" s="33" t="s">
        <v>718</v>
      </c>
      <c r="B20" s="220" t="s">
        <v>441</v>
      </c>
      <c r="C20" s="161">
        <f t="shared" ref="C20:K20" si="2">SUM(C7:C19)</f>
        <v>6325000</v>
      </c>
      <c r="D20" s="161">
        <f t="shared" si="2"/>
        <v>9831214</v>
      </c>
      <c r="E20" s="161">
        <f t="shared" si="2"/>
        <v>9108292</v>
      </c>
      <c r="F20" s="161"/>
      <c r="G20" s="165"/>
      <c r="H20" s="165"/>
      <c r="I20" s="165">
        <f t="shared" si="2"/>
        <v>6325000</v>
      </c>
      <c r="J20" s="165">
        <f t="shared" si="2"/>
        <v>9831214</v>
      </c>
      <c r="K20" s="165">
        <f t="shared" si="2"/>
        <v>9108292</v>
      </c>
    </row>
    <row r="21" spans="1:11" x14ac:dyDescent="0.25">
      <c r="A21" s="5" t="s">
        <v>442</v>
      </c>
      <c r="B21" s="217" t="s">
        <v>443</v>
      </c>
      <c r="C21" s="160">
        <v>5100000</v>
      </c>
      <c r="D21" s="160">
        <v>5152630</v>
      </c>
      <c r="E21" s="216">
        <v>5152630</v>
      </c>
      <c r="F21" s="216"/>
      <c r="G21" s="164"/>
      <c r="H21" s="164"/>
      <c r="I21" s="171">
        <f t="shared" si="1"/>
        <v>5100000</v>
      </c>
      <c r="J21" s="171">
        <f t="shared" si="0"/>
        <v>5152630</v>
      </c>
      <c r="K21" s="171">
        <f t="shared" si="0"/>
        <v>5152630</v>
      </c>
    </row>
    <row r="22" spans="1:11" ht="33.75" customHeight="1" x14ac:dyDescent="0.25">
      <c r="A22" s="5" t="s">
        <v>444</v>
      </c>
      <c r="B22" s="217" t="s">
        <v>445</v>
      </c>
      <c r="C22" s="160">
        <v>250000</v>
      </c>
      <c r="D22" s="160">
        <v>250000</v>
      </c>
      <c r="E22" s="216">
        <v>220000</v>
      </c>
      <c r="F22" s="216"/>
      <c r="G22" s="164"/>
      <c r="H22" s="164"/>
      <c r="I22" s="171">
        <f t="shared" si="1"/>
        <v>250000</v>
      </c>
      <c r="J22" s="171">
        <f t="shared" si="0"/>
        <v>250000</v>
      </c>
      <c r="K22" s="171">
        <f t="shared" si="0"/>
        <v>220000</v>
      </c>
    </row>
    <row r="23" spans="1:11" x14ac:dyDescent="0.25">
      <c r="A23" s="6" t="s">
        <v>446</v>
      </c>
      <c r="B23" s="217" t="s">
        <v>447</v>
      </c>
      <c r="C23" s="160">
        <v>0</v>
      </c>
      <c r="D23" s="160"/>
      <c r="E23" s="216"/>
      <c r="F23" s="216"/>
      <c r="G23" s="164"/>
      <c r="H23" s="164"/>
      <c r="I23" s="171"/>
      <c r="J23" s="171"/>
      <c r="K23" s="171"/>
    </row>
    <row r="24" spans="1:11" x14ac:dyDescent="0.25">
      <c r="A24" s="7" t="s">
        <v>719</v>
      </c>
      <c r="B24" s="220" t="s">
        <v>448</v>
      </c>
      <c r="C24" s="161">
        <f>SUM(C21:C23)</f>
        <v>5350000</v>
      </c>
      <c r="D24" s="161">
        <f t="shared" ref="D24:K24" si="3">SUM(D21:D23)</f>
        <v>5402630</v>
      </c>
      <c r="E24" s="161">
        <f t="shared" si="3"/>
        <v>5372630</v>
      </c>
      <c r="F24" s="161">
        <f t="shared" si="3"/>
        <v>0</v>
      </c>
      <c r="G24" s="165">
        <f t="shared" si="3"/>
        <v>0</v>
      </c>
      <c r="H24" s="165">
        <f t="shared" si="3"/>
        <v>0</v>
      </c>
      <c r="I24" s="165">
        <f t="shared" si="3"/>
        <v>5350000</v>
      </c>
      <c r="J24" s="165">
        <f t="shared" si="3"/>
        <v>5402630</v>
      </c>
      <c r="K24" s="165">
        <f t="shared" si="3"/>
        <v>5372630</v>
      </c>
    </row>
    <row r="25" spans="1:11" x14ac:dyDescent="0.25">
      <c r="A25" s="44" t="s">
        <v>846</v>
      </c>
      <c r="B25" s="221" t="s">
        <v>449</v>
      </c>
      <c r="C25" s="161">
        <f>+C20+C24</f>
        <v>11675000</v>
      </c>
      <c r="D25" s="161">
        <f t="shared" ref="D25:K25" si="4">+D20+D24</f>
        <v>15233844</v>
      </c>
      <c r="E25" s="161">
        <f t="shared" si="4"/>
        <v>14480922</v>
      </c>
      <c r="F25" s="161">
        <f t="shared" si="4"/>
        <v>0</v>
      </c>
      <c r="G25" s="165">
        <f t="shared" si="4"/>
        <v>0</v>
      </c>
      <c r="H25" s="165">
        <f t="shared" si="4"/>
        <v>0</v>
      </c>
      <c r="I25" s="165">
        <f t="shared" si="4"/>
        <v>11675000</v>
      </c>
      <c r="J25" s="165">
        <f t="shared" si="4"/>
        <v>15233844</v>
      </c>
      <c r="K25" s="165">
        <f t="shared" si="4"/>
        <v>14480922</v>
      </c>
    </row>
    <row r="26" spans="1:11" x14ac:dyDescent="0.25">
      <c r="A26" s="38" t="s">
        <v>817</v>
      </c>
      <c r="B26" s="221" t="s">
        <v>450</v>
      </c>
      <c r="C26" s="161">
        <v>2555000</v>
      </c>
      <c r="D26" s="161">
        <v>2555000</v>
      </c>
      <c r="E26" s="216">
        <v>2238203</v>
      </c>
      <c r="F26" s="216"/>
      <c r="G26" s="164"/>
      <c r="H26" s="164"/>
      <c r="I26" s="171">
        <f t="shared" si="1"/>
        <v>2555000</v>
      </c>
      <c r="J26" s="171">
        <f t="shared" si="1"/>
        <v>2555000</v>
      </c>
      <c r="K26" s="171">
        <f t="shared" si="1"/>
        <v>2238203</v>
      </c>
    </row>
    <row r="27" spans="1:11" x14ac:dyDescent="0.25">
      <c r="A27" s="5" t="s">
        <v>451</v>
      </c>
      <c r="B27" s="217" t="s">
        <v>452</v>
      </c>
      <c r="C27" s="160">
        <v>90000</v>
      </c>
      <c r="D27" s="160">
        <v>90000</v>
      </c>
      <c r="E27" s="216">
        <v>49535</v>
      </c>
      <c r="F27" s="216"/>
      <c r="G27" s="164"/>
      <c r="H27" s="164"/>
      <c r="I27" s="171">
        <f t="shared" si="1"/>
        <v>90000</v>
      </c>
      <c r="J27" s="171">
        <f t="shared" si="1"/>
        <v>90000</v>
      </c>
      <c r="K27" s="171">
        <f t="shared" si="1"/>
        <v>49535</v>
      </c>
    </row>
    <row r="28" spans="1:11" x14ac:dyDescent="0.25">
      <c r="A28" s="5" t="s">
        <v>453</v>
      </c>
      <c r="B28" s="217" t="s">
        <v>454</v>
      </c>
      <c r="C28" s="160">
        <v>1708575</v>
      </c>
      <c r="D28" s="160">
        <v>2008575</v>
      </c>
      <c r="E28" s="216">
        <v>1955392</v>
      </c>
      <c r="F28" s="216"/>
      <c r="G28" s="164"/>
      <c r="H28" s="164"/>
      <c r="I28" s="171">
        <f t="shared" si="1"/>
        <v>1708575</v>
      </c>
      <c r="J28" s="171">
        <f t="shared" si="1"/>
        <v>2008575</v>
      </c>
      <c r="K28" s="171">
        <f t="shared" si="1"/>
        <v>1955392</v>
      </c>
    </row>
    <row r="29" spans="1:11" x14ac:dyDescent="0.25">
      <c r="A29" s="5" t="s">
        <v>455</v>
      </c>
      <c r="B29" s="217" t="s">
        <v>456</v>
      </c>
      <c r="C29" s="160"/>
      <c r="D29" s="160"/>
      <c r="E29" s="216"/>
      <c r="F29" s="216"/>
      <c r="G29" s="164"/>
      <c r="H29" s="164"/>
      <c r="I29" s="171">
        <f t="shared" si="1"/>
        <v>0</v>
      </c>
      <c r="J29" s="171">
        <f t="shared" si="1"/>
        <v>0</v>
      </c>
      <c r="K29" s="171">
        <f t="shared" si="1"/>
        <v>0</v>
      </c>
    </row>
    <row r="30" spans="1:11" x14ac:dyDescent="0.25">
      <c r="A30" s="7" t="s">
        <v>720</v>
      </c>
      <c r="B30" s="220" t="s">
        <v>457</v>
      </c>
      <c r="C30" s="161">
        <f>SUM(C27:C29)</f>
        <v>1798575</v>
      </c>
      <c r="D30" s="161">
        <f t="shared" ref="D30:K30" si="5">SUM(D27:D29)</f>
        <v>2098575</v>
      </c>
      <c r="E30" s="161">
        <f t="shared" si="5"/>
        <v>2004927</v>
      </c>
      <c r="F30" s="161">
        <f t="shared" si="5"/>
        <v>0</v>
      </c>
      <c r="G30" s="165">
        <f t="shared" si="5"/>
        <v>0</v>
      </c>
      <c r="H30" s="165">
        <f t="shared" si="5"/>
        <v>0</v>
      </c>
      <c r="I30" s="165">
        <f t="shared" si="5"/>
        <v>1798575</v>
      </c>
      <c r="J30" s="165">
        <f t="shared" si="5"/>
        <v>2098575</v>
      </c>
      <c r="K30" s="165">
        <f t="shared" si="5"/>
        <v>2004927</v>
      </c>
    </row>
    <row r="31" spans="1:11" x14ac:dyDescent="0.25">
      <c r="A31" s="5" t="s">
        <v>458</v>
      </c>
      <c r="B31" s="217" t="s">
        <v>459</v>
      </c>
      <c r="C31" s="160">
        <v>70000</v>
      </c>
      <c r="D31" s="160">
        <v>70000</v>
      </c>
      <c r="E31" s="216">
        <v>62372</v>
      </c>
      <c r="F31" s="216"/>
      <c r="G31" s="164"/>
      <c r="H31" s="164"/>
      <c r="I31" s="171">
        <f t="shared" si="1"/>
        <v>70000</v>
      </c>
      <c r="J31" s="171">
        <f t="shared" si="1"/>
        <v>70000</v>
      </c>
      <c r="K31" s="171">
        <f t="shared" si="1"/>
        <v>62372</v>
      </c>
    </row>
    <row r="32" spans="1:11" x14ac:dyDescent="0.25">
      <c r="A32" s="5" t="s">
        <v>460</v>
      </c>
      <c r="B32" s="217" t="s">
        <v>461</v>
      </c>
      <c r="C32" s="160">
        <v>2000000</v>
      </c>
      <c r="D32" s="160">
        <v>2259858</v>
      </c>
      <c r="E32" s="216">
        <v>2259858</v>
      </c>
      <c r="F32" s="216"/>
      <c r="G32" s="164"/>
      <c r="H32" s="164"/>
      <c r="I32" s="171">
        <f t="shared" si="1"/>
        <v>2000000</v>
      </c>
      <c r="J32" s="171">
        <f t="shared" si="1"/>
        <v>2259858</v>
      </c>
      <c r="K32" s="171">
        <f t="shared" si="1"/>
        <v>2259858</v>
      </c>
    </row>
    <row r="33" spans="1:11" ht="15" customHeight="1" x14ac:dyDescent="0.25">
      <c r="A33" s="7" t="s">
        <v>847</v>
      </c>
      <c r="B33" s="220" t="s">
        <v>462</v>
      </c>
      <c r="C33" s="161">
        <f>SUM(C31:C32)</f>
        <v>2070000</v>
      </c>
      <c r="D33" s="161">
        <f t="shared" ref="D33:K33" si="6">SUM(D31:D32)</f>
        <v>2329858</v>
      </c>
      <c r="E33" s="161">
        <f t="shared" si="6"/>
        <v>2322230</v>
      </c>
      <c r="F33" s="161">
        <f t="shared" si="6"/>
        <v>0</v>
      </c>
      <c r="G33" s="165">
        <f t="shared" si="6"/>
        <v>0</v>
      </c>
      <c r="H33" s="165">
        <f t="shared" si="6"/>
        <v>0</v>
      </c>
      <c r="I33" s="165">
        <f t="shared" si="6"/>
        <v>2070000</v>
      </c>
      <c r="J33" s="165">
        <f t="shared" si="6"/>
        <v>2329858</v>
      </c>
      <c r="K33" s="165">
        <f t="shared" si="6"/>
        <v>2322230</v>
      </c>
    </row>
    <row r="34" spans="1:11" x14ac:dyDescent="0.25">
      <c r="A34" s="5" t="s">
        <v>463</v>
      </c>
      <c r="B34" s="217" t="s">
        <v>464</v>
      </c>
      <c r="C34" s="160">
        <v>1945000</v>
      </c>
      <c r="D34" s="160">
        <v>2145000</v>
      </c>
      <c r="E34" s="216">
        <v>1908737</v>
      </c>
      <c r="F34" s="216"/>
      <c r="G34" s="164"/>
      <c r="H34" s="164"/>
      <c r="I34" s="171">
        <f t="shared" si="1"/>
        <v>1945000</v>
      </c>
      <c r="J34" s="171">
        <f t="shared" si="1"/>
        <v>2145000</v>
      </c>
      <c r="K34" s="171">
        <f t="shared" si="1"/>
        <v>1908737</v>
      </c>
    </row>
    <row r="35" spans="1:11" x14ac:dyDescent="0.25">
      <c r="A35" s="5" t="s">
        <v>465</v>
      </c>
      <c r="B35" s="217" t="s">
        <v>466</v>
      </c>
      <c r="C35" s="160"/>
      <c r="D35" s="160"/>
      <c r="E35" s="216"/>
      <c r="F35" s="216"/>
      <c r="G35" s="164"/>
      <c r="H35" s="164"/>
      <c r="I35" s="171">
        <f t="shared" si="1"/>
        <v>0</v>
      </c>
      <c r="J35" s="171">
        <f t="shared" si="1"/>
        <v>0</v>
      </c>
      <c r="K35" s="171">
        <f t="shared" si="1"/>
        <v>0</v>
      </c>
    </row>
    <row r="36" spans="1:11" x14ac:dyDescent="0.25">
      <c r="A36" s="5" t="s">
        <v>818</v>
      </c>
      <c r="B36" s="217" t="s">
        <v>467</v>
      </c>
      <c r="C36" s="160"/>
      <c r="D36" s="160"/>
      <c r="E36" s="216"/>
      <c r="F36" s="216"/>
      <c r="G36" s="164"/>
      <c r="H36" s="164"/>
      <c r="I36" s="171">
        <f t="shared" si="1"/>
        <v>0</v>
      </c>
      <c r="J36" s="171">
        <f t="shared" si="1"/>
        <v>0</v>
      </c>
      <c r="K36" s="171">
        <f t="shared" si="1"/>
        <v>0</v>
      </c>
    </row>
    <row r="37" spans="1:11" x14ac:dyDescent="0.25">
      <c r="A37" s="5" t="s">
        <v>468</v>
      </c>
      <c r="B37" s="217" t="s">
        <v>469</v>
      </c>
      <c r="C37" s="160">
        <v>360000</v>
      </c>
      <c r="D37" s="160">
        <v>860000</v>
      </c>
      <c r="E37" s="216">
        <v>605090</v>
      </c>
      <c r="F37" s="216"/>
      <c r="G37" s="164"/>
      <c r="H37" s="164"/>
      <c r="I37" s="171">
        <f t="shared" si="1"/>
        <v>360000</v>
      </c>
      <c r="J37" s="171">
        <f t="shared" si="1"/>
        <v>860000</v>
      </c>
      <c r="K37" s="171">
        <f t="shared" si="1"/>
        <v>605090</v>
      </c>
    </row>
    <row r="38" spans="1:11" x14ac:dyDescent="0.25">
      <c r="A38" s="10" t="s">
        <v>819</v>
      </c>
      <c r="B38" s="217" t="s">
        <v>470</v>
      </c>
      <c r="C38" s="160"/>
      <c r="D38" s="160"/>
      <c r="E38" s="216"/>
      <c r="F38" s="216"/>
      <c r="G38" s="164"/>
      <c r="H38" s="164"/>
      <c r="I38" s="171">
        <f t="shared" si="1"/>
        <v>0</v>
      </c>
      <c r="J38" s="171">
        <f t="shared" si="1"/>
        <v>0</v>
      </c>
      <c r="K38" s="171">
        <f t="shared" si="1"/>
        <v>0</v>
      </c>
    </row>
    <row r="39" spans="1:11" x14ac:dyDescent="0.25">
      <c r="A39" s="6" t="s">
        <v>471</v>
      </c>
      <c r="B39" s="217" t="s">
        <v>472</v>
      </c>
      <c r="C39" s="160">
        <v>225000</v>
      </c>
      <c r="D39" s="160">
        <v>475000</v>
      </c>
      <c r="E39" s="216">
        <v>276695</v>
      </c>
      <c r="F39" s="216"/>
      <c r="G39" s="164"/>
      <c r="H39" s="164"/>
      <c r="I39" s="171">
        <f t="shared" si="1"/>
        <v>225000</v>
      </c>
      <c r="J39" s="171">
        <f t="shared" si="1"/>
        <v>475000</v>
      </c>
      <c r="K39" s="171">
        <f t="shared" si="1"/>
        <v>276695</v>
      </c>
    </row>
    <row r="40" spans="1:11" x14ac:dyDescent="0.25">
      <c r="A40" s="5" t="s">
        <v>820</v>
      </c>
      <c r="B40" s="217" t="s">
        <v>473</v>
      </c>
      <c r="C40" s="160">
        <v>2515000</v>
      </c>
      <c r="D40" s="160">
        <v>8763010</v>
      </c>
      <c r="E40" s="216">
        <v>1169593</v>
      </c>
      <c r="F40" s="216"/>
      <c r="G40" s="164"/>
      <c r="H40" s="164"/>
      <c r="I40" s="171">
        <f t="shared" si="1"/>
        <v>2515000</v>
      </c>
      <c r="J40" s="171">
        <f t="shared" si="1"/>
        <v>8763010</v>
      </c>
      <c r="K40" s="171">
        <f t="shared" si="1"/>
        <v>1169593</v>
      </c>
    </row>
    <row r="41" spans="1:11" x14ac:dyDescent="0.25">
      <c r="A41" s="7" t="s">
        <v>721</v>
      </c>
      <c r="B41" s="220" t="s">
        <v>474</v>
      </c>
      <c r="C41" s="161">
        <f>SUM(C34:C40)</f>
        <v>5045000</v>
      </c>
      <c r="D41" s="161">
        <f t="shared" ref="D41:K41" si="7">SUM(D34:D40)</f>
        <v>12243010</v>
      </c>
      <c r="E41" s="161">
        <f t="shared" si="7"/>
        <v>3960115</v>
      </c>
      <c r="F41" s="161">
        <f t="shared" si="7"/>
        <v>0</v>
      </c>
      <c r="G41" s="165">
        <f t="shared" si="7"/>
        <v>0</v>
      </c>
      <c r="H41" s="165">
        <f t="shared" si="7"/>
        <v>0</v>
      </c>
      <c r="I41" s="165">
        <f t="shared" si="7"/>
        <v>5045000</v>
      </c>
      <c r="J41" s="165">
        <f t="shared" si="7"/>
        <v>12243010</v>
      </c>
      <c r="K41" s="165">
        <f t="shared" si="7"/>
        <v>3960115</v>
      </c>
    </row>
    <row r="42" spans="1:11" x14ac:dyDescent="0.25">
      <c r="A42" s="5" t="s">
        <v>475</v>
      </c>
      <c r="B42" s="217" t="s">
        <v>476</v>
      </c>
      <c r="C42" s="160">
        <v>140000</v>
      </c>
      <c r="D42" s="160">
        <v>240000</v>
      </c>
      <c r="E42" s="216">
        <v>152620</v>
      </c>
      <c r="F42" s="216"/>
      <c r="G42" s="164"/>
      <c r="H42" s="164"/>
      <c r="I42" s="171">
        <f t="shared" si="1"/>
        <v>140000</v>
      </c>
      <c r="J42" s="171">
        <f t="shared" si="1"/>
        <v>240000</v>
      </c>
      <c r="K42" s="171">
        <f t="shared" si="1"/>
        <v>152620</v>
      </c>
    </row>
    <row r="43" spans="1:11" x14ac:dyDescent="0.25">
      <c r="A43" s="5" t="s">
        <v>477</v>
      </c>
      <c r="B43" s="217" t="s">
        <v>478</v>
      </c>
      <c r="C43" s="160"/>
      <c r="D43" s="160"/>
      <c r="E43" s="216"/>
      <c r="F43" s="216"/>
      <c r="G43" s="164"/>
      <c r="H43" s="164"/>
      <c r="I43" s="171">
        <f t="shared" si="1"/>
        <v>0</v>
      </c>
      <c r="J43" s="171">
        <f t="shared" si="1"/>
        <v>0</v>
      </c>
      <c r="K43" s="171">
        <f t="shared" si="1"/>
        <v>0</v>
      </c>
    </row>
    <row r="44" spans="1:11" x14ac:dyDescent="0.25">
      <c r="A44" s="7" t="s">
        <v>722</v>
      </c>
      <c r="B44" s="220" t="s">
        <v>479</v>
      </c>
      <c r="C44" s="161">
        <f>SUM(C42:C43)</f>
        <v>140000</v>
      </c>
      <c r="D44" s="161">
        <f t="shared" ref="D44:K44" si="8">SUM(D42:D43)</f>
        <v>240000</v>
      </c>
      <c r="E44" s="161">
        <f t="shared" si="8"/>
        <v>152620</v>
      </c>
      <c r="F44" s="161">
        <f t="shared" si="8"/>
        <v>0</v>
      </c>
      <c r="G44" s="165">
        <f t="shared" si="8"/>
        <v>0</v>
      </c>
      <c r="H44" s="165">
        <f t="shared" si="8"/>
        <v>0</v>
      </c>
      <c r="I44" s="165">
        <f t="shared" si="8"/>
        <v>140000</v>
      </c>
      <c r="J44" s="165">
        <f t="shared" si="8"/>
        <v>240000</v>
      </c>
      <c r="K44" s="165">
        <f t="shared" si="8"/>
        <v>152620</v>
      </c>
    </row>
    <row r="45" spans="1:11" x14ac:dyDescent="0.25">
      <c r="A45" s="5" t="s">
        <v>480</v>
      </c>
      <c r="B45" s="217" t="s">
        <v>481</v>
      </c>
      <c r="C45" s="160">
        <v>1608615</v>
      </c>
      <c r="D45" s="160">
        <v>1900457</v>
      </c>
      <c r="E45" s="216">
        <v>1804537</v>
      </c>
      <c r="F45" s="216"/>
      <c r="G45" s="164"/>
      <c r="H45" s="164"/>
      <c r="I45" s="171">
        <f t="shared" si="1"/>
        <v>1608615</v>
      </c>
      <c r="J45" s="171">
        <f t="shared" si="1"/>
        <v>1900457</v>
      </c>
      <c r="K45" s="171">
        <f t="shared" si="1"/>
        <v>1804537</v>
      </c>
    </row>
    <row r="46" spans="1:11" x14ac:dyDescent="0.25">
      <c r="A46" s="5" t="s">
        <v>482</v>
      </c>
      <c r="B46" s="217" t="s">
        <v>483</v>
      </c>
      <c r="C46" s="160"/>
      <c r="D46" s="160"/>
      <c r="E46" s="216"/>
      <c r="F46" s="216"/>
      <c r="G46" s="164"/>
      <c r="H46" s="164"/>
      <c r="I46" s="171">
        <f t="shared" si="1"/>
        <v>0</v>
      </c>
      <c r="J46" s="171">
        <f t="shared" si="1"/>
        <v>0</v>
      </c>
      <c r="K46" s="171">
        <f t="shared" si="1"/>
        <v>0</v>
      </c>
    </row>
    <row r="47" spans="1:11" x14ac:dyDescent="0.25">
      <c r="A47" s="5" t="s">
        <v>821</v>
      </c>
      <c r="B47" s="217" t="s">
        <v>484</v>
      </c>
      <c r="C47" s="160"/>
      <c r="D47" s="160"/>
      <c r="E47" s="216"/>
      <c r="F47" s="216"/>
      <c r="G47" s="164"/>
      <c r="H47" s="164"/>
      <c r="I47" s="171">
        <f t="shared" si="1"/>
        <v>0</v>
      </c>
      <c r="J47" s="171">
        <f t="shared" si="1"/>
        <v>0</v>
      </c>
      <c r="K47" s="171">
        <f t="shared" si="1"/>
        <v>0</v>
      </c>
    </row>
    <row r="48" spans="1:11" x14ac:dyDescent="0.25">
      <c r="A48" s="5" t="s">
        <v>822</v>
      </c>
      <c r="B48" s="217" t="s">
        <v>485</v>
      </c>
      <c r="C48" s="160"/>
      <c r="D48" s="160"/>
      <c r="E48" s="216"/>
      <c r="F48" s="216"/>
      <c r="G48" s="164"/>
      <c r="H48" s="164"/>
      <c r="I48" s="171">
        <f t="shared" si="1"/>
        <v>0</v>
      </c>
      <c r="J48" s="171">
        <f t="shared" si="1"/>
        <v>0</v>
      </c>
      <c r="K48" s="171">
        <f t="shared" si="1"/>
        <v>0</v>
      </c>
    </row>
    <row r="49" spans="1:11" x14ac:dyDescent="0.25">
      <c r="A49" s="5" t="s">
        <v>486</v>
      </c>
      <c r="B49" s="217" t="s">
        <v>487</v>
      </c>
      <c r="C49" s="160">
        <v>810</v>
      </c>
      <c r="D49" s="160">
        <v>810</v>
      </c>
      <c r="E49" s="216"/>
      <c r="F49" s="216"/>
      <c r="G49" s="164"/>
      <c r="H49" s="164"/>
      <c r="I49" s="171">
        <f t="shared" si="1"/>
        <v>810</v>
      </c>
      <c r="J49" s="171">
        <f t="shared" si="1"/>
        <v>810</v>
      </c>
      <c r="K49" s="171">
        <f t="shared" si="1"/>
        <v>0</v>
      </c>
    </row>
    <row r="50" spans="1:11" x14ac:dyDescent="0.25">
      <c r="A50" s="7" t="s">
        <v>723</v>
      </c>
      <c r="B50" s="220" t="s">
        <v>488</v>
      </c>
      <c r="C50" s="161">
        <f>SUM(C45:C49)</f>
        <v>1609425</v>
      </c>
      <c r="D50" s="161">
        <f t="shared" ref="D50:K50" si="9">SUM(D45:D49)</f>
        <v>1901267</v>
      </c>
      <c r="E50" s="161">
        <f t="shared" si="9"/>
        <v>1804537</v>
      </c>
      <c r="F50" s="161">
        <f t="shared" si="9"/>
        <v>0</v>
      </c>
      <c r="G50" s="165">
        <f t="shared" si="9"/>
        <v>0</v>
      </c>
      <c r="H50" s="165">
        <f t="shared" si="9"/>
        <v>0</v>
      </c>
      <c r="I50" s="165">
        <f t="shared" si="9"/>
        <v>1609425</v>
      </c>
      <c r="J50" s="165">
        <f t="shared" si="9"/>
        <v>1901267</v>
      </c>
      <c r="K50" s="165">
        <f t="shared" si="9"/>
        <v>1804537</v>
      </c>
    </row>
    <row r="51" spans="1:11" x14ac:dyDescent="0.25">
      <c r="A51" s="38" t="s">
        <v>724</v>
      </c>
      <c r="B51" s="221" t="s">
        <v>489</v>
      </c>
      <c r="C51" s="161">
        <f>+C30+C33+C41+C44+C50</f>
        <v>10663000</v>
      </c>
      <c r="D51" s="161">
        <f t="shared" ref="D51:K51" si="10">+D30+D33+D41+D44+D50</f>
        <v>18812710</v>
      </c>
      <c r="E51" s="161">
        <f t="shared" si="10"/>
        <v>10244429</v>
      </c>
      <c r="F51" s="161">
        <f t="shared" si="10"/>
        <v>0</v>
      </c>
      <c r="G51" s="165">
        <f t="shared" si="10"/>
        <v>0</v>
      </c>
      <c r="H51" s="165">
        <f t="shared" si="10"/>
        <v>0</v>
      </c>
      <c r="I51" s="165">
        <f t="shared" si="10"/>
        <v>10663000</v>
      </c>
      <c r="J51" s="165">
        <f t="shared" si="10"/>
        <v>18812710</v>
      </c>
      <c r="K51" s="165">
        <f t="shared" si="10"/>
        <v>10244429</v>
      </c>
    </row>
    <row r="52" spans="1:11" x14ac:dyDescent="0.25">
      <c r="A52" s="13" t="s">
        <v>490</v>
      </c>
      <c r="B52" s="217" t="s">
        <v>491</v>
      </c>
      <c r="C52" s="160"/>
      <c r="D52" s="160"/>
      <c r="E52" s="216"/>
      <c r="F52" s="216"/>
      <c r="G52" s="164"/>
      <c r="H52" s="164"/>
      <c r="I52" s="171">
        <f t="shared" si="1"/>
        <v>0</v>
      </c>
      <c r="J52" s="171">
        <f t="shared" si="1"/>
        <v>0</v>
      </c>
      <c r="K52" s="171">
        <f t="shared" si="1"/>
        <v>0</v>
      </c>
    </row>
    <row r="53" spans="1:11" x14ac:dyDescent="0.25">
      <c r="A53" s="13" t="s">
        <v>725</v>
      </c>
      <c r="B53" s="217" t="s">
        <v>492</v>
      </c>
      <c r="C53" s="160"/>
      <c r="D53" s="160"/>
      <c r="E53" s="216"/>
      <c r="F53" s="216"/>
      <c r="G53" s="164"/>
      <c r="H53" s="164"/>
      <c r="I53" s="171">
        <f t="shared" si="1"/>
        <v>0</v>
      </c>
      <c r="J53" s="171">
        <f t="shared" si="1"/>
        <v>0</v>
      </c>
      <c r="K53" s="171">
        <f t="shared" si="1"/>
        <v>0</v>
      </c>
    </row>
    <row r="54" spans="1:11" x14ac:dyDescent="0.25">
      <c r="A54" s="17" t="s">
        <v>823</v>
      </c>
      <c r="B54" s="217" t="s">
        <v>493</v>
      </c>
      <c r="C54" s="160"/>
      <c r="D54" s="160"/>
      <c r="E54" s="216"/>
      <c r="F54" s="216"/>
      <c r="G54" s="164"/>
      <c r="H54" s="164"/>
      <c r="I54" s="171">
        <f t="shared" si="1"/>
        <v>0</v>
      </c>
      <c r="J54" s="171">
        <f t="shared" si="1"/>
        <v>0</v>
      </c>
      <c r="K54" s="171">
        <f t="shared" si="1"/>
        <v>0</v>
      </c>
    </row>
    <row r="55" spans="1:11" x14ac:dyDescent="0.25">
      <c r="A55" s="17" t="s">
        <v>824</v>
      </c>
      <c r="B55" s="217" t="s">
        <v>494</v>
      </c>
      <c r="C55" s="160"/>
      <c r="D55" s="160"/>
      <c r="E55" s="216"/>
      <c r="F55" s="216"/>
      <c r="G55" s="164"/>
      <c r="H55" s="164"/>
      <c r="I55" s="171">
        <f t="shared" si="1"/>
        <v>0</v>
      </c>
      <c r="J55" s="171">
        <f t="shared" si="1"/>
        <v>0</v>
      </c>
      <c r="K55" s="171">
        <f t="shared" si="1"/>
        <v>0</v>
      </c>
    </row>
    <row r="56" spans="1:11" x14ac:dyDescent="0.25">
      <c r="A56" s="17" t="s">
        <v>825</v>
      </c>
      <c r="B56" s="217" t="s">
        <v>495</v>
      </c>
      <c r="C56" s="160"/>
      <c r="D56" s="160"/>
      <c r="E56" s="216"/>
      <c r="F56" s="216"/>
      <c r="G56" s="164"/>
      <c r="H56" s="164"/>
      <c r="I56" s="171">
        <f t="shared" si="1"/>
        <v>0</v>
      </c>
      <c r="J56" s="171">
        <f t="shared" si="1"/>
        <v>0</v>
      </c>
      <c r="K56" s="171">
        <f t="shared" si="1"/>
        <v>0</v>
      </c>
    </row>
    <row r="57" spans="1:11" x14ac:dyDescent="0.25">
      <c r="A57" s="13" t="s">
        <v>826</v>
      </c>
      <c r="B57" s="217" t="s">
        <v>496</v>
      </c>
      <c r="C57" s="160">
        <v>50000</v>
      </c>
      <c r="D57" s="160">
        <v>50000</v>
      </c>
      <c r="E57" s="216">
        <v>0</v>
      </c>
      <c r="F57" s="216"/>
      <c r="G57" s="164"/>
      <c r="H57" s="164"/>
      <c r="I57" s="171">
        <f t="shared" si="1"/>
        <v>50000</v>
      </c>
      <c r="J57" s="171">
        <f t="shared" si="1"/>
        <v>50000</v>
      </c>
      <c r="K57" s="171">
        <f t="shared" si="1"/>
        <v>0</v>
      </c>
    </row>
    <row r="58" spans="1:11" x14ac:dyDescent="0.25">
      <c r="A58" s="13" t="s">
        <v>827</v>
      </c>
      <c r="B58" s="217" t="s">
        <v>497</v>
      </c>
      <c r="C58" s="160"/>
      <c r="D58" s="160"/>
      <c r="E58" s="216"/>
      <c r="F58" s="216"/>
      <c r="G58" s="164"/>
      <c r="H58" s="164"/>
      <c r="I58" s="171">
        <f t="shared" si="1"/>
        <v>0</v>
      </c>
      <c r="J58" s="171">
        <f t="shared" si="1"/>
        <v>0</v>
      </c>
      <c r="K58" s="171">
        <f t="shared" si="1"/>
        <v>0</v>
      </c>
    </row>
    <row r="59" spans="1:11" x14ac:dyDescent="0.25">
      <c r="A59" s="13" t="s">
        <v>828</v>
      </c>
      <c r="B59" s="217" t="s">
        <v>498</v>
      </c>
      <c r="C59" s="160">
        <v>2032000</v>
      </c>
      <c r="D59" s="160">
        <v>2806843</v>
      </c>
      <c r="E59" s="216">
        <v>1630000</v>
      </c>
      <c r="F59" s="216"/>
      <c r="G59" s="164"/>
      <c r="H59" s="164"/>
      <c r="I59" s="171">
        <f t="shared" si="1"/>
        <v>2032000</v>
      </c>
      <c r="J59" s="171">
        <f t="shared" si="1"/>
        <v>2806843</v>
      </c>
      <c r="K59" s="171">
        <f t="shared" si="1"/>
        <v>1630000</v>
      </c>
    </row>
    <row r="60" spans="1:11" x14ac:dyDescent="0.25">
      <c r="A60" s="42" t="s">
        <v>790</v>
      </c>
      <c r="B60" s="221" t="s">
        <v>499</v>
      </c>
      <c r="C60" s="161">
        <f>SUM(C52:C59)</f>
        <v>2082000</v>
      </c>
      <c r="D60" s="161">
        <f t="shared" ref="D60:K60" si="11">SUM(D52:D59)</f>
        <v>2856843</v>
      </c>
      <c r="E60" s="161">
        <f t="shared" si="11"/>
        <v>1630000</v>
      </c>
      <c r="F60" s="161">
        <f t="shared" si="11"/>
        <v>0</v>
      </c>
      <c r="G60" s="165">
        <f t="shared" si="11"/>
        <v>0</v>
      </c>
      <c r="H60" s="165">
        <f t="shared" si="11"/>
        <v>0</v>
      </c>
      <c r="I60" s="165">
        <f t="shared" si="11"/>
        <v>2082000</v>
      </c>
      <c r="J60" s="165">
        <f t="shared" si="11"/>
        <v>2856843</v>
      </c>
      <c r="K60" s="165">
        <f t="shared" si="11"/>
        <v>1630000</v>
      </c>
    </row>
    <row r="61" spans="1:11" x14ac:dyDescent="0.25">
      <c r="A61" s="12" t="s">
        <v>829</v>
      </c>
      <c r="B61" s="217" t="s">
        <v>500</v>
      </c>
      <c r="C61" s="160"/>
      <c r="D61" s="160"/>
      <c r="E61" s="216"/>
      <c r="F61" s="216"/>
      <c r="G61" s="164"/>
      <c r="H61" s="164"/>
      <c r="I61" s="171">
        <f t="shared" si="1"/>
        <v>0</v>
      </c>
      <c r="J61" s="171">
        <f t="shared" si="1"/>
        <v>0</v>
      </c>
      <c r="K61" s="171">
        <f t="shared" si="1"/>
        <v>0</v>
      </c>
    </row>
    <row r="62" spans="1:11" x14ac:dyDescent="0.25">
      <c r="A62" s="12" t="s">
        <v>501</v>
      </c>
      <c r="B62" s="217" t="s">
        <v>502</v>
      </c>
      <c r="C62" s="160">
        <v>0</v>
      </c>
      <c r="D62" s="160"/>
      <c r="E62" s="216"/>
      <c r="F62" s="216"/>
      <c r="G62" s="164"/>
      <c r="H62" s="164"/>
      <c r="I62" s="171">
        <f t="shared" si="1"/>
        <v>0</v>
      </c>
      <c r="J62" s="171">
        <f t="shared" si="1"/>
        <v>0</v>
      </c>
      <c r="K62" s="171">
        <f t="shared" si="1"/>
        <v>0</v>
      </c>
    </row>
    <row r="63" spans="1:11" ht="30" x14ac:dyDescent="0.25">
      <c r="A63" s="12" t="s">
        <v>503</v>
      </c>
      <c r="B63" s="217" t="s">
        <v>504</v>
      </c>
      <c r="C63" s="160"/>
      <c r="D63" s="160"/>
      <c r="E63" s="216"/>
      <c r="F63" s="216"/>
      <c r="G63" s="164"/>
      <c r="H63" s="164"/>
      <c r="I63" s="171">
        <f t="shared" si="1"/>
        <v>0</v>
      </c>
      <c r="J63" s="171">
        <f t="shared" si="1"/>
        <v>0</v>
      </c>
      <c r="K63" s="171">
        <f t="shared" si="1"/>
        <v>0</v>
      </c>
    </row>
    <row r="64" spans="1:11" ht="30" x14ac:dyDescent="0.25">
      <c r="A64" s="12" t="s">
        <v>791</v>
      </c>
      <c r="B64" s="217" t="s">
        <v>505</v>
      </c>
      <c r="C64" s="160"/>
      <c r="D64" s="160"/>
      <c r="E64" s="216"/>
      <c r="F64" s="216"/>
      <c r="G64" s="164"/>
      <c r="H64" s="164"/>
      <c r="I64" s="171">
        <f t="shared" si="1"/>
        <v>0</v>
      </c>
      <c r="J64" s="171">
        <f t="shared" si="1"/>
        <v>0</v>
      </c>
      <c r="K64" s="171">
        <f t="shared" si="1"/>
        <v>0</v>
      </c>
    </row>
    <row r="65" spans="1:11" ht="30" x14ac:dyDescent="0.25">
      <c r="A65" s="12" t="s">
        <v>830</v>
      </c>
      <c r="B65" s="217" t="s">
        <v>506</v>
      </c>
      <c r="C65" s="160"/>
      <c r="D65" s="160"/>
      <c r="E65" s="216"/>
      <c r="F65" s="216"/>
      <c r="G65" s="164"/>
      <c r="H65" s="164"/>
      <c r="I65" s="171">
        <f t="shared" si="1"/>
        <v>0</v>
      </c>
      <c r="J65" s="171">
        <f t="shared" si="1"/>
        <v>0</v>
      </c>
      <c r="K65" s="171">
        <f t="shared" si="1"/>
        <v>0</v>
      </c>
    </row>
    <row r="66" spans="1:11" x14ac:dyDescent="0.25">
      <c r="A66" s="12" t="s">
        <v>793</v>
      </c>
      <c r="B66" s="217" t="s">
        <v>508</v>
      </c>
      <c r="C66" s="160">
        <v>1685000</v>
      </c>
      <c r="D66" s="160">
        <v>1685000</v>
      </c>
      <c r="E66" s="216">
        <v>1023448</v>
      </c>
      <c r="F66" s="216"/>
      <c r="G66" s="164"/>
      <c r="H66" s="164"/>
      <c r="I66" s="171">
        <f t="shared" si="1"/>
        <v>1685000</v>
      </c>
      <c r="J66" s="171">
        <f t="shared" si="1"/>
        <v>1685000</v>
      </c>
      <c r="K66" s="171">
        <f t="shared" si="1"/>
        <v>1023448</v>
      </c>
    </row>
    <row r="67" spans="1:11" ht="30" x14ac:dyDescent="0.25">
      <c r="A67" s="12" t="s">
        <v>831</v>
      </c>
      <c r="B67" s="217" t="s">
        <v>509</v>
      </c>
      <c r="C67" s="160"/>
      <c r="D67" s="160"/>
      <c r="E67" s="216"/>
      <c r="F67" s="216"/>
      <c r="G67" s="164"/>
      <c r="H67" s="164"/>
      <c r="I67" s="171">
        <f t="shared" si="1"/>
        <v>0</v>
      </c>
      <c r="J67" s="171">
        <f t="shared" si="1"/>
        <v>0</v>
      </c>
      <c r="K67" s="171">
        <f t="shared" si="1"/>
        <v>0</v>
      </c>
    </row>
    <row r="68" spans="1:11" ht="30" x14ac:dyDescent="0.25">
      <c r="A68" s="12" t="s">
        <v>832</v>
      </c>
      <c r="B68" s="217" t="s">
        <v>510</v>
      </c>
      <c r="C68" s="160"/>
      <c r="D68" s="160"/>
      <c r="E68" s="216"/>
      <c r="F68" s="216"/>
      <c r="G68" s="164"/>
      <c r="H68" s="164"/>
      <c r="I68" s="171">
        <f t="shared" si="1"/>
        <v>0</v>
      </c>
      <c r="J68" s="171">
        <f t="shared" si="1"/>
        <v>0</v>
      </c>
      <c r="K68" s="171">
        <f t="shared" si="1"/>
        <v>0</v>
      </c>
    </row>
    <row r="69" spans="1:11" x14ac:dyDescent="0.25">
      <c r="A69" s="12" t="s">
        <v>511</v>
      </c>
      <c r="B69" s="217" t="s">
        <v>512</v>
      </c>
      <c r="C69" s="160"/>
      <c r="D69" s="160"/>
      <c r="E69" s="216"/>
      <c r="F69" s="216"/>
      <c r="G69" s="164"/>
      <c r="H69" s="164"/>
      <c r="I69" s="171">
        <f t="shared" si="1"/>
        <v>0</v>
      </c>
      <c r="J69" s="171">
        <f t="shared" si="1"/>
        <v>0</v>
      </c>
      <c r="K69" s="171">
        <f t="shared" si="1"/>
        <v>0</v>
      </c>
    </row>
    <row r="70" spans="1:11" x14ac:dyDescent="0.25">
      <c r="A70" s="19" t="s">
        <v>513</v>
      </c>
      <c r="B70" s="217" t="s">
        <v>514</v>
      </c>
      <c r="C70" s="160"/>
      <c r="D70" s="160"/>
      <c r="E70" s="216"/>
      <c r="F70" s="216"/>
      <c r="G70" s="164"/>
      <c r="H70" s="164"/>
      <c r="I70" s="171">
        <f t="shared" si="1"/>
        <v>0</v>
      </c>
      <c r="J70" s="171">
        <f t="shared" si="1"/>
        <v>0</v>
      </c>
      <c r="K70" s="171">
        <f t="shared" si="1"/>
        <v>0</v>
      </c>
    </row>
    <row r="71" spans="1:11" x14ac:dyDescent="0.25">
      <c r="A71" s="12" t="s">
        <v>833</v>
      </c>
      <c r="B71" s="217" t="s">
        <v>516</v>
      </c>
      <c r="C71" s="160"/>
      <c r="D71" s="160"/>
      <c r="E71" s="216"/>
      <c r="F71" s="160">
        <v>470000</v>
      </c>
      <c r="G71" s="163">
        <v>470000</v>
      </c>
      <c r="H71" s="206">
        <v>420000</v>
      </c>
      <c r="I71" s="171">
        <f t="shared" si="1"/>
        <v>470000</v>
      </c>
      <c r="J71" s="171">
        <f t="shared" si="1"/>
        <v>470000</v>
      </c>
      <c r="K71" s="171">
        <f t="shared" si="1"/>
        <v>420000</v>
      </c>
    </row>
    <row r="72" spans="1:11" x14ac:dyDescent="0.25">
      <c r="A72" s="19" t="s">
        <v>113</v>
      </c>
      <c r="B72" s="217" t="s">
        <v>151</v>
      </c>
      <c r="C72" s="160"/>
      <c r="D72" s="160">
        <v>1236540</v>
      </c>
      <c r="E72" s="216"/>
      <c r="F72" s="216"/>
      <c r="G72" s="164"/>
      <c r="H72" s="164"/>
      <c r="I72" s="171">
        <f t="shared" ref="I72:K73" si="12">+C72+F72</f>
        <v>0</v>
      </c>
      <c r="J72" s="171">
        <f t="shared" si="12"/>
        <v>1236540</v>
      </c>
      <c r="K72" s="171">
        <f t="shared" si="12"/>
        <v>0</v>
      </c>
    </row>
    <row r="73" spans="1:11" x14ac:dyDescent="0.25">
      <c r="A73" s="19" t="s">
        <v>114</v>
      </c>
      <c r="B73" s="217" t="s">
        <v>151</v>
      </c>
      <c r="C73" s="160"/>
      <c r="D73" s="160"/>
      <c r="E73" s="216"/>
      <c r="F73" s="216"/>
      <c r="G73" s="164"/>
      <c r="H73" s="164"/>
      <c r="I73" s="171">
        <f t="shared" si="12"/>
        <v>0</v>
      </c>
      <c r="J73" s="171">
        <f t="shared" si="12"/>
        <v>0</v>
      </c>
      <c r="K73" s="171">
        <f t="shared" si="12"/>
        <v>0</v>
      </c>
    </row>
    <row r="74" spans="1:11" x14ac:dyDescent="0.25">
      <c r="A74" s="42" t="s">
        <v>796</v>
      </c>
      <c r="B74" s="221" t="s">
        <v>517</v>
      </c>
      <c r="C74" s="161">
        <f>SUM(C61:C73)</f>
        <v>1685000</v>
      </c>
      <c r="D74" s="161">
        <f t="shared" ref="D74:K74" si="13">SUM(D61:D73)</f>
        <v>2921540</v>
      </c>
      <c r="E74" s="161">
        <f t="shared" si="13"/>
        <v>1023448</v>
      </c>
      <c r="F74" s="161">
        <f t="shared" si="13"/>
        <v>470000</v>
      </c>
      <c r="G74" s="165">
        <f t="shared" si="13"/>
        <v>470000</v>
      </c>
      <c r="H74" s="165">
        <f t="shared" si="13"/>
        <v>420000</v>
      </c>
      <c r="I74" s="165">
        <f t="shared" si="13"/>
        <v>2155000</v>
      </c>
      <c r="J74" s="165">
        <f t="shared" si="13"/>
        <v>3391540</v>
      </c>
      <c r="K74" s="165">
        <f t="shared" si="13"/>
        <v>1443448</v>
      </c>
    </row>
    <row r="75" spans="1:11" ht="15.75" x14ac:dyDescent="0.25">
      <c r="A75" s="108" t="s">
        <v>60</v>
      </c>
      <c r="B75" s="222"/>
      <c r="C75" s="223">
        <f>+C25+C51+C26+C60+C74</f>
        <v>28660000</v>
      </c>
      <c r="D75" s="223">
        <f t="shared" ref="D75:K75" si="14">+D25+D51+D26+D60+D74</f>
        <v>42379937</v>
      </c>
      <c r="E75" s="223">
        <f t="shared" si="14"/>
        <v>29617002</v>
      </c>
      <c r="F75" s="223">
        <f t="shared" si="14"/>
        <v>470000</v>
      </c>
      <c r="G75" s="166">
        <f t="shared" si="14"/>
        <v>470000</v>
      </c>
      <c r="H75" s="166">
        <f t="shared" si="14"/>
        <v>420000</v>
      </c>
      <c r="I75" s="166">
        <f t="shared" si="14"/>
        <v>29130000</v>
      </c>
      <c r="J75" s="166">
        <f t="shared" si="14"/>
        <v>42849937</v>
      </c>
      <c r="K75" s="166">
        <f t="shared" si="14"/>
        <v>30037002</v>
      </c>
    </row>
    <row r="76" spans="1:11" x14ac:dyDescent="0.25">
      <c r="A76" s="35" t="s">
        <v>518</v>
      </c>
      <c r="B76" s="217" t="s">
        <v>519</v>
      </c>
      <c r="C76" s="160"/>
      <c r="D76" s="160"/>
      <c r="E76" s="216"/>
      <c r="F76" s="216"/>
      <c r="G76" s="164"/>
      <c r="H76" s="164"/>
      <c r="I76" s="171">
        <f t="shared" ref="I76:I82" si="15">+C76+F76</f>
        <v>0</v>
      </c>
      <c r="J76" s="171">
        <f t="shared" ref="J76:K91" si="16">+D76+G76</f>
        <v>0</v>
      </c>
      <c r="K76" s="171">
        <f t="shared" si="16"/>
        <v>0</v>
      </c>
    </row>
    <row r="77" spans="1:11" x14ac:dyDescent="0.25">
      <c r="A77" s="35" t="s">
        <v>834</v>
      </c>
      <c r="B77" s="217" t="s">
        <v>520</v>
      </c>
      <c r="C77" s="160"/>
      <c r="D77" s="160"/>
      <c r="E77" s="216"/>
      <c r="F77" s="216"/>
      <c r="G77" s="164"/>
      <c r="H77" s="164"/>
      <c r="I77" s="171">
        <f t="shared" si="15"/>
        <v>0</v>
      </c>
      <c r="J77" s="171">
        <f t="shared" si="16"/>
        <v>0</v>
      </c>
      <c r="K77" s="171">
        <f t="shared" si="16"/>
        <v>0</v>
      </c>
    </row>
    <row r="78" spans="1:11" x14ac:dyDescent="0.25">
      <c r="A78" s="35" t="s">
        <v>521</v>
      </c>
      <c r="B78" s="217" t="s">
        <v>522</v>
      </c>
      <c r="C78" s="160"/>
      <c r="D78" s="160"/>
      <c r="E78" s="216"/>
      <c r="F78" s="216"/>
      <c r="G78" s="164"/>
      <c r="H78" s="164"/>
      <c r="I78" s="171">
        <f t="shared" si="15"/>
        <v>0</v>
      </c>
      <c r="J78" s="171">
        <f t="shared" si="16"/>
        <v>0</v>
      </c>
      <c r="K78" s="171">
        <f t="shared" si="16"/>
        <v>0</v>
      </c>
    </row>
    <row r="79" spans="1:11" x14ac:dyDescent="0.25">
      <c r="A79" s="35" t="s">
        <v>523</v>
      </c>
      <c r="B79" s="217" t="s">
        <v>524</v>
      </c>
      <c r="C79" s="160"/>
      <c r="D79" s="160"/>
      <c r="E79" s="216"/>
      <c r="F79" s="216"/>
      <c r="G79" s="164"/>
      <c r="H79" s="164"/>
      <c r="I79" s="171">
        <f t="shared" si="15"/>
        <v>0</v>
      </c>
      <c r="J79" s="171">
        <f t="shared" si="16"/>
        <v>0</v>
      </c>
      <c r="K79" s="171">
        <f t="shared" si="16"/>
        <v>0</v>
      </c>
    </row>
    <row r="80" spans="1:11" x14ac:dyDescent="0.25">
      <c r="A80" s="6" t="s">
        <v>525</v>
      </c>
      <c r="B80" s="217" t="s">
        <v>526</v>
      </c>
      <c r="C80" s="160"/>
      <c r="D80" s="160"/>
      <c r="E80" s="216"/>
      <c r="F80" s="216"/>
      <c r="G80" s="164"/>
      <c r="H80" s="164"/>
      <c r="I80" s="171">
        <f t="shared" si="15"/>
        <v>0</v>
      </c>
      <c r="J80" s="171">
        <f t="shared" si="16"/>
        <v>0</v>
      </c>
      <c r="K80" s="171">
        <f t="shared" si="16"/>
        <v>0</v>
      </c>
    </row>
    <row r="81" spans="1:11" x14ac:dyDescent="0.25">
      <c r="A81" s="6" t="s">
        <v>527</v>
      </c>
      <c r="B81" s="217" t="s">
        <v>528</v>
      </c>
      <c r="C81" s="160"/>
      <c r="D81" s="160"/>
      <c r="E81" s="216"/>
      <c r="F81" s="216"/>
      <c r="G81" s="164"/>
      <c r="H81" s="164"/>
      <c r="I81" s="171">
        <f t="shared" si="15"/>
        <v>0</v>
      </c>
      <c r="J81" s="171">
        <f t="shared" si="16"/>
        <v>0</v>
      </c>
      <c r="K81" s="171">
        <f t="shared" si="16"/>
        <v>0</v>
      </c>
    </row>
    <row r="82" spans="1:11" x14ac:dyDescent="0.25">
      <c r="A82" s="6" t="s">
        <v>529</v>
      </c>
      <c r="B82" s="217" t="s">
        <v>530</v>
      </c>
      <c r="C82" s="160"/>
      <c r="D82" s="160"/>
      <c r="E82" s="216"/>
      <c r="F82" s="216"/>
      <c r="G82" s="164"/>
      <c r="H82" s="164"/>
      <c r="I82" s="171">
        <f t="shared" si="15"/>
        <v>0</v>
      </c>
      <c r="J82" s="171">
        <f t="shared" si="16"/>
        <v>0</v>
      </c>
      <c r="K82" s="171">
        <f t="shared" si="16"/>
        <v>0</v>
      </c>
    </row>
    <row r="83" spans="1:11" x14ac:dyDescent="0.25">
      <c r="A83" s="43" t="s">
        <v>798</v>
      </c>
      <c r="B83" s="221" t="s">
        <v>531</v>
      </c>
      <c r="C83" s="161">
        <f>SUM(C76:C82)</f>
        <v>0</v>
      </c>
      <c r="D83" s="161">
        <f t="shared" ref="D83:K83" si="17">SUM(D76:D82)</f>
        <v>0</v>
      </c>
      <c r="E83" s="161">
        <f t="shared" si="17"/>
        <v>0</v>
      </c>
      <c r="F83" s="161">
        <f t="shared" si="17"/>
        <v>0</v>
      </c>
      <c r="G83" s="165">
        <f t="shared" si="17"/>
        <v>0</v>
      </c>
      <c r="H83" s="165">
        <f t="shared" si="17"/>
        <v>0</v>
      </c>
      <c r="I83" s="165">
        <f t="shared" si="17"/>
        <v>0</v>
      </c>
      <c r="J83" s="165">
        <f t="shared" si="17"/>
        <v>0</v>
      </c>
      <c r="K83" s="165">
        <f t="shared" si="17"/>
        <v>0</v>
      </c>
    </row>
    <row r="84" spans="1:11" x14ac:dyDescent="0.25">
      <c r="A84" s="13" t="s">
        <v>532</v>
      </c>
      <c r="B84" s="217" t="s">
        <v>533</v>
      </c>
      <c r="C84" s="160">
        <v>1181102</v>
      </c>
      <c r="D84" s="160">
        <v>1106102</v>
      </c>
      <c r="E84" s="216">
        <v>936213</v>
      </c>
      <c r="F84" s="216"/>
      <c r="G84" s="164"/>
      <c r="H84" s="164"/>
      <c r="I84" s="171">
        <f>+C84+F84</f>
        <v>1181102</v>
      </c>
      <c r="J84" s="171">
        <f t="shared" si="16"/>
        <v>1106102</v>
      </c>
      <c r="K84" s="171">
        <f t="shared" si="16"/>
        <v>936213</v>
      </c>
    </row>
    <row r="85" spans="1:11" x14ac:dyDescent="0.25">
      <c r="A85" s="13" t="s">
        <v>534</v>
      </c>
      <c r="B85" s="217" t="s">
        <v>535</v>
      </c>
      <c r="C85" s="160"/>
      <c r="D85" s="160"/>
      <c r="E85" s="216"/>
      <c r="F85" s="216"/>
      <c r="G85" s="164"/>
      <c r="H85" s="164"/>
      <c r="I85" s="171">
        <f>+C85+F85</f>
        <v>0</v>
      </c>
      <c r="J85" s="171">
        <f t="shared" si="16"/>
        <v>0</v>
      </c>
      <c r="K85" s="171">
        <f t="shared" si="16"/>
        <v>0</v>
      </c>
    </row>
    <row r="86" spans="1:11" x14ac:dyDescent="0.25">
      <c r="A86" s="13" t="s">
        <v>536</v>
      </c>
      <c r="B86" s="217" t="s">
        <v>537</v>
      </c>
      <c r="C86" s="160"/>
      <c r="D86" s="160"/>
      <c r="E86" s="216"/>
      <c r="F86" s="216"/>
      <c r="G86" s="164"/>
      <c r="H86" s="164"/>
      <c r="I86" s="171">
        <f>+C86+F86</f>
        <v>0</v>
      </c>
      <c r="J86" s="171">
        <f t="shared" si="16"/>
        <v>0</v>
      </c>
      <c r="K86" s="171">
        <f t="shared" si="16"/>
        <v>0</v>
      </c>
    </row>
    <row r="87" spans="1:11" x14ac:dyDescent="0.25">
      <c r="A87" s="13" t="s">
        <v>538</v>
      </c>
      <c r="B87" s="217" t="s">
        <v>539</v>
      </c>
      <c r="C87" s="160">
        <v>318898</v>
      </c>
      <c r="D87" s="160">
        <v>348898</v>
      </c>
      <c r="E87" s="216">
        <v>252777</v>
      </c>
      <c r="F87" s="216"/>
      <c r="G87" s="164"/>
      <c r="H87" s="164"/>
      <c r="I87" s="171">
        <f>+C87+F87</f>
        <v>318898</v>
      </c>
      <c r="J87" s="171">
        <f t="shared" si="16"/>
        <v>348898</v>
      </c>
      <c r="K87" s="171">
        <f t="shared" si="16"/>
        <v>252777</v>
      </c>
    </row>
    <row r="88" spans="1:11" x14ac:dyDescent="0.25">
      <c r="A88" s="42" t="s">
        <v>799</v>
      </c>
      <c r="B88" s="221" t="s">
        <v>540</v>
      </c>
      <c r="C88" s="161">
        <f>SUM(C84:C87)</f>
        <v>1500000</v>
      </c>
      <c r="D88" s="161">
        <f t="shared" ref="D88:K88" si="18">SUM(D84:D87)</f>
        <v>1455000</v>
      </c>
      <c r="E88" s="161">
        <f t="shared" si="18"/>
        <v>1188990</v>
      </c>
      <c r="F88" s="161">
        <f t="shared" si="18"/>
        <v>0</v>
      </c>
      <c r="G88" s="165">
        <f t="shared" si="18"/>
        <v>0</v>
      </c>
      <c r="H88" s="165">
        <f t="shared" si="18"/>
        <v>0</v>
      </c>
      <c r="I88" s="165">
        <f t="shared" si="18"/>
        <v>1500000</v>
      </c>
      <c r="J88" s="165">
        <f t="shared" si="18"/>
        <v>1455000</v>
      </c>
      <c r="K88" s="165">
        <f t="shared" si="18"/>
        <v>1188990</v>
      </c>
    </row>
    <row r="89" spans="1:11" ht="30" x14ac:dyDescent="0.25">
      <c r="A89" s="13" t="s">
        <v>541</v>
      </c>
      <c r="B89" s="217" t="s">
        <v>542</v>
      </c>
      <c r="C89" s="160"/>
      <c r="D89" s="160"/>
      <c r="E89" s="216"/>
      <c r="F89" s="216"/>
      <c r="G89" s="164"/>
      <c r="H89" s="164"/>
      <c r="I89" s="171">
        <f t="shared" ref="I89:I96" si="19">+C89+F89</f>
        <v>0</v>
      </c>
      <c r="J89" s="171">
        <f t="shared" si="16"/>
        <v>0</v>
      </c>
      <c r="K89" s="171">
        <f t="shared" si="16"/>
        <v>0</v>
      </c>
    </row>
    <row r="90" spans="1:11" ht="30" x14ac:dyDescent="0.25">
      <c r="A90" s="13" t="s">
        <v>835</v>
      </c>
      <c r="B90" s="217" t="s">
        <v>543</v>
      </c>
      <c r="C90" s="160"/>
      <c r="D90" s="160"/>
      <c r="E90" s="216"/>
      <c r="F90" s="216"/>
      <c r="G90" s="164"/>
      <c r="H90" s="164"/>
      <c r="I90" s="171">
        <f t="shared" si="19"/>
        <v>0</v>
      </c>
      <c r="J90" s="171">
        <f t="shared" si="16"/>
        <v>0</v>
      </c>
      <c r="K90" s="171">
        <f t="shared" si="16"/>
        <v>0</v>
      </c>
    </row>
    <row r="91" spans="1:11" ht="30" x14ac:dyDescent="0.25">
      <c r="A91" s="13" t="s">
        <v>836</v>
      </c>
      <c r="B91" s="217" t="s">
        <v>544</v>
      </c>
      <c r="C91" s="160"/>
      <c r="D91" s="160"/>
      <c r="E91" s="216"/>
      <c r="F91" s="216"/>
      <c r="G91" s="164"/>
      <c r="H91" s="164"/>
      <c r="I91" s="171">
        <f t="shared" si="19"/>
        <v>0</v>
      </c>
      <c r="J91" s="171">
        <f t="shared" si="16"/>
        <v>0</v>
      </c>
      <c r="K91" s="171">
        <f t="shared" si="16"/>
        <v>0</v>
      </c>
    </row>
    <row r="92" spans="1:11" x14ac:dyDescent="0.25">
      <c r="A92" s="13" t="s">
        <v>837</v>
      </c>
      <c r="B92" s="217" t="s">
        <v>545</v>
      </c>
      <c r="C92" s="160">
        <v>290000</v>
      </c>
      <c r="D92" s="160">
        <v>290000</v>
      </c>
      <c r="E92" s="216"/>
      <c r="F92" s="216"/>
      <c r="G92" s="164"/>
      <c r="H92" s="164"/>
      <c r="I92" s="171">
        <f t="shared" si="19"/>
        <v>290000</v>
      </c>
      <c r="J92" s="171">
        <f t="shared" ref="J92:K96" si="20">+D92+G92</f>
        <v>290000</v>
      </c>
      <c r="K92" s="171">
        <f t="shared" si="20"/>
        <v>0</v>
      </c>
    </row>
    <row r="93" spans="1:11" ht="30" x14ac:dyDescent="0.25">
      <c r="A93" s="13" t="s">
        <v>838</v>
      </c>
      <c r="B93" s="217" t="s">
        <v>546</v>
      </c>
      <c r="C93" s="160"/>
      <c r="D93" s="160"/>
      <c r="E93" s="216"/>
      <c r="F93" s="216"/>
      <c r="G93" s="164"/>
      <c r="H93" s="164"/>
      <c r="I93" s="171">
        <f t="shared" si="19"/>
        <v>0</v>
      </c>
      <c r="J93" s="171">
        <f t="shared" si="20"/>
        <v>0</v>
      </c>
      <c r="K93" s="171">
        <f t="shared" si="20"/>
        <v>0</v>
      </c>
    </row>
    <row r="94" spans="1:11" ht="30" x14ac:dyDescent="0.25">
      <c r="A94" s="13" t="s">
        <v>839</v>
      </c>
      <c r="B94" s="217" t="s">
        <v>547</v>
      </c>
      <c r="C94" s="160"/>
      <c r="D94" s="160"/>
      <c r="E94" s="216"/>
      <c r="F94" s="216"/>
      <c r="G94" s="164"/>
      <c r="H94" s="164"/>
      <c r="I94" s="171">
        <f t="shared" si="19"/>
        <v>0</v>
      </c>
      <c r="J94" s="171">
        <f t="shared" si="20"/>
        <v>0</v>
      </c>
      <c r="K94" s="171">
        <f t="shared" si="20"/>
        <v>0</v>
      </c>
    </row>
    <row r="95" spans="1:11" x14ac:dyDescent="0.25">
      <c r="A95" s="13" t="s">
        <v>548</v>
      </c>
      <c r="B95" s="217" t="s">
        <v>549</v>
      </c>
      <c r="C95" s="160"/>
      <c r="D95" s="160"/>
      <c r="E95" s="216"/>
      <c r="F95" s="216"/>
      <c r="G95" s="164"/>
      <c r="H95" s="164"/>
      <c r="I95" s="171">
        <f t="shared" si="19"/>
        <v>0</v>
      </c>
      <c r="J95" s="171">
        <f t="shared" si="20"/>
        <v>0</v>
      </c>
      <c r="K95" s="171">
        <f t="shared" si="20"/>
        <v>0</v>
      </c>
    </row>
    <row r="96" spans="1:11" x14ac:dyDescent="0.25">
      <c r="A96" s="13" t="s">
        <v>840</v>
      </c>
      <c r="B96" s="217" t="s">
        <v>550</v>
      </c>
      <c r="C96" s="160"/>
      <c r="D96" s="160"/>
      <c r="E96" s="216"/>
      <c r="F96" s="216"/>
      <c r="G96" s="164"/>
      <c r="H96" s="164"/>
      <c r="I96" s="171">
        <f t="shared" si="19"/>
        <v>0</v>
      </c>
      <c r="J96" s="171">
        <f t="shared" si="20"/>
        <v>0</v>
      </c>
      <c r="K96" s="171">
        <f t="shared" si="20"/>
        <v>0</v>
      </c>
    </row>
    <row r="97" spans="1:28" x14ac:dyDescent="0.25">
      <c r="A97" s="42" t="s">
        <v>800</v>
      </c>
      <c r="B97" s="221" t="s">
        <v>551</v>
      </c>
      <c r="C97" s="161">
        <f>SUM(C89:C96)</f>
        <v>290000</v>
      </c>
      <c r="D97" s="161">
        <f t="shared" ref="D97:K97" si="21">SUM(D89:D96)</f>
        <v>290000</v>
      </c>
      <c r="E97" s="161">
        <f t="shared" si="21"/>
        <v>0</v>
      </c>
      <c r="F97" s="161">
        <f t="shared" si="21"/>
        <v>0</v>
      </c>
      <c r="G97" s="165">
        <f t="shared" si="21"/>
        <v>0</v>
      </c>
      <c r="H97" s="165">
        <f t="shared" si="21"/>
        <v>0</v>
      </c>
      <c r="I97" s="165">
        <f t="shared" si="21"/>
        <v>290000</v>
      </c>
      <c r="J97" s="165">
        <f t="shared" si="21"/>
        <v>290000</v>
      </c>
      <c r="K97" s="165">
        <f t="shared" si="21"/>
        <v>0</v>
      </c>
    </row>
    <row r="98" spans="1:28" ht="15.75" x14ac:dyDescent="0.25">
      <c r="A98" s="108" t="s">
        <v>59</v>
      </c>
      <c r="B98" s="222"/>
      <c r="C98" s="223">
        <f>+C83+C88+C97</f>
        <v>1790000</v>
      </c>
      <c r="D98" s="223">
        <f t="shared" ref="D98:K98" si="22">+D83+D88+D97</f>
        <v>1745000</v>
      </c>
      <c r="E98" s="223">
        <f t="shared" si="22"/>
        <v>1188990</v>
      </c>
      <c r="F98" s="223">
        <f t="shared" si="22"/>
        <v>0</v>
      </c>
      <c r="G98" s="166">
        <f t="shared" si="22"/>
        <v>0</v>
      </c>
      <c r="H98" s="166">
        <f t="shared" si="22"/>
        <v>0</v>
      </c>
      <c r="I98" s="166">
        <f t="shared" si="22"/>
        <v>1790000</v>
      </c>
      <c r="J98" s="166">
        <f t="shared" si="22"/>
        <v>1745000</v>
      </c>
      <c r="K98" s="166">
        <f t="shared" si="22"/>
        <v>1188990</v>
      </c>
    </row>
    <row r="99" spans="1:28" ht="15.75" x14ac:dyDescent="0.25">
      <c r="A99" s="111" t="s">
        <v>848</v>
      </c>
      <c r="B99" s="224" t="s">
        <v>552</v>
      </c>
      <c r="C99" s="167">
        <f t="shared" ref="C99:K99" si="23">+C75+C98</f>
        <v>30450000</v>
      </c>
      <c r="D99" s="167">
        <f t="shared" si="23"/>
        <v>44124937</v>
      </c>
      <c r="E99" s="167">
        <f t="shared" si="23"/>
        <v>30805992</v>
      </c>
      <c r="F99" s="167">
        <f t="shared" si="23"/>
        <v>470000</v>
      </c>
      <c r="G99" s="167">
        <f t="shared" si="23"/>
        <v>470000</v>
      </c>
      <c r="H99" s="167">
        <f t="shared" si="23"/>
        <v>420000</v>
      </c>
      <c r="I99" s="167">
        <f t="shared" si="23"/>
        <v>30920000</v>
      </c>
      <c r="J99" s="167">
        <f t="shared" si="23"/>
        <v>44594937</v>
      </c>
      <c r="K99" s="167">
        <f t="shared" si="23"/>
        <v>31225992</v>
      </c>
    </row>
    <row r="100" spans="1:28" x14ac:dyDescent="0.25">
      <c r="A100" s="13" t="s">
        <v>841</v>
      </c>
      <c r="B100" s="13" t="s">
        <v>553</v>
      </c>
      <c r="C100" s="158"/>
      <c r="D100" s="158"/>
      <c r="E100" s="158"/>
      <c r="F100" s="158"/>
      <c r="G100" s="158"/>
      <c r="H100" s="158"/>
      <c r="I100" s="158">
        <f t="shared" ref="I100:I107" si="24">+C100+F100</f>
        <v>0</v>
      </c>
      <c r="J100" s="158">
        <f t="shared" ref="J100:K114" si="25">+D100+G100</f>
        <v>0</v>
      </c>
      <c r="K100" s="158">
        <f t="shared" si="25"/>
        <v>0</v>
      </c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4"/>
      <c r="AB100" s="24"/>
    </row>
    <row r="101" spans="1:28" x14ac:dyDescent="0.25">
      <c r="A101" s="13" t="s">
        <v>556</v>
      </c>
      <c r="B101" s="13" t="s">
        <v>557</v>
      </c>
      <c r="C101" s="158"/>
      <c r="D101" s="158"/>
      <c r="E101" s="158"/>
      <c r="F101" s="158"/>
      <c r="G101" s="158"/>
      <c r="H101" s="158"/>
      <c r="I101" s="158">
        <f t="shared" si="24"/>
        <v>0</v>
      </c>
      <c r="J101" s="158">
        <f t="shared" si="25"/>
        <v>0</v>
      </c>
      <c r="K101" s="158">
        <f t="shared" si="25"/>
        <v>0</v>
      </c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4"/>
      <c r="AB101" s="24"/>
    </row>
    <row r="102" spans="1:28" x14ac:dyDescent="0.25">
      <c r="A102" s="13" t="s">
        <v>842</v>
      </c>
      <c r="B102" s="13" t="s">
        <v>558</v>
      </c>
      <c r="C102" s="158"/>
      <c r="D102" s="158"/>
      <c r="E102" s="158"/>
      <c r="F102" s="158"/>
      <c r="G102" s="158"/>
      <c r="H102" s="158"/>
      <c r="I102" s="158">
        <f t="shared" si="24"/>
        <v>0</v>
      </c>
      <c r="J102" s="158">
        <f t="shared" si="25"/>
        <v>0</v>
      </c>
      <c r="K102" s="158">
        <f t="shared" si="25"/>
        <v>0</v>
      </c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4"/>
      <c r="AB102" s="24"/>
    </row>
    <row r="103" spans="1:28" x14ac:dyDescent="0.25">
      <c r="A103" s="15" t="s">
        <v>805</v>
      </c>
      <c r="B103" s="15" t="s">
        <v>560</v>
      </c>
      <c r="C103" s="159"/>
      <c r="D103" s="159"/>
      <c r="E103" s="159"/>
      <c r="F103" s="159"/>
      <c r="G103" s="159"/>
      <c r="H103" s="159"/>
      <c r="I103" s="158">
        <f t="shared" si="24"/>
        <v>0</v>
      </c>
      <c r="J103" s="158">
        <f t="shared" si="25"/>
        <v>0</v>
      </c>
      <c r="K103" s="158">
        <f t="shared" si="25"/>
        <v>0</v>
      </c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4"/>
      <c r="AB103" s="24"/>
    </row>
    <row r="104" spans="1:28" x14ac:dyDescent="0.25">
      <c r="A104" s="36" t="s">
        <v>843</v>
      </c>
      <c r="B104" s="13" t="s">
        <v>561</v>
      </c>
      <c r="C104" s="158"/>
      <c r="D104" s="158"/>
      <c r="E104" s="160"/>
      <c r="F104" s="160"/>
      <c r="G104" s="160"/>
      <c r="H104" s="160"/>
      <c r="I104" s="158">
        <f t="shared" si="24"/>
        <v>0</v>
      </c>
      <c r="J104" s="158">
        <f t="shared" si="25"/>
        <v>0</v>
      </c>
      <c r="K104" s="158">
        <f t="shared" si="25"/>
        <v>0</v>
      </c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4"/>
      <c r="AB104" s="24"/>
    </row>
    <row r="105" spans="1:28" x14ac:dyDescent="0.25">
      <c r="A105" s="36" t="s">
        <v>811</v>
      </c>
      <c r="B105" s="13" t="s">
        <v>564</v>
      </c>
      <c r="C105" s="158"/>
      <c r="D105" s="158"/>
      <c r="E105" s="160"/>
      <c r="F105" s="160"/>
      <c r="G105" s="160"/>
      <c r="H105" s="160"/>
      <c r="I105" s="158">
        <f t="shared" si="24"/>
        <v>0</v>
      </c>
      <c r="J105" s="158">
        <f t="shared" si="25"/>
        <v>0</v>
      </c>
      <c r="K105" s="158">
        <f t="shared" si="25"/>
        <v>0</v>
      </c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4"/>
      <c r="AB105" s="24"/>
    </row>
    <row r="106" spans="1:28" x14ac:dyDescent="0.25">
      <c r="A106" s="13" t="s">
        <v>565</v>
      </c>
      <c r="B106" s="13" t="s">
        <v>566</v>
      </c>
      <c r="C106" s="158"/>
      <c r="D106" s="158"/>
      <c r="E106" s="158"/>
      <c r="F106" s="158"/>
      <c r="G106" s="158"/>
      <c r="H106" s="158"/>
      <c r="I106" s="158">
        <f t="shared" si="24"/>
        <v>0</v>
      </c>
      <c r="J106" s="158">
        <f t="shared" si="25"/>
        <v>0</v>
      </c>
      <c r="K106" s="158">
        <f t="shared" si="25"/>
        <v>0</v>
      </c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4"/>
      <c r="AB106" s="24"/>
    </row>
    <row r="107" spans="1:28" x14ac:dyDescent="0.25">
      <c r="A107" s="13" t="s">
        <v>844</v>
      </c>
      <c r="B107" s="13" t="s">
        <v>567</v>
      </c>
      <c r="C107" s="158"/>
      <c r="D107" s="158"/>
      <c r="E107" s="158"/>
      <c r="F107" s="158"/>
      <c r="G107" s="158"/>
      <c r="H107" s="158"/>
      <c r="I107" s="158">
        <f t="shared" si="24"/>
        <v>0</v>
      </c>
      <c r="J107" s="158">
        <f t="shared" si="25"/>
        <v>0</v>
      </c>
      <c r="K107" s="158">
        <f t="shared" si="25"/>
        <v>0</v>
      </c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4"/>
      <c r="AB107" s="24"/>
    </row>
    <row r="108" spans="1:28" x14ac:dyDescent="0.25">
      <c r="A108" s="14" t="s">
        <v>808</v>
      </c>
      <c r="B108" s="15" t="s">
        <v>568</v>
      </c>
      <c r="C108" s="159"/>
      <c r="D108" s="159">
        <f>SUM(D104:D107)</f>
        <v>0</v>
      </c>
      <c r="E108" s="159">
        <f t="shared" ref="E108:K108" si="26">SUM(E104:E107)</f>
        <v>0</v>
      </c>
      <c r="F108" s="159">
        <f t="shared" si="26"/>
        <v>0</v>
      </c>
      <c r="G108" s="168">
        <f t="shared" si="26"/>
        <v>0</v>
      </c>
      <c r="H108" s="168">
        <f t="shared" si="26"/>
        <v>0</v>
      </c>
      <c r="I108" s="168">
        <f t="shared" si="26"/>
        <v>0</v>
      </c>
      <c r="J108" s="168">
        <f t="shared" si="26"/>
        <v>0</v>
      </c>
      <c r="K108" s="168">
        <f t="shared" si="26"/>
        <v>0</v>
      </c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4"/>
      <c r="AB108" s="24"/>
    </row>
    <row r="109" spans="1:28" x14ac:dyDescent="0.25">
      <c r="A109" s="36" t="s">
        <v>569</v>
      </c>
      <c r="B109" s="13" t="s">
        <v>570</v>
      </c>
      <c r="C109" s="158"/>
      <c r="D109" s="158"/>
      <c r="E109" s="160"/>
      <c r="F109" s="160"/>
      <c r="G109" s="160"/>
      <c r="H109" s="160"/>
      <c r="I109" s="158">
        <f>+C109+F109</f>
        <v>0</v>
      </c>
      <c r="J109" s="158">
        <f t="shared" si="25"/>
        <v>0</v>
      </c>
      <c r="K109" s="158">
        <f t="shared" si="25"/>
        <v>0</v>
      </c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4"/>
      <c r="AB109" s="24"/>
    </row>
    <row r="110" spans="1:28" x14ac:dyDescent="0.25">
      <c r="A110" s="36" t="s">
        <v>571</v>
      </c>
      <c r="B110" s="13" t="s">
        <v>572</v>
      </c>
      <c r="C110" s="158"/>
      <c r="D110" s="158">
        <v>767239</v>
      </c>
      <c r="E110" s="160">
        <v>767239</v>
      </c>
      <c r="F110" s="160"/>
      <c r="G110" s="160"/>
      <c r="H110" s="160"/>
      <c r="I110" s="158">
        <f>+C110+F110</f>
        <v>0</v>
      </c>
      <c r="J110" s="158">
        <f t="shared" si="25"/>
        <v>767239</v>
      </c>
      <c r="K110" s="158">
        <f t="shared" si="25"/>
        <v>767239</v>
      </c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4"/>
      <c r="AB110" s="24"/>
    </row>
    <row r="111" spans="1:28" x14ac:dyDescent="0.25">
      <c r="A111" s="14" t="s">
        <v>573</v>
      </c>
      <c r="B111" s="15" t="s">
        <v>574</v>
      </c>
      <c r="C111" s="159"/>
      <c r="D111" s="159">
        <f>SUM(D109:D110)</f>
        <v>767239</v>
      </c>
      <c r="E111" s="159">
        <f t="shared" ref="E111:K111" si="27">SUM(E109:E110)</f>
        <v>767239</v>
      </c>
      <c r="F111" s="159">
        <f t="shared" si="27"/>
        <v>0</v>
      </c>
      <c r="G111" s="168">
        <f t="shared" si="27"/>
        <v>0</v>
      </c>
      <c r="H111" s="168">
        <f t="shared" si="27"/>
        <v>0</v>
      </c>
      <c r="I111" s="168">
        <f t="shared" si="27"/>
        <v>0</v>
      </c>
      <c r="J111" s="168">
        <f t="shared" si="27"/>
        <v>767239</v>
      </c>
      <c r="K111" s="168">
        <f t="shared" si="27"/>
        <v>767239</v>
      </c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4"/>
      <c r="AB111" s="24"/>
    </row>
    <row r="112" spans="1:28" x14ac:dyDescent="0.25">
      <c r="A112" s="36" t="s">
        <v>575</v>
      </c>
      <c r="B112" s="13" t="s">
        <v>576</v>
      </c>
      <c r="C112" s="158"/>
      <c r="D112" s="158"/>
      <c r="E112" s="160"/>
      <c r="F112" s="160"/>
      <c r="G112" s="160"/>
      <c r="H112" s="160"/>
      <c r="I112" s="158">
        <f>+C112+F112</f>
        <v>0</v>
      </c>
      <c r="J112" s="158">
        <f t="shared" si="25"/>
        <v>0</v>
      </c>
      <c r="K112" s="158">
        <f t="shared" si="25"/>
        <v>0</v>
      </c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4"/>
      <c r="AB112" s="24"/>
    </row>
    <row r="113" spans="1:28" x14ac:dyDescent="0.25">
      <c r="A113" s="36" t="s">
        <v>577</v>
      </c>
      <c r="B113" s="13" t="s">
        <v>578</v>
      </c>
      <c r="C113" s="158"/>
      <c r="D113" s="158"/>
      <c r="E113" s="160"/>
      <c r="F113" s="160"/>
      <c r="G113" s="160"/>
      <c r="H113" s="160"/>
      <c r="I113" s="158">
        <f>+C113+F113</f>
        <v>0</v>
      </c>
      <c r="J113" s="158">
        <f t="shared" si="25"/>
        <v>0</v>
      </c>
      <c r="K113" s="158">
        <f t="shared" si="25"/>
        <v>0</v>
      </c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4"/>
      <c r="AB113" s="24"/>
    </row>
    <row r="114" spans="1:28" x14ac:dyDescent="0.25">
      <c r="A114" s="36" t="s">
        <v>579</v>
      </c>
      <c r="B114" s="13" t="s">
        <v>580</v>
      </c>
      <c r="C114" s="158"/>
      <c r="D114" s="158"/>
      <c r="E114" s="160"/>
      <c r="F114" s="160"/>
      <c r="G114" s="160"/>
      <c r="H114" s="160"/>
      <c r="I114" s="158">
        <f>+C114+F114</f>
        <v>0</v>
      </c>
      <c r="J114" s="158">
        <f t="shared" si="25"/>
        <v>0</v>
      </c>
      <c r="K114" s="158">
        <f t="shared" si="25"/>
        <v>0</v>
      </c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4"/>
      <c r="AB114" s="24"/>
    </row>
    <row r="115" spans="1:28" x14ac:dyDescent="0.25">
      <c r="A115" s="37" t="s">
        <v>809</v>
      </c>
      <c r="B115" s="42" t="s">
        <v>581</v>
      </c>
      <c r="C115" s="159">
        <f>+C103+C108+C111</f>
        <v>0</v>
      </c>
      <c r="D115" s="159">
        <f t="shared" ref="D115:K115" si="28">+D103+D108+D111</f>
        <v>767239</v>
      </c>
      <c r="E115" s="159">
        <f t="shared" si="28"/>
        <v>767239</v>
      </c>
      <c r="F115" s="159">
        <f t="shared" si="28"/>
        <v>0</v>
      </c>
      <c r="G115" s="168">
        <f t="shared" si="28"/>
        <v>0</v>
      </c>
      <c r="H115" s="168">
        <f t="shared" si="28"/>
        <v>0</v>
      </c>
      <c r="I115" s="168">
        <f t="shared" si="28"/>
        <v>0</v>
      </c>
      <c r="J115" s="168">
        <f t="shared" si="28"/>
        <v>767239</v>
      </c>
      <c r="K115" s="168">
        <f t="shared" si="28"/>
        <v>767239</v>
      </c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4"/>
      <c r="AB115" s="24"/>
    </row>
    <row r="116" spans="1:28" x14ac:dyDescent="0.25">
      <c r="A116" s="36" t="s">
        <v>582</v>
      </c>
      <c r="B116" s="13" t="s">
        <v>583</v>
      </c>
      <c r="C116" s="158"/>
      <c r="D116" s="158"/>
      <c r="E116" s="160"/>
      <c r="F116" s="160"/>
      <c r="G116" s="160"/>
      <c r="H116" s="160"/>
      <c r="I116" s="158">
        <f t="shared" ref="I116:K121" si="29">+C116+F116</f>
        <v>0</v>
      </c>
      <c r="J116" s="158">
        <f t="shared" si="29"/>
        <v>0</v>
      </c>
      <c r="K116" s="158">
        <f t="shared" si="29"/>
        <v>0</v>
      </c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4"/>
      <c r="AB116" s="24"/>
    </row>
    <row r="117" spans="1:28" x14ac:dyDescent="0.25">
      <c r="A117" s="13" t="s">
        <v>584</v>
      </c>
      <c r="B117" s="13" t="s">
        <v>585</v>
      </c>
      <c r="C117" s="158"/>
      <c r="D117" s="158"/>
      <c r="E117" s="158"/>
      <c r="F117" s="158"/>
      <c r="G117" s="158"/>
      <c r="H117" s="158"/>
      <c r="I117" s="158">
        <f t="shared" si="29"/>
        <v>0</v>
      </c>
      <c r="J117" s="158">
        <f t="shared" si="29"/>
        <v>0</v>
      </c>
      <c r="K117" s="158">
        <f t="shared" si="29"/>
        <v>0</v>
      </c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4"/>
      <c r="AB117" s="24"/>
    </row>
    <row r="118" spans="1:28" x14ac:dyDescent="0.25">
      <c r="A118" s="36" t="s">
        <v>845</v>
      </c>
      <c r="B118" s="13" t="s">
        <v>586</v>
      </c>
      <c r="C118" s="158"/>
      <c r="D118" s="158"/>
      <c r="E118" s="160"/>
      <c r="F118" s="160"/>
      <c r="G118" s="160"/>
      <c r="H118" s="160"/>
      <c r="I118" s="158">
        <f t="shared" si="29"/>
        <v>0</v>
      </c>
      <c r="J118" s="158">
        <f t="shared" si="29"/>
        <v>0</v>
      </c>
      <c r="K118" s="158">
        <f t="shared" si="29"/>
        <v>0</v>
      </c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4"/>
      <c r="AB118" s="24"/>
    </row>
    <row r="119" spans="1:28" x14ac:dyDescent="0.25">
      <c r="A119" s="36" t="s">
        <v>814</v>
      </c>
      <c r="B119" s="13" t="s">
        <v>587</v>
      </c>
      <c r="C119" s="158"/>
      <c r="D119" s="158"/>
      <c r="E119" s="160"/>
      <c r="F119" s="160"/>
      <c r="G119" s="160"/>
      <c r="H119" s="160"/>
      <c r="I119" s="158">
        <f t="shared" si="29"/>
        <v>0</v>
      </c>
      <c r="J119" s="158">
        <f t="shared" si="29"/>
        <v>0</v>
      </c>
      <c r="K119" s="158">
        <f t="shared" si="29"/>
        <v>0</v>
      </c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4"/>
      <c r="AB119" s="24"/>
    </row>
    <row r="120" spans="1:28" x14ac:dyDescent="0.25">
      <c r="A120" s="37" t="s">
        <v>815</v>
      </c>
      <c r="B120" s="42" t="s">
        <v>591</v>
      </c>
      <c r="C120" s="159"/>
      <c r="D120" s="159"/>
      <c r="E120" s="161"/>
      <c r="F120" s="161"/>
      <c r="G120" s="161"/>
      <c r="H120" s="161"/>
      <c r="I120" s="158">
        <f t="shared" si="29"/>
        <v>0</v>
      </c>
      <c r="J120" s="158">
        <f t="shared" si="29"/>
        <v>0</v>
      </c>
      <c r="K120" s="158">
        <f t="shared" si="29"/>
        <v>0</v>
      </c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4"/>
      <c r="AB120" s="24"/>
    </row>
    <row r="121" spans="1:28" x14ac:dyDescent="0.25">
      <c r="A121" s="13" t="s">
        <v>592</v>
      </c>
      <c r="B121" s="13" t="s">
        <v>593</v>
      </c>
      <c r="C121" s="158"/>
      <c r="D121" s="158"/>
      <c r="E121" s="158"/>
      <c r="F121" s="158"/>
      <c r="G121" s="158"/>
      <c r="H121" s="158"/>
      <c r="I121" s="158">
        <f t="shared" si="29"/>
        <v>0</v>
      </c>
      <c r="J121" s="158">
        <f t="shared" si="29"/>
        <v>0</v>
      </c>
      <c r="K121" s="158">
        <f t="shared" si="29"/>
        <v>0</v>
      </c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4"/>
      <c r="AB121" s="24"/>
    </row>
    <row r="122" spans="1:28" ht="15.75" x14ac:dyDescent="0.25">
      <c r="A122" s="114" t="s">
        <v>849</v>
      </c>
      <c r="B122" s="116" t="s">
        <v>594</v>
      </c>
      <c r="C122" s="225">
        <f>+C115+C120</f>
        <v>0</v>
      </c>
      <c r="D122" s="225">
        <f t="shared" ref="D122:K122" si="30">+D115+D120</f>
        <v>767239</v>
      </c>
      <c r="E122" s="225">
        <f t="shared" si="30"/>
        <v>767239</v>
      </c>
      <c r="F122" s="225">
        <f t="shared" si="30"/>
        <v>0</v>
      </c>
      <c r="G122" s="169">
        <f t="shared" si="30"/>
        <v>0</v>
      </c>
      <c r="H122" s="169">
        <f t="shared" si="30"/>
        <v>0</v>
      </c>
      <c r="I122" s="169">
        <f t="shared" si="30"/>
        <v>0</v>
      </c>
      <c r="J122" s="169">
        <f t="shared" si="30"/>
        <v>767239</v>
      </c>
      <c r="K122" s="169">
        <f t="shared" si="30"/>
        <v>767239</v>
      </c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4"/>
      <c r="AB122" s="24"/>
    </row>
    <row r="123" spans="1:28" ht="15.75" x14ac:dyDescent="0.25">
      <c r="A123" s="121" t="s">
        <v>895</v>
      </c>
      <c r="B123" s="226"/>
      <c r="C123" s="170">
        <f t="shared" ref="C123:K123" si="31">+C99+C122</f>
        <v>30450000</v>
      </c>
      <c r="D123" s="170">
        <f t="shared" si="31"/>
        <v>44892176</v>
      </c>
      <c r="E123" s="170">
        <f t="shared" si="31"/>
        <v>31573231</v>
      </c>
      <c r="F123" s="170">
        <f t="shared" si="31"/>
        <v>470000</v>
      </c>
      <c r="G123" s="170">
        <f t="shared" si="31"/>
        <v>470000</v>
      </c>
      <c r="H123" s="170">
        <f t="shared" si="31"/>
        <v>420000</v>
      </c>
      <c r="I123" s="170">
        <f t="shared" si="31"/>
        <v>30920000</v>
      </c>
      <c r="J123" s="170">
        <f t="shared" si="31"/>
        <v>45362176</v>
      </c>
      <c r="K123" s="170">
        <f t="shared" si="31"/>
        <v>31993231</v>
      </c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x14ac:dyDescent="0.25">
      <c r="B124" s="227"/>
      <c r="C124" s="227"/>
      <c r="D124" s="227"/>
      <c r="E124" s="227"/>
      <c r="F124" s="227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x14ac:dyDescent="0.25">
      <c r="B125" s="227"/>
      <c r="C125" s="227"/>
      <c r="D125" s="227"/>
      <c r="E125" s="227"/>
      <c r="F125" s="227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x14ac:dyDescent="0.25">
      <c r="B126" s="227"/>
      <c r="C126" s="227"/>
      <c r="D126" s="227"/>
      <c r="E126" s="227"/>
      <c r="F126" s="227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x14ac:dyDescent="0.25">
      <c r="B127" s="227"/>
      <c r="C127" s="227"/>
      <c r="D127" s="227"/>
      <c r="E127" s="227"/>
      <c r="F127" s="227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x14ac:dyDescent="0.25">
      <c r="B128" s="227"/>
      <c r="C128" s="227"/>
      <c r="D128" s="227"/>
      <c r="E128" s="227"/>
      <c r="F128" s="227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2:28" x14ac:dyDescent="0.25">
      <c r="B129" s="227"/>
      <c r="C129" s="227"/>
      <c r="D129" s="227"/>
      <c r="E129" s="227"/>
      <c r="F129" s="227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2:28" x14ac:dyDescent="0.25">
      <c r="B130" s="227"/>
      <c r="C130" s="227"/>
      <c r="D130" s="227"/>
      <c r="E130" s="227"/>
      <c r="F130" s="227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2:28" x14ac:dyDescent="0.25">
      <c r="B131" s="227"/>
      <c r="C131" s="227"/>
      <c r="D131" s="227"/>
      <c r="E131" s="227"/>
      <c r="F131" s="227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2:28" x14ac:dyDescent="0.25">
      <c r="B132" s="227"/>
      <c r="C132" s="227"/>
      <c r="D132" s="227"/>
      <c r="E132" s="227"/>
      <c r="F132" s="227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2:28" x14ac:dyDescent="0.25">
      <c r="B133" s="227"/>
      <c r="C133" s="227"/>
      <c r="D133" s="227"/>
      <c r="E133" s="227"/>
      <c r="F133" s="227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2:28" x14ac:dyDescent="0.25">
      <c r="B134" s="227"/>
      <c r="C134" s="227"/>
      <c r="D134" s="227"/>
      <c r="E134" s="227"/>
      <c r="F134" s="227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2:28" x14ac:dyDescent="0.25">
      <c r="B135" s="227"/>
      <c r="C135" s="227"/>
      <c r="D135" s="227"/>
      <c r="E135" s="227"/>
      <c r="F135" s="227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2:28" x14ac:dyDescent="0.25">
      <c r="B136" s="227"/>
      <c r="C136" s="227"/>
      <c r="D136" s="227"/>
      <c r="E136" s="227"/>
      <c r="F136" s="227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2:28" x14ac:dyDescent="0.25">
      <c r="B137" s="227"/>
      <c r="C137" s="227"/>
      <c r="D137" s="227"/>
      <c r="E137" s="227"/>
      <c r="F137" s="227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2:28" x14ac:dyDescent="0.25">
      <c r="B138" s="227"/>
      <c r="C138" s="227"/>
      <c r="D138" s="227"/>
      <c r="E138" s="227"/>
      <c r="F138" s="227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2:28" x14ac:dyDescent="0.25">
      <c r="B139" s="227"/>
      <c r="C139" s="227"/>
      <c r="D139" s="227"/>
      <c r="E139" s="227"/>
      <c r="F139" s="227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2:28" x14ac:dyDescent="0.25">
      <c r="B140" s="227"/>
      <c r="C140" s="227"/>
      <c r="D140" s="227"/>
      <c r="E140" s="227"/>
      <c r="F140" s="227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2:28" x14ac:dyDescent="0.25">
      <c r="B141" s="227"/>
      <c r="C141" s="227"/>
      <c r="D141" s="227"/>
      <c r="E141" s="227"/>
      <c r="F141" s="227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2:28" x14ac:dyDescent="0.25">
      <c r="B142" s="227"/>
      <c r="C142" s="227"/>
      <c r="D142" s="227"/>
      <c r="E142" s="227"/>
      <c r="F142" s="227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2:28" x14ac:dyDescent="0.25">
      <c r="B143" s="227"/>
      <c r="C143" s="227"/>
      <c r="D143" s="227"/>
      <c r="E143" s="227"/>
      <c r="F143" s="227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2:28" x14ac:dyDescent="0.25">
      <c r="B144" s="227"/>
      <c r="C144" s="227"/>
      <c r="D144" s="227"/>
      <c r="E144" s="227"/>
      <c r="F144" s="227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2:28" x14ac:dyDescent="0.25">
      <c r="B145" s="227"/>
      <c r="C145" s="227"/>
      <c r="D145" s="227"/>
      <c r="E145" s="227"/>
      <c r="F145" s="227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2:28" x14ac:dyDescent="0.25">
      <c r="B146" s="227"/>
      <c r="C146" s="227"/>
      <c r="D146" s="227"/>
      <c r="E146" s="227"/>
      <c r="F146" s="227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2:28" x14ac:dyDescent="0.25">
      <c r="B147" s="227"/>
      <c r="C147" s="227"/>
      <c r="D147" s="227"/>
      <c r="E147" s="227"/>
      <c r="F147" s="227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2:28" x14ac:dyDescent="0.25">
      <c r="B148" s="227"/>
      <c r="C148" s="227"/>
      <c r="D148" s="227"/>
      <c r="E148" s="227"/>
      <c r="F148" s="227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2:28" x14ac:dyDescent="0.25">
      <c r="B149" s="227"/>
      <c r="C149" s="227"/>
      <c r="D149" s="227"/>
      <c r="E149" s="227"/>
      <c r="F149" s="227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2:28" x14ac:dyDescent="0.25">
      <c r="B150" s="227"/>
      <c r="C150" s="227"/>
      <c r="D150" s="227"/>
      <c r="E150" s="227"/>
      <c r="F150" s="227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2:28" x14ac:dyDescent="0.25">
      <c r="B151" s="227"/>
      <c r="C151" s="227"/>
      <c r="D151" s="227"/>
      <c r="E151" s="227"/>
      <c r="F151" s="227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2:28" x14ac:dyDescent="0.25">
      <c r="B152" s="227"/>
      <c r="C152" s="227"/>
      <c r="D152" s="227"/>
      <c r="E152" s="227"/>
      <c r="F152" s="227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2:28" x14ac:dyDescent="0.25">
      <c r="B153" s="227"/>
      <c r="C153" s="227"/>
      <c r="D153" s="227"/>
      <c r="E153" s="227"/>
      <c r="F153" s="227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2:28" x14ac:dyDescent="0.25">
      <c r="B154" s="227"/>
      <c r="C154" s="227"/>
      <c r="D154" s="227"/>
      <c r="E154" s="227"/>
      <c r="F154" s="227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2:28" x14ac:dyDescent="0.25">
      <c r="B155" s="227"/>
      <c r="C155" s="227"/>
      <c r="D155" s="227"/>
      <c r="E155" s="227"/>
      <c r="F155" s="227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2:28" x14ac:dyDescent="0.25">
      <c r="B156" s="227"/>
      <c r="C156" s="227"/>
      <c r="D156" s="227"/>
      <c r="E156" s="227"/>
      <c r="F156" s="227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2:28" x14ac:dyDescent="0.25">
      <c r="B157" s="227"/>
      <c r="C157" s="227"/>
      <c r="D157" s="227"/>
      <c r="E157" s="227"/>
      <c r="F157" s="227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2:28" x14ac:dyDescent="0.25">
      <c r="B158" s="227"/>
      <c r="C158" s="227"/>
      <c r="D158" s="227"/>
      <c r="E158" s="227"/>
      <c r="F158" s="227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2:28" x14ac:dyDescent="0.25">
      <c r="B159" s="227"/>
      <c r="C159" s="227"/>
      <c r="D159" s="227"/>
      <c r="E159" s="227"/>
      <c r="F159" s="227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2:28" x14ac:dyDescent="0.25">
      <c r="B160" s="227"/>
      <c r="C160" s="227"/>
      <c r="D160" s="227"/>
      <c r="E160" s="227"/>
      <c r="F160" s="227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2:28" x14ac:dyDescent="0.25">
      <c r="B161" s="227"/>
      <c r="C161" s="227"/>
      <c r="D161" s="227"/>
      <c r="E161" s="227"/>
      <c r="F161" s="227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2:28" x14ac:dyDescent="0.25">
      <c r="B162" s="227"/>
      <c r="C162" s="227"/>
      <c r="D162" s="227"/>
      <c r="E162" s="227"/>
      <c r="F162" s="227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2:28" x14ac:dyDescent="0.25">
      <c r="B163" s="227"/>
      <c r="C163" s="227"/>
      <c r="D163" s="227"/>
      <c r="E163" s="227"/>
      <c r="F163" s="227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2:28" x14ac:dyDescent="0.25">
      <c r="B164" s="227"/>
      <c r="C164" s="227"/>
      <c r="D164" s="227"/>
      <c r="E164" s="227"/>
      <c r="F164" s="227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2:28" x14ac:dyDescent="0.25">
      <c r="B165" s="227"/>
      <c r="C165" s="227"/>
      <c r="D165" s="227"/>
      <c r="E165" s="227"/>
      <c r="F165" s="227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2:28" x14ac:dyDescent="0.25">
      <c r="B166" s="227"/>
      <c r="C166" s="227"/>
      <c r="D166" s="227"/>
      <c r="E166" s="227"/>
      <c r="F166" s="227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2:28" x14ac:dyDescent="0.25">
      <c r="B167" s="227"/>
      <c r="C167" s="227"/>
      <c r="D167" s="227"/>
      <c r="E167" s="227"/>
      <c r="F167" s="227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2:28" x14ac:dyDescent="0.25">
      <c r="B168" s="227"/>
      <c r="C168" s="227"/>
      <c r="D168" s="227"/>
      <c r="E168" s="227"/>
      <c r="F168" s="227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2:28" x14ac:dyDescent="0.25">
      <c r="B169" s="227"/>
      <c r="C169" s="227"/>
      <c r="D169" s="227"/>
      <c r="E169" s="227"/>
      <c r="F169" s="227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2:28" x14ac:dyDescent="0.25">
      <c r="B170" s="227"/>
      <c r="C170" s="227"/>
      <c r="D170" s="227"/>
      <c r="E170" s="227"/>
      <c r="F170" s="227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2:28" x14ac:dyDescent="0.25">
      <c r="B171" s="227"/>
      <c r="C171" s="227"/>
      <c r="D171" s="227"/>
      <c r="E171" s="227"/>
      <c r="F171" s="227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2:28" x14ac:dyDescent="0.25">
      <c r="B172" s="227"/>
      <c r="C172" s="227"/>
      <c r="D172" s="227"/>
      <c r="E172" s="227"/>
      <c r="F172" s="227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</sheetData>
  <mergeCells count="7">
    <mergeCell ref="A1:K1"/>
    <mergeCell ref="A2:K2"/>
    <mergeCell ref="C5:E5"/>
    <mergeCell ref="F5:H5"/>
    <mergeCell ref="I5:K5"/>
    <mergeCell ref="A5:A6"/>
    <mergeCell ref="B5:B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fitToHeight="2" orientation="landscape" r:id="rId1"/>
  <headerFooter>
    <oddHeader xml:space="preserve">&amp;C3 . melléklet a  6/2019. (V.29.) önkormányzati rendelethez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1"/>
  <sheetViews>
    <sheetView view="pageLayout" zoomScaleNormal="100" workbookViewId="0">
      <selection activeCell="C122" sqref="C122"/>
    </sheetView>
  </sheetViews>
  <sheetFormatPr defaultRowHeight="15" x14ac:dyDescent="0.25"/>
  <cols>
    <col min="1" max="1" width="105.140625" customWidth="1"/>
    <col min="3" max="3" width="18" style="212" bestFit="1" customWidth="1"/>
    <col min="4" max="4" width="18" style="212" customWidth="1"/>
    <col min="5" max="5" width="18" style="212" bestFit="1" customWidth="1"/>
  </cols>
  <sheetData>
    <row r="1" spans="1:11" ht="20.25" customHeight="1" x14ac:dyDescent="0.25">
      <c r="A1" s="257" t="s">
        <v>939</v>
      </c>
      <c r="B1" s="262"/>
      <c r="C1" s="262"/>
      <c r="D1" s="262"/>
      <c r="E1" s="262"/>
      <c r="F1" s="60"/>
      <c r="G1" s="60"/>
      <c r="H1" s="60"/>
      <c r="I1" s="60"/>
      <c r="J1" s="60"/>
      <c r="K1" s="90"/>
    </row>
    <row r="2" spans="1:11" ht="19.5" customHeight="1" x14ac:dyDescent="0.25">
      <c r="A2" s="261" t="s">
        <v>913</v>
      </c>
      <c r="B2" s="262"/>
      <c r="C2" s="262"/>
      <c r="D2" s="262"/>
      <c r="E2" s="262"/>
    </row>
    <row r="4" spans="1:11" x14ac:dyDescent="0.25">
      <c r="A4" s="93" t="s">
        <v>129</v>
      </c>
    </row>
    <row r="5" spans="1:11" ht="25.5" x14ac:dyDescent="0.25">
      <c r="A5" s="2" t="s">
        <v>414</v>
      </c>
      <c r="B5" s="3" t="s">
        <v>415</v>
      </c>
      <c r="C5" s="154" t="s">
        <v>150</v>
      </c>
      <c r="D5" s="154" t="s">
        <v>178</v>
      </c>
      <c r="E5" s="207" t="s">
        <v>179</v>
      </c>
    </row>
    <row r="6" spans="1:11" x14ac:dyDescent="0.25">
      <c r="A6" s="29" t="s">
        <v>416</v>
      </c>
      <c r="B6" s="30" t="s">
        <v>417</v>
      </c>
      <c r="C6" s="228">
        <v>5330000</v>
      </c>
      <c r="D6" s="228">
        <v>8300280</v>
      </c>
      <c r="E6" s="228">
        <v>8300280</v>
      </c>
    </row>
    <row r="7" spans="1:11" x14ac:dyDescent="0.25">
      <c r="A7" s="29" t="s">
        <v>418</v>
      </c>
      <c r="B7" s="31" t="s">
        <v>419</v>
      </c>
      <c r="C7" s="228">
        <v>0</v>
      </c>
      <c r="D7" s="228">
        <v>0</v>
      </c>
      <c r="E7" s="228">
        <v>0</v>
      </c>
    </row>
    <row r="8" spans="1:11" x14ac:dyDescent="0.25">
      <c r="A8" s="29" t="s">
        <v>420</v>
      </c>
      <c r="B8" s="31" t="s">
        <v>421</v>
      </c>
      <c r="C8" s="228">
        <v>0</v>
      </c>
      <c r="D8" s="228">
        <v>50000</v>
      </c>
      <c r="E8" s="228">
        <v>16750</v>
      </c>
    </row>
    <row r="9" spans="1:11" x14ac:dyDescent="0.25">
      <c r="A9" s="32" t="s">
        <v>422</v>
      </c>
      <c r="B9" s="31" t="s">
        <v>423</v>
      </c>
      <c r="C9" s="228">
        <v>50000</v>
      </c>
      <c r="D9" s="228">
        <v>50000</v>
      </c>
      <c r="E9" s="228"/>
    </row>
    <row r="10" spans="1:11" x14ac:dyDescent="0.25">
      <c r="A10" s="32" t="s">
        <v>424</v>
      </c>
      <c r="B10" s="31" t="s">
        <v>425</v>
      </c>
      <c r="C10" s="228">
        <v>0</v>
      </c>
      <c r="D10" s="228">
        <v>0</v>
      </c>
      <c r="E10" s="228">
        <v>0</v>
      </c>
    </row>
    <row r="11" spans="1:11" x14ac:dyDescent="0.25">
      <c r="A11" s="32" t="s">
        <v>426</v>
      </c>
      <c r="B11" s="31" t="s">
        <v>427</v>
      </c>
      <c r="C11" s="228">
        <v>0</v>
      </c>
      <c r="D11" s="228">
        <v>0</v>
      </c>
      <c r="E11" s="228">
        <v>0</v>
      </c>
    </row>
    <row r="12" spans="1:11" x14ac:dyDescent="0.25">
      <c r="A12" s="32" t="s">
        <v>428</v>
      </c>
      <c r="B12" s="31" t="s">
        <v>429</v>
      </c>
      <c r="C12" s="228">
        <v>370000</v>
      </c>
      <c r="D12" s="228">
        <v>370000</v>
      </c>
      <c r="E12" s="228">
        <v>240000</v>
      </c>
    </row>
    <row r="13" spans="1:11" x14ac:dyDescent="0.25">
      <c r="A13" s="32" t="s">
        <v>430</v>
      </c>
      <c r="B13" s="31" t="s">
        <v>431</v>
      </c>
      <c r="C13" s="228">
        <v>0</v>
      </c>
      <c r="D13" s="228">
        <v>0</v>
      </c>
      <c r="E13" s="228">
        <v>0</v>
      </c>
    </row>
    <row r="14" spans="1:11" x14ac:dyDescent="0.25">
      <c r="A14" s="5" t="s">
        <v>432</v>
      </c>
      <c r="B14" s="31" t="s">
        <v>433</v>
      </c>
      <c r="C14" s="228">
        <v>170000</v>
      </c>
      <c r="D14" s="228">
        <v>229628</v>
      </c>
      <c r="E14" s="228">
        <v>173330</v>
      </c>
    </row>
    <row r="15" spans="1:11" x14ac:dyDescent="0.25">
      <c r="A15" s="5" t="s">
        <v>434</v>
      </c>
      <c r="B15" s="31" t="s">
        <v>435</v>
      </c>
      <c r="C15" s="228">
        <v>0</v>
      </c>
      <c r="D15" s="228">
        <v>0</v>
      </c>
      <c r="E15" s="228">
        <v>0</v>
      </c>
    </row>
    <row r="16" spans="1:11" x14ac:dyDescent="0.25">
      <c r="A16" s="5" t="s">
        <v>436</v>
      </c>
      <c r="B16" s="31" t="s">
        <v>437</v>
      </c>
      <c r="C16" s="228">
        <v>0</v>
      </c>
      <c r="D16" s="228">
        <v>0</v>
      </c>
      <c r="E16" s="228">
        <v>0</v>
      </c>
    </row>
    <row r="17" spans="1:5" x14ac:dyDescent="0.25">
      <c r="A17" s="5" t="s">
        <v>438</v>
      </c>
      <c r="B17" s="31" t="s">
        <v>439</v>
      </c>
      <c r="C17" s="228">
        <v>0</v>
      </c>
      <c r="D17" s="228">
        <v>0</v>
      </c>
      <c r="E17" s="228">
        <v>0</v>
      </c>
    </row>
    <row r="18" spans="1:5" x14ac:dyDescent="0.25">
      <c r="A18" s="5" t="s">
        <v>816</v>
      </c>
      <c r="B18" s="31" t="s">
        <v>440</v>
      </c>
      <c r="C18" s="228">
        <v>405000</v>
      </c>
      <c r="D18" s="228">
        <v>831306</v>
      </c>
      <c r="E18" s="228">
        <v>377932</v>
      </c>
    </row>
    <row r="19" spans="1:5" x14ac:dyDescent="0.25">
      <c r="A19" s="33" t="s">
        <v>718</v>
      </c>
      <c r="B19" s="34" t="s">
        <v>441</v>
      </c>
      <c r="C19" s="228">
        <v>6325000</v>
      </c>
      <c r="D19" s="228">
        <v>9831214</v>
      </c>
      <c r="E19" s="228">
        <v>9108292</v>
      </c>
    </row>
    <row r="20" spans="1:5" x14ac:dyDescent="0.25">
      <c r="A20" s="5" t="s">
        <v>442</v>
      </c>
      <c r="B20" s="31" t="s">
        <v>443</v>
      </c>
      <c r="C20" s="228">
        <v>5100000</v>
      </c>
      <c r="D20" s="228">
        <v>5152630</v>
      </c>
      <c r="E20" s="228">
        <v>5152630</v>
      </c>
    </row>
    <row r="21" spans="1:5" x14ac:dyDescent="0.25">
      <c r="A21" s="5" t="s">
        <v>444</v>
      </c>
      <c r="B21" s="31" t="s">
        <v>445</v>
      </c>
      <c r="C21" s="228">
        <v>250000</v>
      </c>
      <c r="D21" s="228">
        <v>250000</v>
      </c>
      <c r="E21" s="228">
        <v>220000</v>
      </c>
    </row>
    <row r="22" spans="1:5" x14ac:dyDescent="0.25">
      <c r="A22" s="6" t="s">
        <v>446</v>
      </c>
      <c r="B22" s="31" t="s">
        <v>447</v>
      </c>
      <c r="C22" s="228">
        <v>0</v>
      </c>
      <c r="D22" s="228"/>
      <c r="E22" s="228"/>
    </row>
    <row r="23" spans="1:5" x14ac:dyDescent="0.25">
      <c r="A23" s="7" t="s">
        <v>719</v>
      </c>
      <c r="B23" s="34" t="s">
        <v>448</v>
      </c>
      <c r="C23" s="228">
        <v>5350000</v>
      </c>
      <c r="D23" s="228">
        <v>5402630</v>
      </c>
      <c r="E23" s="228">
        <v>5372630</v>
      </c>
    </row>
    <row r="24" spans="1:5" x14ac:dyDescent="0.25">
      <c r="A24" s="44" t="s">
        <v>846</v>
      </c>
      <c r="B24" s="45" t="s">
        <v>449</v>
      </c>
      <c r="C24" s="228">
        <v>11675000</v>
      </c>
      <c r="D24" s="228">
        <v>15233844</v>
      </c>
      <c r="E24" s="228">
        <v>14480922</v>
      </c>
    </row>
    <row r="25" spans="1:5" x14ac:dyDescent="0.25">
      <c r="A25" s="38" t="s">
        <v>817</v>
      </c>
      <c r="B25" s="45" t="s">
        <v>450</v>
      </c>
      <c r="C25" s="228">
        <v>2555000</v>
      </c>
      <c r="D25" s="228">
        <v>2555000</v>
      </c>
      <c r="E25" s="228">
        <v>2238203</v>
      </c>
    </row>
    <row r="26" spans="1:5" x14ac:dyDescent="0.25">
      <c r="A26" s="5" t="s">
        <v>451</v>
      </c>
      <c r="B26" s="31" t="s">
        <v>452</v>
      </c>
      <c r="C26" s="228">
        <v>90000</v>
      </c>
      <c r="D26" s="228">
        <v>90000</v>
      </c>
      <c r="E26" s="228">
        <v>49535</v>
      </c>
    </row>
    <row r="27" spans="1:5" x14ac:dyDescent="0.25">
      <c r="A27" s="5" t="s">
        <v>453</v>
      </c>
      <c r="B27" s="31" t="s">
        <v>454</v>
      </c>
      <c r="C27" s="228">
        <v>1708575</v>
      </c>
      <c r="D27" s="228">
        <v>2008575</v>
      </c>
      <c r="E27" s="228">
        <v>1955392</v>
      </c>
    </row>
    <row r="28" spans="1:5" x14ac:dyDescent="0.25">
      <c r="A28" s="5" t="s">
        <v>455</v>
      </c>
      <c r="B28" s="31" t="s">
        <v>456</v>
      </c>
      <c r="C28" s="228">
        <v>0</v>
      </c>
      <c r="D28" s="228">
        <v>0</v>
      </c>
      <c r="E28" s="228">
        <v>0</v>
      </c>
    </row>
    <row r="29" spans="1:5" x14ac:dyDescent="0.25">
      <c r="A29" s="7" t="s">
        <v>720</v>
      </c>
      <c r="B29" s="34" t="s">
        <v>457</v>
      </c>
      <c r="C29" s="228">
        <v>1798575</v>
      </c>
      <c r="D29" s="228">
        <v>2098575</v>
      </c>
      <c r="E29" s="228">
        <v>2004927</v>
      </c>
    </row>
    <row r="30" spans="1:5" x14ac:dyDescent="0.25">
      <c r="A30" s="5" t="s">
        <v>458</v>
      </c>
      <c r="B30" s="31" t="s">
        <v>459</v>
      </c>
      <c r="C30" s="228">
        <v>70000</v>
      </c>
      <c r="D30" s="228">
        <v>70000</v>
      </c>
      <c r="E30" s="228">
        <v>62372</v>
      </c>
    </row>
    <row r="31" spans="1:5" x14ac:dyDescent="0.25">
      <c r="A31" s="5" t="s">
        <v>460</v>
      </c>
      <c r="B31" s="31" t="s">
        <v>461</v>
      </c>
      <c r="C31" s="228">
        <v>2000000</v>
      </c>
      <c r="D31" s="228">
        <v>2259858</v>
      </c>
      <c r="E31" s="228">
        <v>2259858</v>
      </c>
    </row>
    <row r="32" spans="1:5" ht="15" customHeight="1" x14ac:dyDescent="0.25">
      <c r="A32" s="7" t="s">
        <v>847</v>
      </c>
      <c r="B32" s="34" t="s">
        <v>462</v>
      </c>
      <c r="C32" s="228">
        <v>2070000</v>
      </c>
      <c r="D32" s="228">
        <v>2329858</v>
      </c>
      <c r="E32" s="228">
        <v>2322230</v>
      </c>
    </row>
    <row r="33" spans="1:5" x14ac:dyDescent="0.25">
      <c r="A33" s="5" t="s">
        <v>463</v>
      </c>
      <c r="B33" s="31" t="s">
        <v>464</v>
      </c>
      <c r="C33" s="228">
        <v>1945000</v>
      </c>
      <c r="D33" s="228">
        <v>2145000</v>
      </c>
      <c r="E33" s="228">
        <v>1908737</v>
      </c>
    </row>
    <row r="34" spans="1:5" x14ac:dyDescent="0.25">
      <c r="A34" s="5" t="s">
        <v>465</v>
      </c>
      <c r="B34" s="31" t="s">
        <v>466</v>
      </c>
      <c r="C34" s="228">
        <v>0</v>
      </c>
      <c r="D34" s="228">
        <v>0</v>
      </c>
      <c r="E34" s="228">
        <v>0</v>
      </c>
    </row>
    <row r="35" spans="1:5" x14ac:dyDescent="0.25">
      <c r="A35" s="5" t="s">
        <v>818</v>
      </c>
      <c r="B35" s="31" t="s">
        <v>467</v>
      </c>
      <c r="C35" s="228">
        <v>0</v>
      </c>
      <c r="D35" s="228">
        <v>0</v>
      </c>
      <c r="E35" s="228">
        <v>0</v>
      </c>
    </row>
    <row r="36" spans="1:5" x14ac:dyDescent="0.25">
      <c r="A36" s="5" t="s">
        <v>468</v>
      </c>
      <c r="B36" s="31" t="s">
        <v>469</v>
      </c>
      <c r="C36" s="228">
        <v>360000</v>
      </c>
      <c r="D36" s="228">
        <v>860000</v>
      </c>
      <c r="E36" s="228">
        <v>605090</v>
      </c>
    </row>
    <row r="37" spans="1:5" x14ac:dyDescent="0.25">
      <c r="A37" s="10" t="s">
        <v>819</v>
      </c>
      <c r="B37" s="31" t="s">
        <v>470</v>
      </c>
      <c r="C37" s="228">
        <v>0</v>
      </c>
      <c r="D37" s="228">
        <v>0</v>
      </c>
      <c r="E37" s="228">
        <v>0</v>
      </c>
    </row>
    <row r="38" spans="1:5" x14ac:dyDescent="0.25">
      <c r="A38" s="6" t="s">
        <v>471</v>
      </c>
      <c r="B38" s="31" t="s">
        <v>472</v>
      </c>
      <c r="C38" s="228">
        <v>225000</v>
      </c>
      <c r="D38" s="228">
        <v>475000</v>
      </c>
      <c r="E38" s="228">
        <v>276695</v>
      </c>
    </row>
    <row r="39" spans="1:5" x14ac:dyDescent="0.25">
      <c r="A39" s="5" t="s">
        <v>820</v>
      </c>
      <c r="B39" s="31" t="s">
        <v>473</v>
      </c>
      <c r="C39" s="228">
        <v>2515000</v>
      </c>
      <c r="D39" s="228">
        <v>8763010</v>
      </c>
      <c r="E39" s="228">
        <v>1169593</v>
      </c>
    </row>
    <row r="40" spans="1:5" x14ac:dyDescent="0.25">
      <c r="A40" s="7" t="s">
        <v>721</v>
      </c>
      <c r="B40" s="34" t="s">
        <v>474</v>
      </c>
      <c r="C40" s="228">
        <v>5045000</v>
      </c>
      <c r="D40" s="228">
        <v>12243010</v>
      </c>
      <c r="E40" s="228">
        <v>3960115</v>
      </c>
    </row>
    <row r="41" spans="1:5" x14ac:dyDescent="0.25">
      <c r="A41" s="5" t="s">
        <v>475</v>
      </c>
      <c r="B41" s="31" t="s">
        <v>476</v>
      </c>
      <c r="C41" s="228">
        <v>140000</v>
      </c>
      <c r="D41" s="228">
        <v>240000</v>
      </c>
      <c r="E41" s="228">
        <v>152620</v>
      </c>
    </row>
    <row r="42" spans="1:5" x14ac:dyDescent="0.25">
      <c r="A42" s="5" t="s">
        <v>477</v>
      </c>
      <c r="B42" s="31" t="s">
        <v>478</v>
      </c>
      <c r="C42" s="228">
        <v>0</v>
      </c>
      <c r="D42" s="228">
        <v>0</v>
      </c>
      <c r="E42" s="228">
        <v>0</v>
      </c>
    </row>
    <row r="43" spans="1:5" x14ac:dyDescent="0.25">
      <c r="A43" s="7" t="s">
        <v>722</v>
      </c>
      <c r="B43" s="34" t="s">
        <v>479</v>
      </c>
      <c r="C43" s="228">
        <v>140000</v>
      </c>
      <c r="D43" s="228">
        <v>240000</v>
      </c>
      <c r="E43" s="228">
        <v>152620</v>
      </c>
    </row>
    <row r="44" spans="1:5" x14ac:dyDescent="0.25">
      <c r="A44" s="5" t="s">
        <v>480</v>
      </c>
      <c r="B44" s="31" t="s">
        <v>481</v>
      </c>
      <c r="C44" s="228">
        <v>1608615</v>
      </c>
      <c r="D44" s="228">
        <v>1900457</v>
      </c>
      <c r="E44" s="228">
        <v>1804537</v>
      </c>
    </row>
    <row r="45" spans="1:5" x14ac:dyDescent="0.25">
      <c r="A45" s="5" t="s">
        <v>482</v>
      </c>
      <c r="B45" s="31" t="s">
        <v>483</v>
      </c>
      <c r="C45" s="228">
        <v>0</v>
      </c>
      <c r="D45" s="228">
        <v>0</v>
      </c>
      <c r="E45" s="228">
        <v>0</v>
      </c>
    </row>
    <row r="46" spans="1:5" x14ac:dyDescent="0.25">
      <c r="A46" s="5" t="s">
        <v>821</v>
      </c>
      <c r="B46" s="31" t="s">
        <v>484</v>
      </c>
      <c r="C46" s="228">
        <v>0</v>
      </c>
      <c r="D46" s="228">
        <v>0</v>
      </c>
      <c r="E46" s="228">
        <v>0</v>
      </c>
    </row>
    <row r="47" spans="1:5" x14ac:dyDescent="0.25">
      <c r="A47" s="5" t="s">
        <v>822</v>
      </c>
      <c r="B47" s="31" t="s">
        <v>485</v>
      </c>
      <c r="C47" s="228">
        <v>0</v>
      </c>
      <c r="D47" s="228">
        <v>0</v>
      </c>
      <c r="E47" s="228">
        <v>0</v>
      </c>
    </row>
    <row r="48" spans="1:5" x14ac:dyDescent="0.25">
      <c r="A48" s="5" t="s">
        <v>486</v>
      </c>
      <c r="B48" s="31" t="s">
        <v>487</v>
      </c>
      <c r="C48" s="228">
        <v>810</v>
      </c>
      <c r="D48" s="228">
        <v>810</v>
      </c>
      <c r="E48" s="228">
        <v>0</v>
      </c>
    </row>
    <row r="49" spans="1:5" x14ac:dyDescent="0.25">
      <c r="A49" s="7" t="s">
        <v>723</v>
      </c>
      <c r="B49" s="34" t="s">
        <v>488</v>
      </c>
      <c r="C49" s="228">
        <v>1609425</v>
      </c>
      <c r="D49" s="228">
        <v>1901267</v>
      </c>
      <c r="E49" s="228">
        <v>1804537</v>
      </c>
    </row>
    <row r="50" spans="1:5" x14ac:dyDescent="0.25">
      <c r="A50" s="38" t="s">
        <v>724</v>
      </c>
      <c r="B50" s="45" t="s">
        <v>489</v>
      </c>
      <c r="C50" s="228">
        <v>10663000</v>
      </c>
      <c r="D50" s="228">
        <v>18812710</v>
      </c>
      <c r="E50" s="228">
        <v>10244429</v>
      </c>
    </row>
    <row r="51" spans="1:5" x14ac:dyDescent="0.25">
      <c r="A51" s="13" t="s">
        <v>490</v>
      </c>
      <c r="B51" s="31" t="s">
        <v>491</v>
      </c>
      <c r="C51" s="228">
        <v>0</v>
      </c>
      <c r="D51" s="228">
        <v>0</v>
      </c>
      <c r="E51" s="228">
        <v>0</v>
      </c>
    </row>
    <row r="52" spans="1:5" x14ac:dyDescent="0.25">
      <c r="A52" s="13" t="s">
        <v>725</v>
      </c>
      <c r="B52" s="31" t="s">
        <v>492</v>
      </c>
      <c r="C52" s="228">
        <v>0</v>
      </c>
      <c r="D52" s="228">
        <v>0</v>
      </c>
      <c r="E52" s="228">
        <v>0</v>
      </c>
    </row>
    <row r="53" spans="1:5" x14ac:dyDescent="0.25">
      <c r="A53" s="17" t="s">
        <v>823</v>
      </c>
      <c r="B53" s="31" t="s">
        <v>493</v>
      </c>
      <c r="C53" s="228">
        <v>0</v>
      </c>
      <c r="D53" s="228">
        <v>0</v>
      </c>
      <c r="E53" s="228">
        <v>0</v>
      </c>
    </row>
    <row r="54" spans="1:5" x14ac:dyDescent="0.25">
      <c r="A54" s="17" t="s">
        <v>824</v>
      </c>
      <c r="B54" s="31" t="s">
        <v>494</v>
      </c>
      <c r="C54" s="228">
        <v>0</v>
      </c>
      <c r="D54" s="228">
        <v>0</v>
      </c>
      <c r="E54" s="228">
        <v>0</v>
      </c>
    </row>
    <row r="55" spans="1:5" x14ac:dyDescent="0.25">
      <c r="A55" s="17" t="s">
        <v>825</v>
      </c>
      <c r="B55" s="31" t="s">
        <v>495</v>
      </c>
      <c r="C55" s="228">
        <v>0</v>
      </c>
      <c r="D55" s="228">
        <v>0</v>
      </c>
      <c r="E55" s="228">
        <v>0</v>
      </c>
    </row>
    <row r="56" spans="1:5" x14ac:dyDescent="0.25">
      <c r="A56" s="13" t="s">
        <v>826</v>
      </c>
      <c r="B56" s="31" t="s">
        <v>496</v>
      </c>
      <c r="C56" s="228">
        <v>50000</v>
      </c>
      <c r="D56" s="228">
        <v>50000</v>
      </c>
      <c r="E56" s="228">
        <v>0</v>
      </c>
    </row>
    <row r="57" spans="1:5" x14ac:dyDescent="0.25">
      <c r="A57" s="13" t="s">
        <v>827</v>
      </c>
      <c r="B57" s="31" t="s">
        <v>497</v>
      </c>
      <c r="C57" s="228">
        <v>0</v>
      </c>
      <c r="D57" s="228">
        <v>0</v>
      </c>
      <c r="E57" s="228">
        <v>0</v>
      </c>
    </row>
    <row r="58" spans="1:5" x14ac:dyDescent="0.25">
      <c r="A58" s="13" t="s">
        <v>828</v>
      </c>
      <c r="B58" s="31" t="s">
        <v>498</v>
      </c>
      <c r="C58" s="228">
        <v>2032000</v>
      </c>
      <c r="D58" s="228">
        <v>2806843</v>
      </c>
      <c r="E58" s="228">
        <v>1630000</v>
      </c>
    </row>
    <row r="59" spans="1:5" x14ac:dyDescent="0.25">
      <c r="A59" s="42" t="s">
        <v>790</v>
      </c>
      <c r="B59" s="45" t="s">
        <v>499</v>
      </c>
      <c r="C59" s="228">
        <v>2082000</v>
      </c>
      <c r="D59" s="228">
        <v>2856843</v>
      </c>
      <c r="E59" s="228">
        <v>1630000</v>
      </c>
    </row>
    <row r="60" spans="1:5" x14ac:dyDescent="0.25">
      <c r="A60" s="12" t="s">
        <v>829</v>
      </c>
      <c r="B60" s="31" t="s">
        <v>500</v>
      </c>
      <c r="C60" s="228">
        <v>0</v>
      </c>
      <c r="D60" s="228">
        <v>0</v>
      </c>
      <c r="E60" s="228">
        <v>0</v>
      </c>
    </row>
    <row r="61" spans="1:5" x14ac:dyDescent="0.25">
      <c r="A61" s="12" t="s">
        <v>501</v>
      </c>
      <c r="B61" s="31" t="s">
        <v>502</v>
      </c>
      <c r="C61" s="228">
        <v>0</v>
      </c>
      <c r="D61" s="228">
        <v>0</v>
      </c>
      <c r="E61" s="228">
        <v>0</v>
      </c>
    </row>
    <row r="62" spans="1:5" x14ac:dyDescent="0.25">
      <c r="A62" s="12" t="s">
        <v>503</v>
      </c>
      <c r="B62" s="31" t="s">
        <v>504</v>
      </c>
      <c r="C62" s="228">
        <v>0</v>
      </c>
      <c r="D62" s="228">
        <v>0</v>
      </c>
      <c r="E62" s="228">
        <v>0</v>
      </c>
    </row>
    <row r="63" spans="1:5" x14ac:dyDescent="0.25">
      <c r="A63" s="12" t="s">
        <v>791</v>
      </c>
      <c r="B63" s="31" t="s">
        <v>505</v>
      </c>
      <c r="C63" s="228">
        <v>0</v>
      </c>
      <c r="D63" s="228">
        <v>0</v>
      </c>
      <c r="E63" s="228">
        <v>0</v>
      </c>
    </row>
    <row r="64" spans="1:5" x14ac:dyDescent="0.25">
      <c r="A64" s="12" t="s">
        <v>830</v>
      </c>
      <c r="B64" s="31" t="s">
        <v>506</v>
      </c>
      <c r="C64" s="228">
        <v>0</v>
      </c>
      <c r="D64" s="228">
        <v>0</v>
      </c>
      <c r="E64" s="228">
        <v>0</v>
      </c>
    </row>
    <row r="65" spans="1:5" x14ac:dyDescent="0.25">
      <c r="A65" s="12" t="s">
        <v>793</v>
      </c>
      <c r="B65" s="31" t="s">
        <v>508</v>
      </c>
      <c r="C65" s="228">
        <v>1685000</v>
      </c>
      <c r="D65" s="228">
        <v>1685000</v>
      </c>
      <c r="E65" s="228">
        <v>1023448</v>
      </c>
    </row>
    <row r="66" spans="1:5" x14ac:dyDescent="0.25">
      <c r="A66" s="12" t="s">
        <v>831</v>
      </c>
      <c r="B66" s="31" t="s">
        <v>509</v>
      </c>
      <c r="C66" s="228">
        <v>0</v>
      </c>
      <c r="D66" s="228">
        <v>0</v>
      </c>
      <c r="E66" s="228">
        <v>0</v>
      </c>
    </row>
    <row r="67" spans="1:5" x14ac:dyDescent="0.25">
      <c r="A67" s="12" t="s">
        <v>832</v>
      </c>
      <c r="B67" s="31" t="s">
        <v>510</v>
      </c>
      <c r="C67" s="228">
        <v>0</v>
      </c>
      <c r="D67" s="228">
        <v>0</v>
      </c>
      <c r="E67" s="228">
        <v>0</v>
      </c>
    </row>
    <row r="68" spans="1:5" x14ac:dyDescent="0.25">
      <c r="A68" s="12" t="s">
        <v>511</v>
      </c>
      <c r="B68" s="31" t="s">
        <v>512</v>
      </c>
      <c r="C68" s="228">
        <v>0</v>
      </c>
      <c r="D68" s="228">
        <v>0</v>
      </c>
      <c r="E68" s="228">
        <v>0</v>
      </c>
    </row>
    <row r="69" spans="1:5" x14ac:dyDescent="0.25">
      <c r="A69" s="19" t="s">
        <v>513</v>
      </c>
      <c r="B69" s="31" t="s">
        <v>514</v>
      </c>
      <c r="C69" s="228">
        <v>0</v>
      </c>
      <c r="D69" s="228">
        <v>0</v>
      </c>
      <c r="E69" s="228">
        <v>0</v>
      </c>
    </row>
    <row r="70" spans="1:5" x14ac:dyDescent="0.25">
      <c r="A70" s="12" t="s">
        <v>833</v>
      </c>
      <c r="B70" s="31" t="s">
        <v>516</v>
      </c>
      <c r="C70" s="228">
        <v>470000</v>
      </c>
      <c r="D70" s="228">
        <v>470000</v>
      </c>
      <c r="E70" s="228">
        <v>420000</v>
      </c>
    </row>
    <row r="71" spans="1:5" x14ac:dyDescent="0.25">
      <c r="A71" s="19" t="s">
        <v>113</v>
      </c>
      <c r="B71" s="31" t="s">
        <v>151</v>
      </c>
      <c r="C71" s="228">
        <v>0</v>
      </c>
      <c r="D71" s="228">
        <v>1236540</v>
      </c>
      <c r="E71" s="228">
        <v>0</v>
      </c>
    </row>
    <row r="72" spans="1:5" x14ac:dyDescent="0.25">
      <c r="A72" s="19" t="s">
        <v>114</v>
      </c>
      <c r="B72" s="31" t="s">
        <v>151</v>
      </c>
      <c r="C72" s="228">
        <v>0</v>
      </c>
      <c r="D72" s="228"/>
      <c r="E72" s="228">
        <v>0</v>
      </c>
    </row>
    <row r="73" spans="1:5" x14ac:dyDescent="0.25">
      <c r="A73" s="42" t="s">
        <v>796</v>
      </c>
      <c r="B73" s="45" t="s">
        <v>517</v>
      </c>
      <c r="C73" s="228">
        <v>2155000</v>
      </c>
      <c r="D73" s="228">
        <v>3391540</v>
      </c>
      <c r="E73" s="228">
        <v>1443448</v>
      </c>
    </row>
    <row r="74" spans="1:5" ht="15.75" x14ac:dyDescent="0.25">
      <c r="A74" s="108" t="s">
        <v>60</v>
      </c>
      <c r="B74" s="109"/>
      <c r="C74" s="229">
        <f>SUM(C24,C25,C50,C59,C73)</f>
        <v>29130000</v>
      </c>
      <c r="D74" s="229">
        <f>SUM(D24,D25,D50,D59,D73)</f>
        <v>42849937</v>
      </c>
      <c r="E74" s="229">
        <f>SUM(E24,E25,E50,E59,E73)</f>
        <v>30037002</v>
      </c>
    </row>
    <row r="75" spans="1:5" x14ac:dyDescent="0.25">
      <c r="A75" s="35" t="s">
        <v>518</v>
      </c>
      <c r="B75" s="31" t="s">
        <v>519</v>
      </c>
      <c r="C75" s="228">
        <v>0</v>
      </c>
      <c r="D75" s="228">
        <v>0</v>
      </c>
      <c r="E75" s="228">
        <v>0</v>
      </c>
    </row>
    <row r="76" spans="1:5" x14ac:dyDescent="0.25">
      <c r="A76" s="35" t="s">
        <v>834</v>
      </c>
      <c r="B76" s="31" t="s">
        <v>520</v>
      </c>
      <c r="C76" s="228">
        <v>0</v>
      </c>
      <c r="D76" s="228">
        <v>0</v>
      </c>
      <c r="E76" s="228">
        <v>0</v>
      </c>
    </row>
    <row r="77" spans="1:5" x14ac:dyDescent="0.25">
      <c r="A77" s="35" t="s">
        <v>521</v>
      </c>
      <c r="B77" s="31" t="s">
        <v>522</v>
      </c>
      <c r="C77" s="228">
        <v>0</v>
      </c>
      <c r="D77" s="228">
        <v>0</v>
      </c>
      <c r="E77" s="228">
        <v>0</v>
      </c>
    </row>
    <row r="78" spans="1:5" x14ac:dyDescent="0.25">
      <c r="A78" s="35" t="s">
        <v>523</v>
      </c>
      <c r="B78" s="31" t="s">
        <v>524</v>
      </c>
      <c r="C78" s="228">
        <v>0</v>
      </c>
      <c r="D78" s="228">
        <v>0</v>
      </c>
      <c r="E78" s="228">
        <v>0</v>
      </c>
    </row>
    <row r="79" spans="1:5" x14ac:dyDescent="0.25">
      <c r="A79" s="6" t="s">
        <v>525</v>
      </c>
      <c r="B79" s="31" t="s">
        <v>526</v>
      </c>
      <c r="C79" s="228">
        <v>0</v>
      </c>
      <c r="D79" s="228">
        <v>0</v>
      </c>
      <c r="E79" s="228">
        <v>0</v>
      </c>
    </row>
    <row r="80" spans="1:5" x14ac:dyDescent="0.25">
      <c r="A80" s="6" t="s">
        <v>527</v>
      </c>
      <c r="B80" s="31" t="s">
        <v>528</v>
      </c>
      <c r="C80" s="228">
        <v>0</v>
      </c>
      <c r="D80" s="228">
        <v>0</v>
      </c>
      <c r="E80" s="228">
        <v>0</v>
      </c>
    </row>
    <row r="81" spans="1:5" x14ac:dyDescent="0.25">
      <c r="A81" s="6" t="s">
        <v>529</v>
      </c>
      <c r="B81" s="31" t="s">
        <v>530</v>
      </c>
      <c r="C81" s="228">
        <v>0</v>
      </c>
      <c r="D81" s="228">
        <v>0</v>
      </c>
      <c r="E81" s="228">
        <v>0</v>
      </c>
    </row>
    <row r="82" spans="1:5" x14ac:dyDescent="0.25">
      <c r="A82" s="43" t="s">
        <v>798</v>
      </c>
      <c r="B82" s="45" t="s">
        <v>531</v>
      </c>
      <c r="C82" s="228">
        <v>0</v>
      </c>
      <c r="D82" s="228">
        <v>0</v>
      </c>
      <c r="E82" s="228">
        <v>0</v>
      </c>
    </row>
    <row r="83" spans="1:5" x14ac:dyDescent="0.25">
      <c r="A83" s="13" t="s">
        <v>532</v>
      </c>
      <c r="B83" s="31" t="s">
        <v>533</v>
      </c>
      <c r="C83" s="228">
        <v>1181102</v>
      </c>
      <c r="D83" s="228">
        <v>1106102</v>
      </c>
      <c r="E83" s="228">
        <v>936213</v>
      </c>
    </row>
    <row r="84" spans="1:5" x14ac:dyDescent="0.25">
      <c r="A84" s="13" t="s">
        <v>534</v>
      </c>
      <c r="B84" s="31" t="s">
        <v>535</v>
      </c>
      <c r="C84" s="228">
        <v>0</v>
      </c>
      <c r="D84" s="228">
        <v>0</v>
      </c>
      <c r="E84" s="228">
        <v>0</v>
      </c>
    </row>
    <row r="85" spans="1:5" x14ac:dyDescent="0.25">
      <c r="A85" s="13" t="s">
        <v>536</v>
      </c>
      <c r="B85" s="31" t="s">
        <v>537</v>
      </c>
      <c r="C85" s="228">
        <v>0</v>
      </c>
      <c r="D85" s="228">
        <v>0</v>
      </c>
      <c r="E85" s="228">
        <v>0</v>
      </c>
    </row>
    <row r="86" spans="1:5" x14ac:dyDescent="0.25">
      <c r="A86" s="13" t="s">
        <v>538</v>
      </c>
      <c r="B86" s="31" t="s">
        <v>539</v>
      </c>
      <c r="C86" s="228">
        <v>318898</v>
      </c>
      <c r="D86" s="228">
        <v>348898</v>
      </c>
      <c r="E86" s="228">
        <v>252777</v>
      </c>
    </row>
    <row r="87" spans="1:5" x14ac:dyDescent="0.25">
      <c r="A87" s="42" t="s">
        <v>799</v>
      </c>
      <c r="B87" s="45" t="s">
        <v>540</v>
      </c>
      <c r="C87" s="228">
        <v>1500000</v>
      </c>
      <c r="D87" s="228">
        <v>1455000</v>
      </c>
      <c r="E87" s="228">
        <v>1188990</v>
      </c>
    </row>
    <row r="88" spans="1:5" x14ac:dyDescent="0.25">
      <c r="A88" s="13" t="s">
        <v>541</v>
      </c>
      <c r="B88" s="31" t="s">
        <v>542</v>
      </c>
      <c r="C88" s="228">
        <v>0</v>
      </c>
      <c r="D88" s="228">
        <v>0</v>
      </c>
      <c r="E88" s="228">
        <v>0</v>
      </c>
    </row>
    <row r="89" spans="1:5" x14ac:dyDescent="0.25">
      <c r="A89" s="13" t="s">
        <v>835</v>
      </c>
      <c r="B89" s="31" t="s">
        <v>543</v>
      </c>
      <c r="C89" s="228">
        <v>0</v>
      </c>
      <c r="D89" s="228">
        <v>0</v>
      </c>
      <c r="E89" s="228">
        <v>0</v>
      </c>
    </row>
    <row r="90" spans="1:5" x14ac:dyDescent="0.25">
      <c r="A90" s="13" t="s">
        <v>836</v>
      </c>
      <c r="B90" s="31" t="s">
        <v>544</v>
      </c>
      <c r="C90" s="228">
        <v>0</v>
      </c>
      <c r="D90" s="228">
        <v>0</v>
      </c>
      <c r="E90" s="228">
        <v>0</v>
      </c>
    </row>
    <row r="91" spans="1:5" x14ac:dyDescent="0.25">
      <c r="A91" s="13" t="s">
        <v>837</v>
      </c>
      <c r="B91" s="31" t="s">
        <v>545</v>
      </c>
      <c r="C91" s="228">
        <v>290000</v>
      </c>
      <c r="D91" s="228">
        <v>290000</v>
      </c>
      <c r="E91" s="228">
        <v>0</v>
      </c>
    </row>
    <row r="92" spans="1:5" x14ac:dyDescent="0.25">
      <c r="A92" s="13" t="s">
        <v>838</v>
      </c>
      <c r="B92" s="31" t="s">
        <v>546</v>
      </c>
      <c r="C92" s="228">
        <v>0</v>
      </c>
      <c r="D92" s="228">
        <v>0</v>
      </c>
      <c r="E92" s="228">
        <v>0</v>
      </c>
    </row>
    <row r="93" spans="1:5" x14ac:dyDescent="0.25">
      <c r="A93" s="13" t="s">
        <v>839</v>
      </c>
      <c r="B93" s="31" t="s">
        <v>547</v>
      </c>
      <c r="C93" s="228">
        <v>0</v>
      </c>
      <c r="D93" s="228">
        <v>0</v>
      </c>
      <c r="E93" s="228">
        <v>0</v>
      </c>
    </row>
    <row r="94" spans="1:5" x14ac:dyDescent="0.25">
      <c r="A94" s="13" t="s">
        <v>548</v>
      </c>
      <c r="B94" s="31" t="s">
        <v>549</v>
      </c>
      <c r="C94" s="228">
        <v>0</v>
      </c>
      <c r="D94" s="228">
        <v>0</v>
      </c>
      <c r="E94" s="228">
        <v>0</v>
      </c>
    </row>
    <row r="95" spans="1:5" x14ac:dyDescent="0.25">
      <c r="A95" s="13" t="s">
        <v>840</v>
      </c>
      <c r="B95" s="31" t="s">
        <v>550</v>
      </c>
      <c r="C95" s="228">
        <v>0</v>
      </c>
      <c r="D95" s="228">
        <v>0</v>
      </c>
      <c r="E95" s="228">
        <v>0</v>
      </c>
    </row>
    <row r="96" spans="1:5" x14ac:dyDescent="0.25">
      <c r="A96" s="42" t="s">
        <v>800</v>
      </c>
      <c r="B96" s="45" t="s">
        <v>551</v>
      </c>
      <c r="C96" s="228">
        <v>290000</v>
      </c>
      <c r="D96" s="228">
        <v>290000</v>
      </c>
      <c r="E96" s="228">
        <v>0</v>
      </c>
    </row>
    <row r="97" spans="1:24" ht="15.75" x14ac:dyDescent="0.25">
      <c r="A97" s="108" t="s">
        <v>59</v>
      </c>
      <c r="B97" s="109"/>
      <c r="C97" s="229">
        <f>SUM(C82,C87,C91)</f>
        <v>1790000</v>
      </c>
      <c r="D97" s="229">
        <f>SUM(D82,D87,D91)</f>
        <v>1745000</v>
      </c>
      <c r="E97" s="229">
        <f>SUM(E82,E87,E96)</f>
        <v>1188990</v>
      </c>
    </row>
    <row r="98" spans="1:24" ht="15.75" x14ac:dyDescent="0.25">
      <c r="A98" s="111" t="s">
        <v>848</v>
      </c>
      <c r="B98" s="112" t="s">
        <v>552</v>
      </c>
      <c r="C98" s="230">
        <f>SUM(C74,C97)</f>
        <v>30920000</v>
      </c>
      <c r="D98" s="230">
        <f>SUM(D74,D97)</f>
        <v>44594937</v>
      </c>
      <c r="E98" s="230">
        <f>SUM(E74,E97)</f>
        <v>31225992</v>
      </c>
    </row>
    <row r="99" spans="1:24" x14ac:dyDescent="0.25">
      <c r="A99" s="13" t="s">
        <v>841</v>
      </c>
      <c r="B99" s="5" t="s">
        <v>553</v>
      </c>
      <c r="C99" s="158">
        <v>0</v>
      </c>
      <c r="D99" s="158">
        <v>0</v>
      </c>
      <c r="E99" s="158">
        <v>0</v>
      </c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4"/>
      <c r="X99" s="24"/>
    </row>
    <row r="100" spans="1:24" x14ac:dyDescent="0.25">
      <c r="A100" s="13" t="s">
        <v>556</v>
      </c>
      <c r="B100" s="5" t="s">
        <v>557</v>
      </c>
      <c r="C100" s="158">
        <v>0</v>
      </c>
      <c r="D100" s="158">
        <v>0</v>
      </c>
      <c r="E100" s="158">
        <v>0</v>
      </c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4"/>
      <c r="X100" s="24"/>
    </row>
    <row r="101" spans="1:24" x14ac:dyDescent="0.25">
      <c r="A101" s="13" t="s">
        <v>842</v>
      </c>
      <c r="B101" s="5" t="s">
        <v>558</v>
      </c>
      <c r="C101" s="158">
        <v>0</v>
      </c>
      <c r="D101" s="158">
        <v>0</v>
      </c>
      <c r="E101" s="158">
        <v>0</v>
      </c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4"/>
      <c r="X101" s="24"/>
    </row>
    <row r="102" spans="1:24" x14ac:dyDescent="0.25">
      <c r="A102" s="15" t="s">
        <v>805</v>
      </c>
      <c r="B102" s="7" t="s">
        <v>560</v>
      </c>
      <c r="C102" s="159">
        <v>0</v>
      </c>
      <c r="D102" s="159">
        <v>0</v>
      </c>
      <c r="E102" s="159">
        <v>0</v>
      </c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4"/>
      <c r="X102" s="24"/>
    </row>
    <row r="103" spans="1:24" x14ac:dyDescent="0.25">
      <c r="A103" s="36" t="s">
        <v>843</v>
      </c>
      <c r="B103" s="5" t="s">
        <v>561</v>
      </c>
      <c r="C103" s="160">
        <v>0</v>
      </c>
      <c r="D103" s="160">
        <v>0</v>
      </c>
      <c r="E103" s="160">
        <v>0</v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4"/>
      <c r="X103" s="24"/>
    </row>
    <row r="104" spans="1:24" x14ac:dyDescent="0.25">
      <c r="A104" s="36" t="s">
        <v>811</v>
      </c>
      <c r="B104" s="5" t="s">
        <v>564</v>
      </c>
      <c r="C104" s="160"/>
      <c r="D104" s="160"/>
      <c r="E104" s="160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4"/>
      <c r="X104" s="24"/>
    </row>
    <row r="105" spans="1:24" x14ac:dyDescent="0.25">
      <c r="A105" s="13" t="s">
        <v>565</v>
      </c>
      <c r="B105" s="5" t="s">
        <v>566</v>
      </c>
      <c r="C105" s="158">
        <v>0</v>
      </c>
      <c r="D105" s="158">
        <v>0</v>
      </c>
      <c r="E105" s="158">
        <v>0</v>
      </c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4"/>
      <c r="X105" s="24"/>
    </row>
    <row r="106" spans="1:24" x14ac:dyDescent="0.25">
      <c r="A106" s="13" t="s">
        <v>844</v>
      </c>
      <c r="B106" s="5" t="s">
        <v>567</v>
      </c>
      <c r="C106" s="158">
        <v>0</v>
      </c>
      <c r="D106" s="158">
        <v>0</v>
      </c>
      <c r="E106" s="158">
        <v>0</v>
      </c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4"/>
      <c r="X106" s="24"/>
    </row>
    <row r="107" spans="1:24" x14ac:dyDescent="0.25">
      <c r="A107" s="14" t="s">
        <v>808</v>
      </c>
      <c r="B107" s="7" t="s">
        <v>568</v>
      </c>
      <c r="C107" s="161">
        <v>0</v>
      </c>
      <c r="D107" s="161">
        <v>0</v>
      </c>
      <c r="E107" s="161">
        <v>0</v>
      </c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4"/>
      <c r="X107" s="24"/>
    </row>
    <row r="108" spans="1:24" x14ac:dyDescent="0.25">
      <c r="A108" s="36" t="s">
        <v>569</v>
      </c>
      <c r="B108" s="5" t="s">
        <v>570</v>
      </c>
      <c r="C108" s="160">
        <v>0</v>
      </c>
      <c r="D108" s="160"/>
      <c r="E108" s="160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4"/>
      <c r="X108" s="24"/>
    </row>
    <row r="109" spans="1:24" x14ac:dyDescent="0.25">
      <c r="A109" s="36" t="s">
        <v>571</v>
      </c>
      <c r="B109" s="5" t="s">
        <v>572</v>
      </c>
      <c r="C109" s="160">
        <v>0</v>
      </c>
      <c r="D109" s="160">
        <v>767239</v>
      </c>
      <c r="E109" s="160">
        <v>767239</v>
      </c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4"/>
      <c r="X109" s="24"/>
    </row>
    <row r="110" spans="1:24" x14ac:dyDescent="0.25">
      <c r="A110" s="14" t="s">
        <v>573</v>
      </c>
      <c r="B110" s="7" t="s">
        <v>574</v>
      </c>
      <c r="C110" s="160">
        <v>0</v>
      </c>
      <c r="D110" s="160">
        <v>0</v>
      </c>
      <c r="E110" s="160">
        <v>0</v>
      </c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4"/>
      <c r="X110" s="24"/>
    </row>
    <row r="111" spans="1:24" x14ac:dyDescent="0.25">
      <c r="A111" s="36" t="s">
        <v>575</v>
      </c>
      <c r="B111" s="5" t="s">
        <v>576</v>
      </c>
      <c r="C111" s="160">
        <v>0</v>
      </c>
      <c r="D111" s="160">
        <v>0</v>
      </c>
      <c r="E111" s="160">
        <v>0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4"/>
      <c r="X111" s="24"/>
    </row>
    <row r="112" spans="1:24" x14ac:dyDescent="0.25">
      <c r="A112" s="36" t="s">
        <v>577</v>
      </c>
      <c r="B112" s="5" t="s">
        <v>578</v>
      </c>
      <c r="C112" s="160">
        <v>0</v>
      </c>
      <c r="D112" s="160">
        <v>0</v>
      </c>
      <c r="E112" s="160">
        <v>0</v>
      </c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4"/>
      <c r="X112" s="24"/>
    </row>
    <row r="113" spans="1:24" x14ac:dyDescent="0.25">
      <c r="A113" s="36" t="s">
        <v>579</v>
      </c>
      <c r="B113" s="5" t="s">
        <v>580</v>
      </c>
      <c r="C113" s="160">
        <v>0</v>
      </c>
      <c r="D113" s="160">
        <v>0</v>
      </c>
      <c r="E113" s="160">
        <v>0</v>
      </c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4"/>
      <c r="X113" s="24"/>
    </row>
    <row r="114" spans="1:24" x14ac:dyDescent="0.25">
      <c r="A114" s="37" t="s">
        <v>809</v>
      </c>
      <c r="B114" s="38" t="s">
        <v>581</v>
      </c>
      <c r="C114" s="161">
        <v>0</v>
      </c>
      <c r="D114" s="161">
        <v>767239</v>
      </c>
      <c r="E114" s="161">
        <v>767239</v>
      </c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4"/>
      <c r="X114" s="24"/>
    </row>
    <row r="115" spans="1:24" x14ac:dyDescent="0.25">
      <c r="A115" s="36" t="s">
        <v>582</v>
      </c>
      <c r="B115" s="5" t="s">
        <v>583</v>
      </c>
      <c r="C115" s="160">
        <v>0</v>
      </c>
      <c r="D115" s="160">
        <v>0</v>
      </c>
      <c r="E115" s="160">
        <v>0</v>
      </c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4"/>
      <c r="X115" s="24"/>
    </row>
    <row r="116" spans="1:24" x14ac:dyDescent="0.25">
      <c r="A116" s="13" t="s">
        <v>584</v>
      </c>
      <c r="B116" s="5" t="s">
        <v>585</v>
      </c>
      <c r="C116" s="158">
        <v>0</v>
      </c>
      <c r="D116" s="158">
        <v>0</v>
      </c>
      <c r="E116" s="158">
        <v>0</v>
      </c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4"/>
      <c r="X116" s="24"/>
    </row>
    <row r="117" spans="1:24" x14ac:dyDescent="0.25">
      <c r="A117" s="36" t="s">
        <v>845</v>
      </c>
      <c r="B117" s="5" t="s">
        <v>586</v>
      </c>
      <c r="C117" s="160">
        <v>0</v>
      </c>
      <c r="D117" s="160">
        <v>0</v>
      </c>
      <c r="E117" s="160">
        <v>0</v>
      </c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4"/>
      <c r="X117" s="24"/>
    </row>
    <row r="118" spans="1:24" x14ac:dyDescent="0.25">
      <c r="A118" s="36" t="s">
        <v>814</v>
      </c>
      <c r="B118" s="5" t="s">
        <v>587</v>
      </c>
      <c r="C118" s="160">
        <v>0</v>
      </c>
      <c r="D118" s="160">
        <v>0</v>
      </c>
      <c r="E118" s="160">
        <v>0</v>
      </c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4"/>
      <c r="X118" s="24"/>
    </row>
    <row r="119" spans="1:24" x14ac:dyDescent="0.25">
      <c r="A119" s="37" t="s">
        <v>815</v>
      </c>
      <c r="B119" s="38" t="s">
        <v>591</v>
      </c>
      <c r="C119" s="161">
        <v>0</v>
      </c>
      <c r="D119" s="161">
        <v>0</v>
      </c>
      <c r="E119" s="161">
        <v>0</v>
      </c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4"/>
      <c r="X119" s="24"/>
    </row>
    <row r="120" spans="1:24" x14ac:dyDescent="0.25">
      <c r="A120" s="13" t="s">
        <v>592</v>
      </c>
      <c r="B120" s="5" t="s">
        <v>593</v>
      </c>
      <c r="C120" s="158">
        <v>0</v>
      </c>
      <c r="D120" s="158">
        <v>0</v>
      </c>
      <c r="E120" s="158">
        <v>0</v>
      </c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4"/>
      <c r="X120" s="24"/>
    </row>
    <row r="121" spans="1:24" ht="15.75" x14ac:dyDescent="0.25">
      <c r="A121" s="114" t="s">
        <v>849</v>
      </c>
      <c r="B121" s="115" t="s">
        <v>594</v>
      </c>
      <c r="C121" s="162">
        <v>0</v>
      </c>
      <c r="D121" s="162">
        <v>767239</v>
      </c>
      <c r="E121" s="162">
        <v>767239</v>
      </c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4"/>
      <c r="X121" s="24"/>
    </row>
    <row r="122" spans="1:24" ht="15.75" x14ac:dyDescent="0.25">
      <c r="A122" s="120" t="s">
        <v>895</v>
      </c>
      <c r="B122" s="125"/>
      <c r="C122" s="231">
        <f>SUM(C98,C121)</f>
        <v>30920000</v>
      </c>
      <c r="D122" s="231">
        <f>SUM(D98,D121)</f>
        <v>45362176</v>
      </c>
      <c r="E122" s="231">
        <f>SUM(E98,E121)</f>
        <v>31993231</v>
      </c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1:24" x14ac:dyDescent="0.25">
      <c r="B123" s="24"/>
      <c r="C123" s="227"/>
      <c r="D123" s="227"/>
      <c r="E123" s="227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 x14ac:dyDescent="0.25">
      <c r="B124" s="24"/>
      <c r="C124" s="227"/>
      <c r="D124" s="227"/>
      <c r="E124" s="227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 x14ac:dyDescent="0.25">
      <c r="B125" s="24"/>
      <c r="C125" s="227"/>
      <c r="D125" s="227"/>
      <c r="E125" s="227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 x14ac:dyDescent="0.25">
      <c r="B126" s="24"/>
      <c r="C126" s="227"/>
      <c r="D126" s="227"/>
      <c r="E126" s="227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 x14ac:dyDescent="0.25">
      <c r="B127" s="24"/>
      <c r="C127" s="227"/>
      <c r="D127" s="227"/>
      <c r="E127" s="227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 x14ac:dyDescent="0.25">
      <c r="B128" s="24"/>
      <c r="C128" s="227"/>
      <c r="D128" s="227"/>
      <c r="E128" s="227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2:24" x14ac:dyDescent="0.25">
      <c r="B129" s="24"/>
      <c r="C129" s="227"/>
      <c r="D129" s="227"/>
      <c r="E129" s="227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2:24" x14ac:dyDescent="0.25">
      <c r="B130" s="24"/>
      <c r="C130" s="227"/>
      <c r="D130" s="227"/>
      <c r="E130" s="227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2:24" x14ac:dyDescent="0.25">
      <c r="B131" s="24"/>
      <c r="C131" s="227"/>
      <c r="D131" s="227"/>
      <c r="E131" s="227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2:24" x14ac:dyDescent="0.25">
      <c r="B132" s="24"/>
      <c r="C132" s="227"/>
      <c r="D132" s="227"/>
      <c r="E132" s="227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2:24" x14ac:dyDescent="0.25">
      <c r="B133" s="24"/>
      <c r="C133" s="227"/>
      <c r="D133" s="227"/>
      <c r="E133" s="227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2:24" x14ac:dyDescent="0.25">
      <c r="B134" s="24"/>
      <c r="C134" s="227"/>
      <c r="D134" s="227"/>
      <c r="E134" s="227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2:24" x14ac:dyDescent="0.25">
      <c r="B135" s="24"/>
      <c r="C135" s="227"/>
      <c r="D135" s="227"/>
      <c r="E135" s="227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2:24" x14ac:dyDescent="0.25">
      <c r="B136" s="24"/>
      <c r="C136" s="227"/>
      <c r="D136" s="227"/>
      <c r="E136" s="227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2:24" x14ac:dyDescent="0.25">
      <c r="B137" s="24"/>
      <c r="C137" s="227"/>
      <c r="D137" s="227"/>
      <c r="E137" s="227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2:24" x14ac:dyDescent="0.25">
      <c r="B138" s="24"/>
      <c r="C138" s="227"/>
      <c r="D138" s="227"/>
      <c r="E138" s="227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2:24" x14ac:dyDescent="0.25">
      <c r="B139" s="24"/>
      <c r="C139" s="227"/>
      <c r="D139" s="227"/>
      <c r="E139" s="227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2:24" x14ac:dyDescent="0.25">
      <c r="B140" s="24"/>
      <c r="C140" s="227"/>
      <c r="D140" s="227"/>
      <c r="E140" s="227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2:24" x14ac:dyDescent="0.25">
      <c r="B141" s="24"/>
      <c r="C141" s="227"/>
      <c r="D141" s="227"/>
      <c r="E141" s="227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2:24" x14ac:dyDescent="0.25">
      <c r="B142" s="24"/>
      <c r="C142" s="227"/>
      <c r="D142" s="227"/>
      <c r="E142" s="227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2:24" x14ac:dyDescent="0.25">
      <c r="B143" s="24"/>
      <c r="C143" s="227"/>
      <c r="D143" s="227"/>
      <c r="E143" s="227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2:24" x14ac:dyDescent="0.25">
      <c r="B144" s="24"/>
      <c r="C144" s="227"/>
      <c r="D144" s="227"/>
      <c r="E144" s="227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2:24" x14ac:dyDescent="0.25">
      <c r="B145" s="24"/>
      <c r="C145" s="227"/>
      <c r="D145" s="227"/>
      <c r="E145" s="227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2:24" x14ac:dyDescent="0.25">
      <c r="B146" s="24"/>
      <c r="C146" s="227"/>
      <c r="D146" s="227"/>
      <c r="E146" s="227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2:24" x14ac:dyDescent="0.25">
      <c r="B147" s="24"/>
      <c r="C147" s="227"/>
      <c r="D147" s="227"/>
      <c r="E147" s="227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2:24" x14ac:dyDescent="0.25">
      <c r="B148" s="24"/>
      <c r="C148" s="227"/>
      <c r="D148" s="227"/>
      <c r="E148" s="227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2:24" x14ac:dyDescent="0.25">
      <c r="B149" s="24"/>
      <c r="C149" s="227"/>
      <c r="D149" s="227"/>
      <c r="E149" s="227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2:24" x14ac:dyDescent="0.25">
      <c r="B150" s="24"/>
      <c r="C150" s="227"/>
      <c r="D150" s="227"/>
      <c r="E150" s="227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2:24" x14ac:dyDescent="0.25">
      <c r="B151" s="24"/>
      <c r="C151" s="227"/>
      <c r="D151" s="227"/>
      <c r="E151" s="227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2:24" x14ac:dyDescent="0.25">
      <c r="B152" s="24"/>
      <c r="C152" s="227"/>
      <c r="D152" s="227"/>
      <c r="E152" s="227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2:24" x14ac:dyDescent="0.25">
      <c r="B153" s="24"/>
      <c r="C153" s="227"/>
      <c r="D153" s="227"/>
      <c r="E153" s="227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2:24" x14ac:dyDescent="0.25">
      <c r="B154" s="24"/>
      <c r="C154" s="227"/>
      <c r="D154" s="227"/>
      <c r="E154" s="227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2:24" x14ac:dyDescent="0.25">
      <c r="B155" s="24"/>
      <c r="C155" s="227"/>
      <c r="D155" s="227"/>
      <c r="E155" s="227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2:24" x14ac:dyDescent="0.25">
      <c r="B156" s="24"/>
      <c r="C156" s="227"/>
      <c r="D156" s="227"/>
      <c r="E156" s="227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2:24" x14ac:dyDescent="0.25">
      <c r="B157" s="24"/>
      <c r="C157" s="227"/>
      <c r="D157" s="227"/>
      <c r="E157" s="227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2:24" x14ac:dyDescent="0.25">
      <c r="B158" s="24"/>
      <c r="C158" s="227"/>
      <c r="D158" s="227"/>
      <c r="E158" s="227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2:24" x14ac:dyDescent="0.25">
      <c r="B159" s="24"/>
      <c r="C159" s="227"/>
      <c r="D159" s="227"/>
      <c r="E159" s="227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2:24" x14ac:dyDescent="0.25">
      <c r="B160" s="24"/>
      <c r="C160" s="227"/>
      <c r="D160" s="227"/>
      <c r="E160" s="227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2:24" x14ac:dyDescent="0.25">
      <c r="B161" s="24"/>
      <c r="C161" s="227"/>
      <c r="D161" s="227"/>
      <c r="E161" s="227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2:24" x14ac:dyDescent="0.25">
      <c r="B162" s="24"/>
      <c r="C162" s="227"/>
      <c r="D162" s="227"/>
      <c r="E162" s="227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2:24" x14ac:dyDescent="0.25">
      <c r="B163" s="24"/>
      <c r="C163" s="227"/>
      <c r="D163" s="227"/>
      <c r="E163" s="227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2:24" x14ac:dyDescent="0.25">
      <c r="B164" s="24"/>
      <c r="C164" s="227"/>
      <c r="D164" s="227"/>
      <c r="E164" s="227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2:24" x14ac:dyDescent="0.25">
      <c r="B165" s="24"/>
      <c r="C165" s="227"/>
      <c r="D165" s="227"/>
      <c r="E165" s="227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2:24" x14ac:dyDescent="0.25">
      <c r="B166" s="24"/>
      <c r="C166" s="227"/>
      <c r="D166" s="227"/>
      <c r="E166" s="227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2:24" x14ac:dyDescent="0.25">
      <c r="B167" s="24"/>
      <c r="C167" s="227"/>
      <c r="D167" s="227"/>
      <c r="E167" s="227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2:24" x14ac:dyDescent="0.25">
      <c r="B168" s="24"/>
      <c r="C168" s="227"/>
      <c r="D168" s="227"/>
      <c r="E168" s="227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2:24" x14ac:dyDescent="0.25">
      <c r="B169" s="24"/>
      <c r="C169" s="227"/>
      <c r="D169" s="227"/>
      <c r="E169" s="227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2:24" x14ac:dyDescent="0.25">
      <c r="B170" s="24"/>
      <c r="C170" s="227"/>
      <c r="D170" s="227"/>
      <c r="E170" s="227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2:24" x14ac:dyDescent="0.25">
      <c r="B171" s="24"/>
      <c r="C171" s="227"/>
      <c r="D171" s="227"/>
      <c r="E171" s="227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</sheetData>
  <mergeCells count="2">
    <mergeCell ref="A2:E2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headerFooter>
    <oddHeader xml:space="preserve">&amp;C4 . melléklet a  6/2019. (V.29.) önkormányzati rendelethez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view="pageLayout" zoomScaleNormal="100" workbookViewId="0">
      <selection activeCell="B27" sqref="B27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ht="25.5" customHeight="1" x14ac:dyDescent="0.25">
      <c r="A1" s="257" t="s">
        <v>939</v>
      </c>
      <c r="B1" s="258"/>
      <c r="C1" s="258"/>
    </row>
    <row r="2" spans="1:3" ht="23.25" customHeight="1" x14ac:dyDescent="0.25">
      <c r="A2" s="281" t="s">
        <v>58</v>
      </c>
      <c r="B2" s="282"/>
      <c r="C2" s="282"/>
    </row>
    <row r="3" spans="1:3" x14ac:dyDescent="0.25">
      <c r="A3" s="1"/>
    </row>
    <row r="5" spans="1:3" ht="51" customHeight="1" x14ac:dyDescent="0.25">
      <c r="A5" s="50" t="s">
        <v>57</v>
      </c>
      <c r="B5" s="172" t="s">
        <v>106</v>
      </c>
      <c r="C5" s="61" t="s">
        <v>130</v>
      </c>
    </row>
    <row r="6" spans="1:3" ht="15" customHeight="1" x14ac:dyDescent="0.25">
      <c r="A6" s="51" t="s">
        <v>31</v>
      </c>
      <c r="B6" s="52"/>
      <c r="C6" s="28"/>
    </row>
    <row r="7" spans="1:3" ht="15" customHeight="1" x14ac:dyDescent="0.25">
      <c r="A7" s="51" t="s">
        <v>32</v>
      </c>
      <c r="B7" s="52"/>
      <c r="C7" s="28"/>
    </row>
    <row r="8" spans="1:3" ht="15" customHeight="1" x14ac:dyDescent="0.25">
      <c r="A8" s="51" t="s">
        <v>33</v>
      </c>
      <c r="B8" s="52"/>
      <c r="C8" s="28"/>
    </row>
    <row r="9" spans="1:3" ht="15" customHeight="1" x14ac:dyDescent="0.25">
      <c r="A9" s="51" t="s">
        <v>34</v>
      </c>
      <c r="B9" s="52"/>
      <c r="C9" s="28"/>
    </row>
    <row r="10" spans="1:3" ht="15" customHeight="1" x14ac:dyDescent="0.25">
      <c r="A10" s="50" t="s">
        <v>52</v>
      </c>
      <c r="B10" s="52"/>
      <c r="C10" s="28"/>
    </row>
    <row r="11" spans="1:3" ht="15" customHeight="1" x14ac:dyDescent="0.25">
      <c r="A11" s="51" t="s">
        <v>35</v>
      </c>
      <c r="B11" s="52"/>
      <c r="C11" s="28"/>
    </row>
    <row r="12" spans="1:3" ht="15" customHeight="1" x14ac:dyDescent="0.25">
      <c r="A12" s="51" t="s">
        <v>36</v>
      </c>
      <c r="B12" s="52"/>
      <c r="C12" s="28"/>
    </row>
    <row r="13" spans="1:3" ht="15" customHeight="1" x14ac:dyDescent="0.25">
      <c r="A13" s="51" t="s">
        <v>37</v>
      </c>
      <c r="B13" s="52"/>
      <c r="C13" s="28"/>
    </row>
    <row r="14" spans="1:3" ht="15" customHeight="1" x14ac:dyDescent="0.25">
      <c r="A14" s="51" t="s">
        <v>38</v>
      </c>
      <c r="B14" s="52"/>
      <c r="C14" s="153"/>
    </row>
    <row r="15" spans="1:3" ht="15" customHeight="1" x14ac:dyDescent="0.25">
      <c r="A15" s="51" t="s">
        <v>39</v>
      </c>
      <c r="B15" s="52">
        <v>2</v>
      </c>
      <c r="C15" s="153">
        <v>2</v>
      </c>
    </row>
    <row r="16" spans="1:3" ht="15" customHeight="1" x14ac:dyDescent="0.25">
      <c r="A16" s="51" t="s">
        <v>40</v>
      </c>
      <c r="B16" s="52"/>
      <c r="C16" s="153"/>
    </row>
    <row r="17" spans="1:3" ht="15" customHeight="1" x14ac:dyDescent="0.25">
      <c r="A17" s="51" t="s">
        <v>41</v>
      </c>
      <c r="B17" s="52"/>
      <c r="C17" s="153"/>
    </row>
    <row r="18" spans="1:3" ht="15" customHeight="1" x14ac:dyDescent="0.25">
      <c r="A18" s="50" t="s">
        <v>53</v>
      </c>
      <c r="B18" s="154">
        <v>2</v>
      </c>
      <c r="C18" s="155">
        <v>2</v>
      </c>
    </row>
    <row r="19" spans="1:3" ht="30" x14ac:dyDescent="0.3">
      <c r="A19" s="156" t="s">
        <v>910</v>
      </c>
      <c r="B19" s="52"/>
      <c r="C19" s="157"/>
    </row>
    <row r="20" spans="1:3" ht="30" x14ac:dyDescent="0.25">
      <c r="A20" s="51" t="s">
        <v>42</v>
      </c>
      <c r="B20" s="52">
        <v>1</v>
      </c>
      <c r="C20" s="153">
        <v>1</v>
      </c>
    </row>
    <row r="21" spans="1:3" x14ac:dyDescent="0.25">
      <c r="A21" s="51" t="s">
        <v>43</v>
      </c>
      <c r="B21" s="52"/>
      <c r="C21" s="153"/>
    </row>
    <row r="22" spans="1:3" ht="15" customHeight="1" x14ac:dyDescent="0.25">
      <c r="A22" s="51" t="s">
        <v>44</v>
      </c>
      <c r="B22" s="52">
        <v>1</v>
      </c>
      <c r="C22" s="153">
        <v>1</v>
      </c>
    </row>
    <row r="23" spans="1:3" ht="15" customHeight="1" x14ac:dyDescent="0.25">
      <c r="A23" s="50" t="s">
        <v>54</v>
      </c>
      <c r="B23" s="154">
        <v>2</v>
      </c>
      <c r="C23" s="155">
        <v>2</v>
      </c>
    </row>
    <row r="24" spans="1:3" ht="15" customHeight="1" x14ac:dyDescent="0.25">
      <c r="A24" s="51" t="s">
        <v>45</v>
      </c>
      <c r="B24" s="52">
        <v>1</v>
      </c>
      <c r="C24" s="153">
        <v>1</v>
      </c>
    </row>
    <row r="25" spans="1:3" ht="15" customHeight="1" x14ac:dyDescent="0.25">
      <c r="A25" s="51" t="s">
        <v>46</v>
      </c>
      <c r="B25" s="52">
        <v>4</v>
      </c>
      <c r="C25" s="153">
        <v>4</v>
      </c>
    </row>
    <row r="26" spans="1:3" ht="15" customHeight="1" x14ac:dyDescent="0.25">
      <c r="A26" s="51" t="s">
        <v>47</v>
      </c>
      <c r="B26" s="52"/>
      <c r="C26" s="153"/>
    </row>
    <row r="27" spans="1:3" ht="15" customHeight="1" x14ac:dyDescent="0.25">
      <c r="A27" s="50" t="s">
        <v>55</v>
      </c>
      <c r="B27" s="154">
        <v>5</v>
      </c>
      <c r="C27" s="155">
        <v>5</v>
      </c>
    </row>
    <row r="28" spans="1:3" ht="37.5" customHeight="1" x14ac:dyDescent="0.25">
      <c r="A28" s="50" t="s">
        <v>56</v>
      </c>
      <c r="B28" s="69">
        <v>9</v>
      </c>
      <c r="C28" s="69">
        <v>9</v>
      </c>
    </row>
    <row r="29" spans="1:3" ht="15" customHeight="1" x14ac:dyDescent="0.25">
      <c r="A29" s="51" t="s">
        <v>48</v>
      </c>
      <c r="B29" s="52"/>
      <c r="C29" s="28"/>
    </row>
    <row r="30" spans="1:3" ht="15" customHeight="1" x14ac:dyDescent="0.25">
      <c r="A30" s="51" t="s">
        <v>49</v>
      </c>
      <c r="B30" s="52"/>
      <c r="C30" s="28"/>
    </row>
    <row r="31" spans="1:3" ht="15" customHeight="1" x14ac:dyDescent="0.25">
      <c r="A31" s="51" t="s">
        <v>50</v>
      </c>
      <c r="B31" s="52"/>
      <c r="C31" s="28"/>
    </row>
    <row r="32" spans="1:3" ht="15" customHeight="1" x14ac:dyDescent="0.25">
      <c r="A32" s="51" t="s">
        <v>51</v>
      </c>
      <c r="B32" s="52"/>
      <c r="C32" s="28"/>
    </row>
    <row r="33" spans="1:3" ht="36" customHeight="1" x14ac:dyDescent="0.25">
      <c r="A33" s="50" t="s">
        <v>180</v>
      </c>
      <c r="B33" s="52"/>
      <c r="C33" s="28"/>
    </row>
    <row r="34" spans="1:3" x14ac:dyDescent="0.25">
      <c r="A34" s="278"/>
      <c r="B34" s="279"/>
    </row>
    <row r="35" spans="1:3" x14ac:dyDescent="0.25">
      <c r="A35" s="280"/>
      <c r="B35" s="279"/>
    </row>
  </sheetData>
  <mergeCells count="4">
    <mergeCell ref="A34:B34"/>
    <mergeCell ref="A35:B35"/>
    <mergeCell ref="A1:C1"/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 xml:space="preserve">&amp;C5. melléklet a 6/2019. (V.29.) önkormányzati rendelethez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view="pageLayout" zoomScaleNormal="100" workbookViewId="0">
      <selection activeCell="H45" sqref="C45:H45"/>
    </sheetView>
  </sheetViews>
  <sheetFormatPr defaultRowHeight="15" x14ac:dyDescent="0.25"/>
  <cols>
    <col min="1" max="1" width="64.7109375" customWidth="1"/>
    <col min="2" max="2" width="9.140625" customWidth="1"/>
    <col min="3" max="3" width="15.140625" style="212" customWidth="1"/>
    <col min="4" max="5" width="16.5703125" style="212" bestFit="1" customWidth="1"/>
    <col min="6" max="6" width="15.42578125" bestFit="1" customWidth="1"/>
    <col min="7" max="8" width="16.5703125" bestFit="1" customWidth="1"/>
  </cols>
  <sheetData>
    <row r="1" spans="1:8" ht="21.75" customHeight="1" x14ac:dyDescent="0.25">
      <c r="A1" s="257" t="s">
        <v>940</v>
      </c>
      <c r="B1" s="258"/>
      <c r="C1" s="258"/>
      <c r="D1" s="258"/>
      <c r="E1" s="258"/>
      <c r="F1" s="258"/>
      <c r="G1" s="258"/>
      <c r="H1" s="258"/>
    </row>
    <row r="2" spans="1:8" ht="26.25" customHeight="1" x14ac:dyDescent="0.25">
      <c r="A2" s="261" t="s">
        <v>911</v>
      </c>
      <c r="B2" s="262"/>
      <c r="C2" s="262"/>
      <c r="D2" s="262"/>
      <c r="E2" s="262"/>
      <c r="F2" s="262"/>
      <c r="G2" s="262"/>
      <c r="H2" s="262"/>
    </row>
    <row r="4" spans="1:8" ht="15" customHeight="1" x14ac:dyDescent="0.3">
      <c r="A4" s="263" t="s">
        <v>117</v>
      </c>
      <c r="B4" s="265" t="s">
        <v>415</v>
      </c>
      <c r="C4" s="268" t="s">
        <v>129</v>
      </c>
      <c r="D4" s="283"/>
      <c r="E4" s="284"/>
      <c r="F4" s="285" t="s">
        <v>130</v>
      </c>
      <c r="G4" s="286"/>
      <c r="H4" s="287"/>
    </row>
    <row r="5" spans="1:8" ht="23.25" customHeight="1" x14ac:dyDescent="0.25">
      <c r="A5" s="288"/>
      <c r="B5" s="288"/>
      <c r="C5" s="154" t="s">
        <v>150</v>
      </c>
      <c r="D5" s="154" t="s">
        <v>178</v>
      </c>
      <c r="E5" s="207" t="s">
        <v>179</v>
      </c>
      <c r="F5" s="3" t="s">
        <v>150</v>
      </c>
      <c r="G5" s="3" t="s">
        <v>178</v>
      </c>
      <c r="H5" s="173" t="s">
        <v>179</v>
      </c>
    </row>
    <row r="6" spans="1:8" ht="16.5" customHeight="1" x14ac:dyDescent="0.3">
      <c r="A6" s="174"/>
      <c r="B6" s="174"/>
      <c r="C6" s="245"/>
      <c r="D6" s="245"/>
      <c r="E6" s="245"/>
      <c r="F6" s="175">
        <f>+C6</f>
        <v>0</v>
      </c>
      <c r="G6" s="175">
        <f>+D6</f>
        <v>0</v>
      </c>
      <c r="H6" s="175">
        <f>+E6</f>
        <v>0</v>
      </c>
    </row>
    <row r="7" spans="1:8" ht="15.75" x14ac:dyDescent="0.3">
      <c r="A7" s="174"/>
      <c r="B7" s="174"/>
      <c r="C7" s="245"/>
      <c r="D7" s="245"/>
      <c r="E7" s="245"/>
      <c r="F7" s="175">
        <f t="shared" ref="F7:F27" si="0">+C7</f>
        <v>0</v>
      </c>
      <c r="G7" s="175">
        <f t="shared" ref="G7:G27" si="1">+D7</f>
        <v>0</v>
      </c>
      <c r="H7" s="175">
        <f t="shared" ref="H7:H27" si="2">+E7</f>
        <v>0</v>
      </c>
    </row>
    <row r="8" spans="1:8" ht="15.75" x14ac:dyDescent="0.3">
      <c r="A8" s="174"/>
      <c r="B8" s="174"/>
      <c r="C8" s="245"/>
      <c r="D8" s="245"/>
      <c r="E8" s="245"/>
      <c r="F8" s="175">
        <f t="shared" si="0"/>
        <v>0</v>
      </c>
      <c r="G8" s="175">
        <f t="shared" si="1"/>
        <v>0</v>
      </c>
      <c r="H8" s="175">
        <f t="shared" si="2"/>
        <v>0</v>
      </c>
    </row>
    <row r="9" spans="1:8" ht="15.75" x14ac:dyDescent="0.3">
      <c r="A9" s="13" t="s">
        <v>518</v>
      </c>
      <c r="B9" s="6" t="s">
        <v>519</v>
      </c>
      <c r="C9" s="245"/>
      <c r="D9" s="245"/>
      <c r="E9" s="245"/>
      <c r="F9" s="175">
        <f t="shared" si="0"/>
        <v>0</v>
      </c>
      <c r="G9" s="175">
        <f t="shared" si="1"/>
        <v>0</v>
      </c>
      <c r="H9" s="175">
        <f t="shared" si="2"/>
        <v>0</v>
      </c>
    </row>
    <row r="10" spans="1:8" ht="15.75" x14ac:dyDescent="0.3">
      <c r="A10" s="13"/>
      <c r="B10" s="6"/>
      <c r="C10" s="245"/>
      <c r="D10" s="245"/>
      <c r="E10" s="245"/>
      <c r="F10" s="175">
        <f t="shared" si="0"/>
        <v>0</v>
      </c>
      <c r="G10" s="175">
        <f t="shared" si="1"/>
        <v>0</v>
      </c>
      <c r="H10" s="175">
        <f t="shared" si="2"/>
        <v>0</v>
      </c>
    </row>
    <row r="11" spans="1:8" ht="15.75" x14ac:dyDescent="0.3">
      <c r="A11" s="13"/>
      <c r="B11" s="6"/>
      <c r="C11" s="245"/>
      <c r="D11" s="245"/>
      <c r="E11" s="245"/>
      <c r="F11" s="175">
        <f t="shared" si="0"/>
        <v>0</v>
      </c>
      <c r="G11" s="175">
        <f t="shared" si="1"/>
        <v>0</v>
      </c>
      <c r="H11" s="175">
        <f t="shared" si="2"/>
        <v>0</v>
      </c>
    </row>
    <row r="12" spans="1:8" ht="15.75" x14ac:dyDescent="0.3">
      <c r="A12" s="13"/>
      <c r="B12" s="6"/>
      <c r="C12" s="245"/>
      <c r="D12" s="245"/>
      <c r="E12" s="245"/>
      <c r="F12" s="175">
        <f t="shared" si="0"/>
        <v>0</v>
      </c>
      <c r="G12" s="175">
        <f t="shared" si="1"/>
        <v>0</v>
      </c>
      <c r="H12" s="175">
        <f t="shared" si="2"/>
        <v>0</v>
      </c>
    </row>
    <row r="13" spans="1:8" ht="15.75" x14ac:dyDescent="0.3">
      <c r="A13" s="13"/>
      <c r="B13" s="6"/>
      <c r="C13" s="245"/>
      <c r="D13" s="245"/>
      <c r="E13" s="245"/>
      <c r="F13" s="175">
        <f t="shared" si="0"/>
        <v>0</v>
      </c>
      <c r="G13" s="175">
        <f t="shared" si="1"/>
        <v>0</v>
      </c>
      <c r="H13" s="175">
        <f t="shared" si="2"/>
        <v>0</v>
      </c>
    </row>
    <row r="14" spans="1:8" ht="15.75" x14ac:dyDescent="0.3">
      <c r="A14" s="15" t="s">
        <v>797</v>
      </c>
      <c r="B14" s="6" t="s">
        <v>520</v>
      </c>
      <c r="C14" s="245"/>
      <c r="D14" s="245"/>
      <c r="E14" s="245"/>
      <c r="F14" s="175">
        <f t="shared" si="0"/>
        <v>0</v>
      </c>
      <c r="G14" s="175">
        <f t="shared" si="1"/>
        <v>0</v>
      </c>
      <c r="H14" s="175">
        <f t="shared" si="2"/>
        <v>0</v>
      </c>
    </row>
    <row r="15" spans="1:8" ht="15.75" x14ac:dyDescent="0.3">
      <c r="A15" s="13" t="s">
        <v>851</v>
      </c>
      <c r="B15" s="6"/>
      <c r="C15" s="245"/>
      <c r="D15" s="245"/>
      <c r="E15" s="245"/>
      <c r="F15" s="175">
        <f t="shared" si="0"/>
        <v>0</v>
      </c>
      <c r="G15" s="175">
        <f t="shared" si="1"/>
        <v>0</v>
      </c>
      <c r="H15" s="175">
        <f t="shared" si="2"/>
        <v>0</v>
      </c>
    </row>
    <row r="16" spans="1:8" ht="15.75" x14ac:dyDescent="0.3">
      <c r="A16" s="13" t="s">
        <v>852</v>
      </c>
      <c r="B16" s="6"/>
      <c r="C16" s="245"/>
      <c r="D16" s="245"/>
      <c r="E16" s="245"/>
      <c r="F16" s="175">
        <f t="shared" si="0"/>
        <v>0</v>
      </c>
      <c r="G16" s="175">
        <f t="shared" si="1"/>
        <v>0</v>
      </c>
      <c r="H16" s="175">
        <f t="shared" si="2"/>
        <v>0</v>
      </c>
    </row>
    <row r="17" spans="1:8" ht="15.75" x14ac:dyDescent="0.3">
      <c r="A17" s="5" t="s">
        <v>521</v>
      </c>
      <c r="B17" s="6" t="s">
        <v>522</v>
      </c>
      <c r="C17" s="245"/>
      <c r="D17" s="245"/>
      <c r="E17" s="245"/>
      <c r="F17" s="175">
        <f t="shared" si="0"/>
        <v>0</v>
      </c>
      <c r="G17" s="175">
        <f t="shared" si="1"/>
        <v>0</v>
      </c>
      <c r="H17" s="175">
        <f t="shared" si="2"/>
        <v>0</v>
      </c>
    </row>
    <row r="18" spans="1:8" ht="15.75" x14ac:dyDescent="0.3">
      <c r="A18" s="5"/>
      <c r="B18" s="6"/>
      <c r="C18" s="245"/>
      <c r="D18" s="245"/>
      <c r="E18" s="245"/>
      <c r="F18" s="175">
        <f t="shared" si="0"/>
        <v>0</v>
      </c>
      <c r="G18" s="175">
        <f t="shared" si="1"/>
        <v>0</v>
      </c>
      <c r="H18" s="175">
        <f t="shared" si="2"/>
        <v>0</v>
      </c>
    </row>
    <row r="19" spans="1:8" ht="15.75" x14ac:dyDescent="0.3">
      <c r="A19" s="5"/>
      <c r="B19" s="6"/>
      <c r="C19" s="245"/>
      <c r="D19" s="245"/>
      <c r="E19" s="245"/>
      <c r="F19" s="175">
        <f t="shared" si="0"/>
        <v>0</v>
      </c>
      <c r="G19" s="175">
        <f t="shared" si="1"/>
        <v>0</v>
      </c>
      <c r="H19" s="175">
        <f t="shared" si="2"/>
        <v>0</v>
      </c>
    </row>
    <row r="20" spans="1:8" ht="15.75" x14ac:dyDescent="0.3">
      <c r="A20" s="13" t="s">
        <v>523</v>
      </c>
      <c r="B20" s="6" t="s">
        <v>524</v>
      </c>
      <c r="C20" s="245"/>
      <c r="D20" s="245"/>
      <c r="E20" s="245"/>
      <c r="F20" s="175">
        <f t="shared" si="0"/>
        <v>0</v>
      </c>
      <c r="G20" s="175">
        <f t="shared" si="1"/>
        <v>0</v>
      </c>
      <c r="H20" s="175"/>
    </row>
    <row r="21" spans="1:8" ht="15.75" x14ac:dyDescent="0.3">
      <c r="A21" s="13" t="s">
        <v>853</v>
      </c>
      <c r="B21" s="6"/>
      <c r="C21" s="245"/>
      <c r="D21" s="245"/>
      <c r="E21" s="245"/>
      <c r="F21" s="175">
        <f t="shared" si="0"/>
        <v>0</v>
      </c>
      <c r="G21" s="175">
        <f t="shared" si="1"/>
        <v>0</v>
      </c>
      <c r="H21" s="175">
        <f t="shared" si="2"/>
        <v>0</v>
      </c>
    </row>
    <row r="22" spans="1:8" ht="15.75" x14ac:dyDescent="0.3">
      <c r="A22" s="13" t="s">
        <v>854</v>
      </c>
      <c r="B22" s="6"/>
      <c r="C22" s="245"/>
      <c r="D22" s="245"/>
      <c r="E22" s="245"/>
      <c r="F22" s="175">
        <f t="shared" si="0"/>
        <v>0</v>
      </c>
      <c r="G22" s="175">
        <f t="shared" si="1"/>
        <v>0</v>
      </c>
      <c r="H22" s="175">
        <f t="shared" si="2"/>
        <v>0</v>
      </c>
    </row>
    <row r="23" spans="1:8" ht="15.75" x14ac:dyDescent="0.3">
      <c r="A23" s="13" t="s">
        <v>525</v>
      </c>
      <c r="B23" s="6" t="s">
        <v>526</v>
      </c>
      <c r="C23" s="245"/>
      <c r="D23" s="245"/>
      <c r="E23" s="245"/>
      <c r="F23" s="175">
        <f t="shared" si="0"/>
        <v>0</v>
      </c>
      <c r="G23" s="175">
        <f t="shared" si="1"/>
        <v>0</v>
      </c>
      <c r="H23" s="175">
        <f t="shared" si="2"/>
        <v>0</v>
      </c>
    </row>
    <row r="24" spans="1:8" ht="15.75" x14ac:dyDescent="0.3">
      <c r="A24" s="13"/>
      <c r="B24" s="6"/>
      <c r="C24" s="245"/>
      <c r="D24" s="245"/>
      <c r="E24" s="245"/>
      <c r="F24" s="175">
        <f t="shared" si="0"/>
        <v>0</v>
      </c>
      <c r="G24" s="175">
        <f t="shared" si="1"/>
        <v>0</v>
      </c>
      <c r="H24" s="175">
        <f t="shared" si="2"/>
        <v>0</v>
      </c>
    </row>
    <row r="25" spans="1:8" ht="15.75" x14ac:dyDescent="0.3">
      <c r="A25" s="13"/>
      <c r="B25" s="6"/>
      <c r="C25" s="245"/>
      <c r="D25" s="245"/>
      <c r="E25" s="245"/>
      <c r="F25" s="175">
        <f t="shared" si="0"/>
        <v>0</v>
      </c>
      <c r="G25" s="175">
        <f t="shared" si="1"/>
        <v>0</v>
      </c>
      <c r="H25" s="175">
        <f t="shared" si="2"/>
        <v>0</v>
      </c>
    </row>
    <row r="26" spans="1:8" ht="15.75" x14ac:dyDescent="0.3">
      <c r="A26" s="5" t="s">
        <v>527</v>
      </c>
      <c r="B26" s="6" t="s">
        <v>528</v>
      </c>
      <c r="C26" s="245"/>
      <c r="D26" s="245"/>
      <c r="E26" s="245"/>
      <c r="F26" s="175">
        <f t="shared" si="0"/>
        <v>0</v>
      </c>
      <c r="G26" s="175">
        <f t="shared" si="1"/>
        <v>0</v>
      </c>
      <c r="H26" s="175">
        <f t="shared" si="2"/>
        <v>0</v>
      </c>
    </row>
    <row r="27" spans="1:8" ht="15.75" x14ac:dyDescent="0.3">
      <c r="A27" s="5" t="s">
        <v>529</v>
      </c>
      <c r="B27" s="6" t="s">
        <v>530</v>
      </c>
      <c r="C27" s="245"/>
      <c r="D27" s="245"/>
      <c r="E27" s="245"/>
      <c r="F27" s="175">
        <f t="shared" si="0"/>
        <v>0</v>
      </c>
      <c r="G27" s="175">
        <f t="shared" si="1"/>
        <v>0</v>
      </c>
      <c r="H27" s="175">
        <f t="shared" si="2"/>
        <v>0</v>
      </c>
    </row>
    <row r="28" spans="1:8" ht="15.75" x14ac:dyDescent="0.3">
      <c r="A28" s="176" t="s">
        <v>798</v>
      </c>
      <c r="B28" s="9" t="s">
        <v>531</v>
      </c>
      <c r="C28" s="251"/>
      <c r="D28" s="252">
        <f>SUM(D9+D14+D20+D23+D26+D27)</f>
        <v>0</v>
      </c>
      <c r="E28" s="252">
        <f>SUM(E9+E14+E20+E23+E26+E27)</f>
        <v>0</v>
      </c>
      <c r="F28" s="177">
        <f>SUM(F9+F14+F20+F23+F26+F27)</f>
        <v>0</v>
      </c>
      <c r="G28" s="177">
        <f>SUM(G9+G14+G20+G23+G26+G27)</f>
        <v>0</v>
      </c>
      <c r="H28" s="177">
        <f>SUM(H9+H14+H20+H23+H26+H27)</f>
        <v>0</v>
      </c>
    </row>
    <row r="29" spans="1:8" ht="15.75" x14ac:dyDescent="0.3">
      <c r="A29" s="15"/>
      <c r="B29" s="8"/>
      <c r="C29" s="245"/>
      <c r="D29" s="245"/>
      <c r="E29" s="245"/>
      <c r="F29" s="175">
        <f>+C29</f>
        <v>0</v>
      </c>
      <c r="G29" s="175">
        <f t="shared" ref="G29:H44" si="3">+D29</f>
        <v>0</v>
      </c>
      <c r="H29" s="175">
        <f t="shared" si="3"/>
        <v>0</v>
      </c>
    </row>
    <row r="30" spans="1:8" ht="15.75" x14ac:dyDescent="0.3">
      <c r="A30" s="15"/>
      <c r="B30" s="8"/>
      <c r="C30" s="245"/>
      <c r="D30" s="245"/>
      <c r="E30" s="245"/>
      <c r="F30" s="175">
        <f t="shared" ref="F30:F44" si="4">+C30</f>
        <v>0</v>
      </c>
      <c r="G30" s="175">
        <f t="shared" si="3"/>
        <v>0</v>
      </c>
      <c r="H30" s="175">
        <f t="shared" si="3"/>
        <v>0</v>
      </c>
    </row>
    <row r="31" spans="1:8" ht="15.75" x14ac:dyDescent="0.3">
      <c r="A31" s="15"/>
      <c r="B31" s="8"/>
      <c r="C31" s="245"/>
      <c r="D31" s="245"/>
      <c r="E31" s="245"/>
      <c r="F31" s="175">
        <f t="shared" si="4"/>
        <v>0</v>
      </c>
      <c r="G31" s="175">
        <f t="shared" si="3"/>
        <v>0</v>
      </c>
      <c r="H31" s="175">
        <f t="shared" si="3"/>
        <v>0</v>
      </c>
    </row>
    <row r="32" spans="1:8" ht="15.75" x14ac:dyDescent="0.3">
      <c r="A32" s="15"/>
      <c r="B32" s="8"/>
      <c r="C32" s="245"/>
      <c r="D32" s="245"/>
      <c r="E32" s="245"/>
      <c r="F32" s="175">
        <f t="shared" si="4"/>
        <v>0</v>
      </c>
      <c r="G32" s="175">
        <f t="shared" si="3"/>
        <v>0</v>
      </c>
      <c r="H32" s="175">
        <f t="shared" si="3"/>
        <v>0</v>
      </c>
    </row>
    <row r="33" spans="1:8" ht="15.75" x14ac:dyDescent="0.3">
      <c r="A33" s="13" t="s">
        <v>532</v>
      </c>
      <c r="B33" s="6" t="s">
        <v>533</v>
      </c>
      <c r="C33" s="245">
        <v>1181102</v>
      </c>
      <c r="D33" s="245">
        <v>1106102</v>
      </c>
      <c r="E33" s="245">
        <v>936213</v>
      </c>
      <c r="F33" s="175">
        <f>+C33</f>
        <v>1181102</v>
      </c>
      <c r="G33" s="175">
        <f t="shared" si="3"/>
        <v>1106102</v>
      </c>
      <c r="H33" s="175">
        <f t="shared" si="3"/>
        <v>936213</v>
      </c>
    </row>
    <row r="34" spans="1:8" ht="15.75" x14ac:dyDescent="0.3">
      <c r="A34" s="13" t="s">
        <v>855</v>
      </c>
      <c r="B34" s="6"/>
      <c r="C34" s="245"/>
      <c r="D34" s="245"/>
      <c r="E34" s="245"/>
      <c r="F34" s="175">
        <f t="shared" si="4"/>
        <v>0</v>
      </c>
      <c r="G34" s="175">
        <f t="shared" si="3"/>
        <v>0</v>
      </c>
      <c r="H34" s="175">
        <f t="shared" si="3"/>
        <v>0</v>
      </c>
    </row>
    <row r="35" spans="1:8" ht="15.75" x14ac:dyDescent="0.3">
      <c r="A35" s="13" t="s">
        <v>856</v>
      </c>
      <c r="B35" s="6"/>
      <c r="C35" s="245"/>
      <c r="D35" s="245"/>
      <c r="E35" s="245"/>
      <c r="F35" s="175">
        <f t="shared" si="4"/>
        <v>0</v>
      </c>
      <c r="G35" s="175">
        <f t="shared" si="3"/>
        <v>0</v>
      </c>
      <c r="H35" s="175">
        <f t="shared" si="3"/>
        <v>0</v>
      </c>
    </row>
    <row r="36" spans="1:8" ht="15.75" x14ac:dyDescent="0.3">
      <c r="A36" s="13" t="s">
        <v>857</v>
      </c>
      <c r="B36" s="6"/>
      <c r="C36" s="245"/>
      <c r="D36" s="245"/>
      <c r="E36" s="245"/>
      <c r="F36" s="175">
        <f t="shared" si="4"/>
        <v>0</v>
      </c>
      <c r="G36" s="175">
        <f t="shared" si="3"/>
        <v>0</v>
      </c>
      <c r="H36" s="175">
        <f t="shared" si="3"/>
        <v>0</v>
      </c>
    </row>
    <row r="37" spans="1:8" ht="15.75" x14ac:dyDescent="0.3">
      <c r="A37" s="13"/>
      <c r="B37" s="6"/>
      <c r="C37" s="245"/>
      <c r="D37" s="245"/>
      <c r="E37" s="245"/>
      <c r="F37" s="175">
        <f t="shared" si="4"/>
        <v>0</v>
      </c>
      <c r="G37" s="175">
        <f t="shared" si="3"/>
        <v>0</v>
      </c>
      <c r="H37" s="175">
        <f t="shared" si="3"/>
        <v>0</v>
      </c>
    </row>
    <row r="38" spans="1:8" ht="15.75" x14ac:dyDescent="0.3">
      <c r="A38" s="13" t="s">
        <v>534</v>
      </c>
      <c r="B38" s="6" t="s">
        <v>535</v>
      </c>
      <c r="C38" s="245"/>
      <c r="D38" s="245"/>
      <c r="E38" s="245"/>
      <c r="F38" s="175">
        <f t="shared" si="4"/>
        <v>0</v>
      </c>
      <c r="G38" s="175">
        <f t="shared" si="3"/>
        <v>0</v>
      </c>
      <c r="H38" s="175">
        <f t="shared" si="3"/>
        <v>0</v>
      </c>
    </row>
    <row r="39" spans="1:8" ht="15.75" x14ac:dyDescent="0.3">
      <c r="A39" s="13"/>
      <c r="B39" s="6"/>
      <c r="C39" s="245"/>
      <c r="D39" s="245"/>
      <c r="E39" s="245"/>
      <c r="F39" s="175">
        <f t="shared" si="4"/>
        <v>0</v>
      </c>
      <c r="G39" s="175">
        <f t="shared" si="3"/>
        <v>0</v>
      </c>
      <c r="H39" s="175">
        <f t="shared" si="3"/>
        <v>0</v>
      </c>
    </row>
    <row r="40" spans="1:8" ht="15.75" x14ac:dyDescent="0.3">
      <c r="A40" s="13"/>
      <c r="B40" s="6"/>
      <c r="C40" s="245"/>
      <c r="D40" s="245"/>
      <c r="E40" s="245"/>
      <c r="F40" s="175">
        <f t="shared" si="4"/>
        <v>0</v>
      </c>
      <c r="G40" s="175">
        <f t="shared" si="3"/>
        <v>0</v>
      </c>
      <c r="H40" s="175">
        <f t="shared" si="3"/>
        <v>0</v>
      </c>
    </row>
    <row r="41" spans="1:8" ht="15.75" x14ac:dyDescent="0.3">
      <c r="A41" s="13"/>
      <c r="B41" s="6"/>
      <c r="C41" s="245"/>
      <c r="D41" s="245"/>
      <c r="E41" s="245"/>
      <c r="F41" s="175">
        <f t="shared" si="4"/>
        <v>0</v>
      </c>
      <c r="G41" s="175">
        <f t="shared" si="3"/>
        <v>0</v>
      </c>
      <c r="H41" s="175">
        <f t="shared" si="3"/>
        <v>0</v>
      </c>
    </row>
    <row r="42" spans="1:8" ht="15.75" x14ac:dyDescent="0.3">
      <c r="A42" s="13"/>
      <c r="B42" s="6"/>
      <c r="C42" s="245"/>
      <c r="D42" s="245"/>
      <c r="E42" s="245"/>
      <c r="F42" s="175">
        <f t="shared" si="4"/>
        <v>0</v>
      </c>
      <c r="G42" s="175">
        <f t="shared" si="3"/>
        <v>0</v>
      </c>
      <c r="H42" s="175">
        <f t="shared" si="3"/>
        <v>0</v>
      </c>
    </row>
    <row r="43" spans="1:8" ht="15.75" x14ac:dyDescent="0.3">
      <c r="A43" s="13" t="s">
        <v>536</v>
      </c>
      <c r="B43" s="6" t="s">
        <v>537</v>
      </c>
      <c r="C43" s="245"/>
      <c r="D43" s="245"/>
      <c r="E43" s="245"/>
      <c r="F43" s="175">
        <f t="shared" si="4"/>
        <v>0</v>
      </c>
      <c r="G43" s="175">
        <f t="shared" si="3"/>
        <v>0</v>
      </c>
      <c r="H43" s="175">
        <f t="shared" si="3"/>
        <v>0</v>
      </c>
    </row>
    <row r="44" spans="1:8" ht="15.75" x14ac:dyDescent="0.3">
      <c r="A44" s="13" t="s">
        <v>538</v>
      </c>
      <c r="B44" s="6" t="s">
        <v>539</v>
      </c>
      <c r="C44" s="245">
        <v>318898</v>
      </c>
      <c r="D44" s="245">
        <v>348898</v>
      </c>
      <c r="E44" s="245">
        <v>252777</v>
      </c>
      <c r="F44" s="175">
        <f t="shared" si="4"/>
        <v>318898</v>
      </c>
      <c r="G44" s="175">
        <f t="shared" si="3"/>
        <v>348898</v>
      </c>
      <c r="H44" s="175">
        <f t="shared" si="3"/>
        <v>252777</v>
      </c>
    </row>
    <row r="45" spans="1:8" x14ac:dyDescent="0.25">
      <c r="A45" s="176" t="s">
        <v>799</v>
      </c>
      <c r="B45" s="9" t="s">
        <v>540</v>
      </c>
      <c r="C45" s="177">
        <f t="shared" ref="C45:H45" si="5">+C33+C38+C43+C44</f>
        <v>1500000</v>
      </c>
      <c r="D45" s="177">
        <f t="shared" si="5"/>
        <v>1455000</v>
      </c>
      <c r="E45" s="177">
        <f t="shared" si="5"/>
        <v>1188990</v>
      </c>
      <c r="F45" s="177">
        <f t="shared" si="5"/>
        <v>1500000</v>
      </c>
      <c r="G45" s="177">
        <f t="shared" si="5"/>
        <v>1455000</v>
      </c>
      <c r="H45" s="177">
        <f t="shared" si="5"/>
        <v>1188990</v>
      </c>
    </row>
    <row r="47" spans="1:8" x14ac:dyDescent="0.25">
      <c r="A47" s="4"/>
      <c r="B47" s="4"/>
      <c r="C47" s="249"/>
      <c r="D47" s="249"/>
      <c r="E47" s="249"/>
      <c r="F47" s="4"/>
      <c r="G47" s="4"/>
    </row>
  </sheetData>
  <mergeCells count="6">
    <mergeCell ref="A1:H1"/>
    <mergeCell ref="A2:H2"/>
    <mergeCell ref="C4:E4"/>
    <mergeCell ref="F4:H4"/>
    <mergeCell ref="B4:B5"/>
    <mergeCell ref="A4:A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 xml:space="preserve">&amp;C6. melléklet a  6/2019. (V.29.) önkormányzati rendelethez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view="pageLayout" zoomScaleNormal="100" workbookViewId="0">
      <selection activeCell="H20" sqref="H20"/>
    </sheetView>
  </sheetViews>
  <sheetFormatPr defaultRowHeight="15" x14ac:dyDescent="0.25"/>
  <cols>
    <col min="1" max="1" width="36.42578125" customWidth="1"/>
    <col min="2" max="2" width="10.28515625" customWidth="1"/>
    <col min="3" max="3" width="11.28515625" bestFit="1" customWidth="1"/>
    <col min="4" max="4" width="15.140625" style="212" bestFit="1" customWidth="1"/>
    <col min="5" max="5" width="11.28515625" style="212" bestFit="1" customWidth="1"/>
    <col min="6" max="6" width="15.140625" style="212" bestFit="1" customWidth="1"/>
  </cols>
  <sheetData>
    <row r="1" spans="1:6" ht="46.5" customHeight="1" x14ac:dyDescent="0.25">
      <c r="A1" s="257" t="s">
        <v>939</v>
      </c>
      <c r="B1" s="258"/>
      <c r="C1" s="258"/>
      <c r="D1" s="258"/>
      <c r="E1" s="258"/>
      <c r="F1" s="258"/>
    </row>
    <row r="2" spans="1:6" ht="23.25" customHeight="1" x14ac:dyDescent="0.25">
      <c r="A2" s="261" t="s">
        <v>933</v>
      </c>
      <c r="B2" s="262"/>
      <c r="C2" s="262"/>
      <c r="D2" s="262"/>
      <c r="E2" s="262"/>
      <c r="F2" s="262"/>
    </row>
    <row r="5" spans="1:6" ht="15" customHeight="1" x14ac:dyDescent="0.3">
      <c r="A5" s="263" t="s">
        <v>414</v>
      </c>
      <c r="B5" s="265" t="s">
        <v>415</v>
      </c>
      <c r="C5" s="289" t="s">
        <v>129</v>
      </c>
      <c r="D5" s="290"/>
      <c r="E5" s="268" t="s">
        <v>130</v>
      </c>
      <c r="F5" s="291"/>
    </row>
    <row r="6" spans="1:6" x14ac:dyDescent="0.25">
      <c r="A6" s="288"/>
      <c r="B6" s="288"/>
      <c r="C6" s="3" t="s">
        <v>150</v>
      </c>
      <c r="D6" s="154" t="s">
        <v>178</v>
      </c>
      <c r="E6" s="154" t="s">
        <v>150</v>
      </c>
      <c r="F6" s="154" t="s">
        <v>178</v>
      </c>
    </row>
    <row r="7" spans="1:6" ht="15.75" x14ac:dyDescent="0.3">
      <c r="A7" s="174"/>
      <c r="B7" s="174"/>
      <c r="C7" s="174"/>
      <c r="D7" s="232"/>
      <c r="E7" s="232"/>
      <c r="F7" s="232"/>
    </row>
    <row r="8" spans="1:6" ht="15.75" x14ac:dyDescent="0.3">
      <c r="A8" s="174"/>
      <c r="B8" s="174"/>
      <c r="C8" s="174"/>
      <c r="D8" s="232"/>
      <c r="E8" s="232"/>
      <c r="F8" s="232"/>
    </row>
    <row r="9" spans="1:6" ht="15.75" x14ac:dyDescent="0.3">
      <c r="A9" s="174"/>
      <c r="B9" s="174"/>
      <c r="C9" s="174"/>
      <c r="D9" s="232"/>
      <c r="E9" s="232"/>
      <c r="F9" s="232"/>
    </row>
    <row r="10" spans="1:6" ht="15.75" x14ac:dyDescent="0.3">
      <c r="A10" s="174"/>
      <c r="B10" s="174"/>
      <c r="C10" s="174"/>
      <c r="D10" s="232"/>
      <c r="E10" s="232"/>
      <c r="F10" s="232"/>
    </row>
    <row r="11" spans="1:6" x14ac:dyDescent="0.25">
      <c r="A11" s="94" t="s">
        <v>116</v>
      </c>
      <c r="B11" s="95" t="s">
        <v>516</v>
      </c>
      <c r="C11" s="178">
        <v>0</v>
      </c>
      <c r="D11" s="233">
        <v>1236540</v>
      </c>
      <c r="E11" s="233">
        <v>0</v>
      </c>
      <c r="F11" s="233">
        <v>1236540</v>
      </c>
    </row>
    <row r="12" spans="1:6" ht="15.75" x14ac:dyDescent="0.3">
      <c r="A12" s="15"/>
      <c r="B12" s="8"/>
      <c r="C12" s="174"/>
      <c r="D12" s="232"/>
      <c r="E12" s="232"/>
      <c r="F12" s="232"/>
    </row>
    <row r="13" spans="1:6" ht="15.75" x14ac:dyDescent="0.3">
      <c r="A13" s="15"/>
      <c r="B13" s="8"/>
      <c r="C13" s="174"/>
      <c r="D13" s="232"/>
      <c r="E13" s="232"/>
      <c r="F13" s="232"/>
    </row>
    <row r="14" spans="1:6" ht="15.75" x14ac:dyDescent="0.3">
      <c r="A14" s="15"/>
      <c r="B14" s="8"/>
      <c r="C14" s="174"/>
      <c r="D14" s="232"/>
      <c r="E14" s="232"/>
      <c r="F14" s="232"/>
    </row>
    <row r="15" spans="1:6" ht="15.75" x14ac:dyDescent="0.3">
      <c r="A15" s="15"/>
      <c r="B15" s="8"/>
      <c r="C15" s="174"/>
      <c r="D15" s="232"/>
      <c r="E15" s="232"/>
      <c r="F15" s="232"/>
    </row>
    <row r="16" spans="1:6" ht="15.75" x14ac:dyDescent="0.3">
      <c r="A16" s="94" t="s">
        <v>115</v>
      </c>
      <c r="B16" s="95" t="s">
        <v>516</v>
      </c>
      <c r="C16" s="179">
        <v>0</v>
      </c>
      <c r="D16" s="234">
        <v>0</v>
      </c>
      <c r="E16" s="234">
        <v>0</v>
      </c>
      <c r="F16" s="234">
        <v>0</v>
      </c>
    </row>
  </sheetData>
  <mergeCells count="6">
    <mergeCell ref="A1:F1"/>
    <mergeCell ref="A2:F2"/>
    <mergeCell ref="A5:A6"/>
    <mergeCell ref="B5:B6"/>
    <mergeCell ref="C5:D5"/>
    <mergeCell ref="E5:F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&amp;C7. melléklet a 6/2019. (V.29.) önkormányzati rendelethez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view="pageLayout" zoomScale="90" zoomScaleNormal="100" zoomScalePageLayoutView="90" workbookViewId="0">
      <selection activeCell="C48" sqref="C48"/>
    </sheetView>
  </sheetViews>
  <sheetFormatPr defaultRowHeight="15" x14ac:dyDescent="0.25"/>
  <cols>
    <col min="1" max="1" width="64.28515625" customWidth="1"/>
    <col min="3" max="3" width="11.7109375" style="212" customWidth="1"/>
    <col min="4" max="4" width="12.42578125" style="212" customWidth="1"/>
    <col min="5" max="5" width="12" style="2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ht="30" customHeight="1" x14ac:dyDescent="0.25">
      <c r="A1" s="257" t="s">
        <v>939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3" ht="27" customHeight="1" x14ac:dyDescent="0.25">
      <c r="A2" s="281" t="s">
        <v>295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 ht="16.5" customHeight="1" x14ac:dyDescent="0.25">
      <c r="D3" s="235"/>
      <c r="E3" s="235"/>
      <c r="F3" s="60"/>
      <c r="G3" s="60"/>
      <c r="H3" s="60"/>
      <c r="I3" s="60"/>
      <c r="J3" s="60"/>
      <c r="K3" s="60"/>
      <c r="L3" s="60"/>
      <c r="M3" s="60"/>
    </row>
    <row r="4" spans="1:13" x14ac:dyDescent="0.25">
      <c r="A4" s="4" t="s">
        <v>129</v>
      </c>
    </row>
    <row r="5" spans="1:13" ht="61.5" customHeight="1" x14ac:dyDescent="0.3">
      <c r="A5" s="2" t="s">
        <v>414</v>
      </c>
      <c r="B5" s="3" t="s">
        <v>415</v>
      </c>
      <c r="C5" s="236" t="s">
        <v>118</v>
      </c>
      <c r="D5" s="236" t="s">
        <v>290</v>
      </c>
      <c r="E5" s="236" t="s">
        <v>291</v>
      </c>
      <c r="F5" s="53" t="s">
        <v>292</v>
      </c>
      <c r="G5" s="53" t="s">
        <v>293</v>
      </c>
      <c r="H5" s="53" t="s">
        <v>121</v>
      </c>
      <c r="I5" s="53" t="s">
        <v>121</v>
      </c>
      <c r="J5" s="53" t="s">
        <v>126</v>
      </c>
      <c r="K5" s="53" t="s">
        <v>119</v>
      </c>
      <c r="L5" s="53" t="s">
        <v>120</v>
      </c>
      <c r="M5" s="53" t="s">
        <v>122</v>
      </c>
    </row>
    <row r="6" spans="1:13" ht="25.5" x14ac:dyDescent="0.25">
      <c r="A6" s="39"/>
      <c r="B6" s="39"/>
      <c r="C6" s="237"/>
      <c r="D6" s="237"/>
      <c r="E6" s="237"/>
      <c r="F6" s="39"/>
      <c r="G6" s="39"/>
      <c r="H6" s="55" t="s">
        <v>127</v>
      </c>
      <c r="I6" s="105" t="s">
        <v>294</v>
      </c>
      <c r="J6" s="54"/>
      <c r="K6" s="39"/>
      <c r="L6" s="39"/>
      <c r="M6" s="39"/>
    </row>
    <row r="7" spans="1:13" x14ac:dyDescent="0.25">
      <c r="A7" s="39"/>
      <c r="B7" s="39"/>
      <c r="C7" s="237"/>
      <c r="D7" s="237"/>
      <c r="E7" s="237"/>
      <c r="F7" s="39"/>
      <c r="G7" s="39"/>
      <c r="H7" s="39"/>
      <c r="I7" s="39"/>
      <c r="J7" s="39"/>
      <c r="K7" s="39"/>
      <c r="L7" s="39"/>
      <c r="M7" s="39"/>
    </row>
    <row r="8" spans="1:13" x14ac:dyDescent="0.25">
      <c r="A8" s="39"/>
      <c r="B8" s="39"/>
      <c r="C8" s="237"/>
      <c r="D8" s="237"/>
      <c r="E8" s="237"/>
      <c r="F8" s="39"/>
      <c r="G8" s="39"/>
      <c r="H8" s="39"/>
      <c r="I8" s="39"/>
      <c r="J8" s="39"/>
      <c r="K8" s="39"/>
      <c r="L8" s="39"/>
      <c r="M8" s="39"/>
    </row>
    <row r="9" spans="1:13" x14ac:dyDescent="0.25">
      <c r="A9" s="39"/>
      <c r="B9" s="39"/>
      <c r="C9" s="237"/>
      <c r="D9" s="237"/>
      <c r="E9" s="237"/>
      <c r="F9" s="39"/>
      <c r="G9" s="39"/>
      <c r="H9" s="39"/>
      <c r="I9" s="39"/>
      <c r="J9" s="39"/>
      <c r="K9" s="39"/>
      <c r="L9" s="39"/>
      <c r="M9" s="39"/>
    </row>
    <row r="10" spans="1:13" x14ac:dyDescent="0.25">
      <c r="A10" s="13" t="s">
        <v>518</v>
      </c>
      <c r="B10" s="6" t="s">
        <v>519</v>
      </c>
      <c r="C10" s="36"/>
      <c r="D10" s="36"/>
      <c r="E10" s="237"/>
      <c r="F10" s="39"/>
      <c r="G10" s="39"/>
      <c r="H10" s="39"/>
      <c r="I10" s="39"/>
      <c r="J10" s="39"/>
      <c r="K10" s="39"/>
      <c r="L10" s="39"/>
      <c r="M10" s="39"/>
    </row>
    <row r="11" spans="1:13" x14ac:dyDescent="0.25">
      <c r="A11" s="13"/>
      <c r="B11" s="6"/>
      <c r="C11" s="36"/>
      <c r="D11" s="36"/>
      <c r="E11" s="237"/>
      <c r="F11" s="39"/>
      <c r="G11" s="39"/>
      <c r="H11" s="39"/>
      <c r="I11" s="39"/>
      <c r="J11" s="39"/>
      <c r="K11" s="39"/>
      <c r="L11" s="39"/>
      <c r="M11" s="39"/>
    </row>
    <row r="12" spans="1:13" x14ac:dyDescent="0.25">
      <c r="A12" s="13"/>
      <c r="B12" s="6"/>
      <c r="C12" s="36"/>
      <c r="D12" s="36"/>
      <c r="E12" s="237"/>
      <c r="F12" s="39"/>
      <c r="G12" s="39"/>
      <c r="H12" s="39"/>
      <c r="I12" s="39"/>
      <c r="J12" s="39"/>
      <c r="K12" s="39"/>
      <c r="L12" s="39"/>
      <c r="M12" s="39"/>
    </row>
    <row r="13" spans="1:13" x14ac:dyDescent="0.25">
      <c r="A13" s="13"/>
      <c r="B13" s="6"/>
      <c r="C13" s="36"/>
      <c r="D13" s="36"/>
      <c r="E13" s="237"/>
      <c r="F13" s="39"/>
      <c r="G13" s="39"/>
      <c r="H13" s="39"/>
      <c r="I13" s="39"/>
      <c r="J13" s="39"/>
      <c r="K13" s="39"/>
      <c r="L13" s="39"/>
      <c r="M13" s="39"/>
    </row>
    <row r="14" spans="1:13" x14ac:dyDescent="0.25">
      <c r="A14" s="13"/>
      <c r="B14" s="6"/>
      <c r="C14" s="36"/>
      <c r="D14" s="36"/>
      <c r="E14" s="237"/>
      <c r="F14" s="39"/>
      <c r="G14" s="39"/>
      <c r="H14" s="39"/>
      <c r="I14" s="39"/>
      <c r="J14" s="39"/>
      <c r="K14" s="39"/>
      <c r="L14" s="39"/>
      <c r="M14" s="39"/>
    </row>
    <row r="15" spans="1:13" x14ac:dyDescent="0.25">
      <c r="A15" s="13" t="s">
        <v>797</v>
      </c>
      <c r="B15" s="6" t="s">
        <v>520</v>
      </c>
      <c r="C15" s="36"/>
      <c r="D15" s="36"/>
      <c r="E15" s="237"/>
      <c r="F15" s="39"/>
      <c r="G15" s="39"/>
      <c r="H15" s="39"/>
      <c r="I15" s="39"/>
      <c r="J15" s="39"/>
      <c r="K15" s="39"/>
      <c r="L15" s="39"/>
      <c r="M15" s="39"/>
    </row>
    <row r="16" spans="1:13" x14ac:dyDescent="0.25">
      <c r="A16" s="13"/>
      <c r="B16" s="6"/>
      <c r="C16" s="36"/>
      <c r="D16" s="36"/>
      <c r="E16" s="237"/>
      <c r="F16" s="39"/>
      <c r="G16" s="39"/>
      <c r="H16" s="39"/>
      <c r="I16" s="39"/>
      <c r="J16" s="39"/>
      <c r="K16" s="39"/>
      <c r="L16" s="39"/>
      <c r="M16" s="39"/>
    </row>
    <row r="17" spans="1:13" x14ac:dyDescent="0.25">
      <c r="A17" s="13"/>
      <c r="B17" s="6"/>
      <c r="C17" s="36"/>
      <c r="D17" s="36"/>
      <c r="E17" s="237"/>
      <c r="F17" s="39"/>
      <c r="G17" s="39"/>
      <c r="H17" s="39"/>
      <c r="I17" s="39"/>
      <c r="J17" s="39"/>
      <c r="K17" s="39"/>
      <c r="L17" s="39"/>
      <c r="M17" s="39"/>
    </row>
    <row r="18" spans="1:13" x14ac:dyDescent="0.25">
      <c r="A18" s="13"/>
      <c r="B18" s="6"/>
      <c r="C18" s="36"/>
      <c r="D18" s="36"/>
      <c r="E18" s="237"/>
      <c r="F18" s="39"/>
      <c r="G18" s="39"/>
      <c r="H18" s="39"/>
      <c r="I18" s="39"/>
      <c r="J18" s="39"/>
      <c r="K18" s="39"/>
      <c r="L18" s="39"/>
      <c r="M18" s="39"/>
    </row>
    <row r="19" spans="1:13" x14ac:dyDescent="0.25">
      <c r="A19" s="13"/>
      <c r="B19" s="6"/>
      <c r="C19" s="36"/>
      <c r="D19" s="36"/>
      <c r="E19" s="237"/>
      <c r="F19" s="39"/>
      <c r="G19" s="39"/>
      <c r="H19" s="39"/>
      <c r="I19" s="39"/>
      <c r="J19" s="39"/>
      <c r="K19" s="39"/>
      <c r="L19" s="39"/>
      <c r="M19" s="39"/>
    </row>
    <row r="20" spans="1:13" x14ac:dyDescent="0.25">
      <c r="A20" s="5" t="s">
        <v>521</v>
      </c>
      <c r="B20" s="6" t="s">
        <v>522</v>
      </c>
      <c r="C20" s="36"/>
      <c r="D20" s="36"/>
      <c r="E20" s="237"/>
      <c r="F20" s="39"/>
      <c r="G20" s="39"/>
      <c r="H20" s="39"/>
      <c r="I20" s="39"/>
      <c r="J20" s="39"/>
      <c r="K20" s="39"/>
      <c r="L20" s="39"/>
      <c r="M20" s="39"/>
    </row>
    <row r="21" spans="1:13" x14ac:dyDescent="0.25">
      <c r="A21" s="5"/>
      <c r="B21" s="6"/>
      <c r="C21" s="36"/>
      <c r="D21" s="36"/>
      <c r="E21" s="237"/>
      <c r="F21" s="39"/>
      <c r="G21" s="39"/>
      <c r="H21" s="39"/>
      <c r="I21" s="39"/>
      <c r="J21" s="39"/>
      <c r="K21" s="39"/>
      <c r="L21" s="39"/>
      <c r="M21" s="39"/>
    </row>
    <row r="22" spans="1:13" x14ac:dyDescent="0.25">
      <c r="A22" s="5"/>
      <c r="B22" s="6"/>
      <c r="C22" s="36"/>
      <c r="D22" s="36"/>
      <c r="E22" s="237"/>
      <c r="F22" s="39"/>
      <c r="G22" s="39"/>
      <c r="H22" s="39"/>
      <c r="I22" s="39"/>
      <c r="J22" s="39"/>
      <c r="K22" s="39"/>
      <c r="L22" s="39"/>
      <c r="M22" s="39"/>
    </row>
    <row r="23" spans="1:13" x14ac:dyDescent="0.25">
      <c r="A23" s="13" t="s">
        <v>523</v>
      </c>
      <c r="B23" s="6" t="s">
        <v>524</v>
      </c>
      <c r="C23" s="36"/>
      <c r="D23" s="36"/>
      <c r="E23" s="237"/>
      <c r="F23" s="39"/>
      <c r="G23" s="39"/>
      <c r="H23" s="39"/>
      <c r="I23" s="39"/>
      <c r="J23" s="39"/>
      <c r="K23" s="39"/>
      <c r="L23" s="39"/>
      <c r="M23" s="39"/>
    </row>
    <row r="24" spans="1:13" x14ac:dyDescent="0.25">
      <c r="A24" s="13"/>
      <c r="B24" s="6"/>
      <c r="C24" s="36"/>
      <c r="D24" s="36"/>
      <c r="E24" s="237"/>
      <c r="F24" s="39"/>
      <c r="G24" s="39"/>
      <c r="H24" s="39"/>
      <c r="I24" s="39"/>
      <c r="J24" s="39"/>
      <c r="K24" s="39"/>
      <c r="L24" s="39"/>
      <c r="M24" s="39"/>
    </row>
    <row r="25" spans="1:13" x14ac:dyDescent="0.25">
      <c r="A25" s="13"/>
      <c r="B25" s="6"/>
      <c r="C25" s="36"/>
      <c r="D25" s="36"/>
      <c r="E25" s="237"/>
      <c r="F25" s="39"/>
      <c r="G25" s="39"/>
      <c r="H25" s="39"/>
      <c r="I25" s="39"/>
      <c r="J25" s="39"/>
      <c r="K25" s="39"/>
      <c r="L25" s="39"/>
      <c r="M25" s="39"/>
    </row>
    <row r="26" spans="1:13" x14ac:dyDescent="0.25">
      <c r="A26" s="13" t="s">
        <v>525</v>
      </c>
      <c r="B26" s="6" t="s">
        <v>526</v>
      </c>
      <c r="C26" s="36"/>
      <c r="D26" s="36"/>
      <c r="E26" s="237"/>
      <c r="F26" s="39"/>
      <c r="G26" s="39"/>
      <c r="H26" s="39"/>
      <c r="I26" s="39"/>
      <c r="J26" s="39"/>
      <c r="K26" s="39"/>
      <c r="L26" s="39"/>
      <c r="M26" s="39"/>
    </row>
    <row r="27" spans="1:13" x14ac:dyDescent="0.25">
      <c r="A27" s="13"/>
      <c r="B27" s="6"/>
      <c r="C27" s="36"/>
      <c r="D27" s="36"/>
      <c r="E27" s="237"/>
      <c r="F27" s="39"/>
      <c r="G27" s="39"/>
      <c r="H27" s="39"/>
      <c r="I27" s="39"/>
      <c r="J27" s="39"/>
      <c r="K27" s="39"/>
      <c r="L27" s="39"/>
      <c r="M27" s="39"/>
    </row>
    <row r="28" spans="1:13" x14ac:dyDescent="0.25">
      <c r="A28" s="13"/>
      <c r="B28" s="6"/>
      <c r="C28" s="36"/>
      <c r="D28" s="36"/>
      <c r="E28" s="237"/>
      <c r="F28" s="39"/>
      <c r="G28" s="39"/>
      <c r="H28" s="39"/>
      <c r="I28" s="39"/>
      <c r="J28" s="39"/>
      <c r="K28" s="39"/>
      <c r="L28" s="39"/>
      <c r="M28" s="39"/>
    </row>
    <row r="29" spans="1:13" x14ac:dyDescent="0.25">
      <c r="A29" s="5" t="s">
        <v>527</v>
      </c>
      <c r="B29" s="6" t="s">
        <v>528</v>
      </c>
      <c r="C29" s="36"/>
      <c r="D29" s="36"/>
      <c r="E29" s="237"/>
      <c r="F29" s="39"/>
      <c r="G29" s="39"/>
      <c r="H29" s="39"/>
      <c r="I29" s="39"/>
      <c r="J29" s="39"/>
      <c r="K29" s="39"/>
      <c r="L29" s="39"/>
      <c r="M29" s="39"/>
    </row>
    <row r="30" spans="1:13" x14ac:dyDescent="0.25">
      <c r="A30" s="5" t="s">
        <v>529</v>
      </c>
      <c r="B30" s="6" t="s">
        <v>530</v>
      </c>
      <c r="C30" s="36"/>
      <c r="D30" s="36"/>
      <c r="E30" s="237"/>
      <c r="F30" s="39"/>
      <c r="G30" s="39"/>
      <c r="H30" s="39"/>
      <c r="I30" s="39"/>
      <c r="J30" s="39"/>
      <c r="K30" s="39"/>
      <c r="L30" s="39"/>
      <c r="M30" s="39"/>
    </row>
    <row r="31" spans="1:13" ht="15.75" x14ac:dyDescent="0.25">
      <c r="A31" s="103" t="s">
        <v>798</v>
      </c>
      <c r="B31" s="95" t="s">
        <v>531</v>
      </c>
      <c r="C31" s="238">
        <v>0</v>
      </c>
      <c r="D31" s="238">
        <v>0</v>
      </c>
      <c r="E31" s="239">
        <v>0</v>
      </c>
      <c r="F31" s="104"/>
      <c r="G31" s="104"/>
      <c r="H31" s="104"/>
      <c r="I31" s="104"/>
      <c r="J31" s="104"/>
      <c r="K31" s="104"/>
      <c r="L31" s="104"/>
      <c r="M31" s="104"/>
    </row>
    <row r="32" spans="1:13" ht="15.75" x14ac:dyDescent="0.25">
      <c r="A32" s="22"/>
      <c r="B32" s="8"/>
      <c r="C32" s="14"/>
      <c r="D32" s="14"/>
      <c r="E32" s="237"/>
      <c r="F32" s="39"/>
      <c r="G32" s="39"/>
      <c r="H32" s="39"/>
      <c r="I32" s="39"/>
      <c r="J32" s="39"/>
      <c r="K32" s="39"/>
      <c r="L32" s="39"/>
      <c r="M32" s="39"/>
    </row>
    <row r="33" spans="1:13" ht="15.75" x14ac:dyDescent="0.25">
      <c r="A33" s="22"/>
      <c r="B33" s="8"/>
      <c r="C33" s="14"/>
      <c r="D33" s="14"/>
      <c r="E33" s="237"/>
      <c r="F33" s="39"/>
      <c r="G33" s="39"/>
      <c r="H33" s="39"/>
      <c r="I33" s="39"/>
      <c r="J33" s="39"/>
      <c r="K33" s="39"/>
      <c r="L33" s="39"/>
      <c r="M33" s="39"/>
    </row>
    <row r="34" spans="1:13" ht="15.75" x14ac:dyDescent="0.25">
      <c r="A34" s="22"/>
      <c r="B34" s="8"/>
      <c r="C34" s="14"/>
      <c r="D34" s="14"/>
      <c r="E34" s="237"/>
      <c r="F34" s="39"/>
      <c r="G34" s="39"/>
      <c r="H34" s="39"/>
      <c r="I34" s="39"/>
      <c r="J34" s="39"/>
      <c r="K34" s="39"/>
      <c r="L34" s="39"/>
      <c r="M34" s="39"/>
    </row>
    <row r="35" spans="1:13" ht="15.75" x14ac:dyDescent="0.25">
      <c r="A35" s="22"/>
      <c r="B35" s="8"/>
      <c r="C35" s="14"/>
      <c r="D35" s="14"/>
      <c r="E35" s="237"/>
      <c r="F35" s="39"/>
      <c r="G35" s="39"/>
      <c r="H35" s="39"/>
      <c r="I35" s="39"/>
      <c r="J35" s="39"/>
      <c r="K35" s="39"/>
      <c r="L35" s="39"/>
      <c r="M35" s="39"/>
    </row>
    <row r="36" spans="1:13" x14ac:dyDescent="0.25">
      <c r="A36" s="13" t="s">
        <v>532</v>
      </c>
      <c r="B36" s="6" t="s">
        <v>533</v>
      </c>
      <c r="C36" s="36"/>
      <c r="D36" s="36"/>
      <c r="E36" s="237"/>
      <c r="F36" s="39"/>
      <c r="G36" s="39"/>
      <c r="H36" s="39"/>
      <c r="I36" s="39"/>
      <c r="J36" s="39"/>
      <c r="K36" s="39"/>
      <c r="L36" s="39"/>
      <c r="M36" s="39"/>
    </row>
    <row r="37" spans="1:13" x14ac:dyDescent="0.25">
      <c r="A37" s="13"/>
      <c r="B37" s="6"/>
      <c r="C37" s="36"/>
      <c r="D37" s="36"/>
      <c r="E37" s="237"/>
      <c r="F37" s="39"/>
      <c r="G37" s="39"/>
      <c r="H37" s="39"/>
      <c r="I37" s="39"/>
      <c r="J37" s="39"/>
      <c r="K37" s="39"/>
      <c r="L37" s="39"/>
      <c r="M37" s="39"/>
    </row>
    <row r="38" spans="1:13" x14ac:dyDescent="0.25">
      <c r="A38" s="13"/>
      <c r="B38" s="6"/>
      <c r="C38" s="36"/>
      <c r="D38" s="36"/>
      <c r="E38" s="237"/>
      <c r="F38" s="39"/>
      <c r="G38" s="39"/>
      <c r="H38" s="39"/>
      <c r="I38" s="39"/>
      <c r="J38" s="39"/>
      <c r="K38" s="39"/>
      <c r="L38" s="39"/>
      <c r="M38" s="39"/>
    </row>
    <row r="39" spans="1:13" x14ac:dyDescent="0.25">
      <c r="A39" s="13"/>
      <c r="B39" s="6"/>
      <c r="C39" s="36"/>
      <c r="D39" s="36"/>
      <c r="E39" s="237"/>
      <c r="F39" s="39"/>
      <c r="G39" s="39"/>
      <c r="H39" s="39"/>
      <c r="I39" s="39"/>
      <c r="J39" s="39"/>
      <c r="K39" s="39"/>
      <c r="L39" s="39"/>
      <c r="M39" s="39"/>
    </row>
    <row r="40" spans="1:13" x14ac:dyDescent="0.25">
      <c r="A40" s="13"/>
      <c r="B40" s="6"/>
      <c r="C40" s="36"/>
      <c r="D40" s="36"/>
      <c r="E40" s="237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13" t="s">
        <v>534</v>
      </c>
      <c r="B41" s="6" t="s">
        <v>535</v>
      </c>
      <c r="C41" s="36"/>
      <c r="D41" s="36"/>
      <c r="E41" s="237"/>
      <c r="F41" s="39"/>
      <c r="G41" s="39"/>
      <c r="H41" s="39"/>
      <c r="I41" s="39"/>
      <c r="J41" s="39"/>
      <c r="K41" s="39"/>
      <c r="L41" s="39"/>
      <c r="M41" s="39"/>
    </row>
    <row r="42" spans="1:13" x14ac:dyDescent="0.25">
      <c r="A42" s="13"/>
      <c r="B42" s="6"/>
      <c r="C42" s="36"/>
      <c r="D42" s="36"/>
      <c r="E42" s="237"/>
      <c r="F42" s="39"/>
      <c r="G42" s="39"/>
      <c r="H42" s="39"/>
      <c r="I42" s="39"/>
      <c r="J42" s="39"/>
      <c r="K42" s="39"/>
      <c r="L42" s="39"/>
      <c r="M42" s="39"/>
    </row>
    <row r="43" spans="1:13" x14ac:dyDescent="0.25">
      <c r="A43" s="13"/>
      <c r="B43" s="6"/>
      <c r="C43" s="36"/>
      <c r="D43" s="36"/>
      <c r="E43" s="237"/>
      <c r="F43" s="39"/>
      <c r="G43" s="39"/>
      <c r="H43" s="39"/>
      <c r="I43" s="39"/>
      <c r="J43" s="39"/>
      <c r="K43" s="39"/>
      <c r="L43" s="39"/>
      <c r="M43" s="39"/>
    </row>
    <row r="44" spans="1:13" x14ac:dyDescent="0.25">
      <c r="A44" s="13"/>
      <c r="B44" s="6"/>
      <c r="C44" s="36"/>
      <c r="D44" s="36"/>
      <c r="E44" s="237"/>
      <c r="F44" s="39"/>
      <c r="G44" s="39"/>
      <c r="H44" s="39"/>
      <c r="I44" s="39"/>
      <c r="J44" s="39"/>
      <c r="K44" s="39"/>
      <c r="L44" s="39"/>
      <c r="M44" s="39"/>
    </row>
    <row r="45" spans="1:13" x14ac:dyDescent="0.25">
      <c r="A45" s="13"/>
      <c r="B45" s="6"/>
      <c r="C45" s="36"/>
      <c r="D45" s="36"/>
      <c r="E45" s="237"/>
      <c r="F45" s="39"/>
      <c r="G45" s="39"/>
      <c r="H45" s="39"/>
      <c r="I45" s="39"/>
      <c r="J45" s="39"/>
      <c r="K45" s="39"/>
      <c r="L45" s="39"/>
      <c r="M45" s="39"/>
    </row>
    <row r="46" spans="1:13" x14ac:dyDescent="0.25">
      <c r="A46" s="13" t="s">
        <v>536</v>
      </c>
      <c r="B46" s="6" t="s">
        <v>537</v>
      </c>
      <c r="C46" s="36"/>
      <c r="D46" s="36"/>
      <c r="E46" s="237"/>
      <c r="F46" s="39"/>
      <c r="G46" s="39"/>
      <c r="H46" s="39"/>
      <c r="I46" s="39"/>
      <c r="J46" s="39"/>
      <c r="K46" s="39"/>
      <c r="L46" s="39"/>
      <c r="M46" s="39"/>
    </row>
    <row r="47" spans="1:13" x14ac:dyDescent="0.25">
      <c r="A47" s="13" t="s">
        <v>538</v>
      </c>
      <c r="B47" s="6" t="s">
        <v>539</v>
      </c>
      <c r="C47" s="36"/>
      <c r="D47" s="36"/>
      <c r="E47" s="237"/>
      <c r="F47" s="39"/>
      <c r="G47" s="39"/>
      <c r="H47" s="39"/>
      <c r="I47" s="39"/>
      <c r="J47" s="39"/>
      <c r="K47" s="39"/>
      <c r="L47" s="39"/>
      <c r="M47" s="39"/>
    </row>
    <row r="48" spans="1:13" ht="15.75" x14ac:dyDescent="0.25">
      <c r="A48" s="103" t="s">
        <v>799</v>
      </c>
      <c r="B48" s="95" t="s">
        <v>540</v>
      </c>
      <c r="C48" s="255">
        <v>0</v>
      </c>
      <c r="D48" s="253">
        <v>0</v>
      </c>
      <c r="E48" s="254">
        <f>+E47+E36</f>
        <v>0</v>
      </c>
      <c r="F48" s="104"/>
      <c r="G48" s="104"/>
      <c r="H48" s="104"/>
      <c r="I48" s="104"/>
      <c r="J48" s="104"/>
      <c r="K48" s="104"/>
      <c r="L48" s="104"/>
      <c r="M48" s="104"/>
    </row>
  </sheetData>
  <mergeCells count="2">
    <mergeCell ref="A2:M2"/>
    <mergeCell ref="A1:M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 xml:space="preserve">&amp;C8. melléklet a  6/2019. (V.29.)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40</vt:i4>
      </vt:variant>
    </vt:vector>
  </HeadingPairs>
  <TitlesOfParts>
    <vt:vector size="64" baseType="lpstr">
      <vt:lpstr>kiemelt ei</vt:lpstr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20. melléklet</vt:lpstr>
      <vt:lpstr>21. melléklet</vt:lpstr>
      <vt:lpstr>22. melléklet</vt:lpstr>
      <vt:lpstr>Munka1</vt:lpstr>
      <vt:lpstr>'19. melléklet'!_pr232</vt:lpstr>
      <vt:lpstr>'20. melléklet'!_pr232</vt:lpstr>
      <vt:lpstr>'19. melléklet'!_pr233</vt:lpstr>
      <vt:lpstr>'20. melléklet'!_pr233</vt:lpstr>
      <vt:lpstr>'19. melléklet'!_pr234</vt:lpstr>
      <vt:lpstr>'20. melléklet'!_pr234</vt:lpstr>
      <vt:lpstr>'19. melléklet'!_pr235</vt:lpstr>
      <vt:lpstr>'20. melléklet'!_pr235</vt:lpstr>
      <vt:lpstr>'19. melléklet'!_pr236</vt:lpstr>
      <vt:lpstr>'20. melléklet'!_pr236</vt:lpstr>
      <vt:lpstr>'19. melléklet'!_pr312</vt:lpstr>
      <vt:lpstr>'19. melléklet'!_pr313</vt:lpstr>
      <vt:lpstr>'19. melléklet'!_pr314</vt:lpstr>
      <vt:lpstr>'20. melléklet'!_pr314</vt:lpstr>
      <vt:lpstr>'19. melléklet'!_pr315</vt:lpstr>
      <vt:lpstr>'9. melléklet'!foot_4_place</vt:lpstr>
      <vt:lpstr>'9. melléklet'!foot_53_place</vt:lpstr>
      <vt:lpstr>'1. melléklet'!Nyomtatási_terület</vt:lpstr>
      <vt:lpstr>'10. melléklet'!Nyomtatási_terület</vt:lpstr>
      <vt:lpstr>'11. melléklet'!Nyomtatási_terület</vt:lpstr>
      <vt:lpstr>'12. melléklet'!Nyomtatási_terület</vt:lpstr>
      <vt:lpstr>'13. melléklet'!Nyomtatási_terület</vt:lpstr>
      <vt:lpstr>'14. melléklet'!Nyomtatási_terület</vt:lpstr>
      <vt:lpstr>'15. melléklet'!Nyomtatási_terület</vt:lpstr>
      <vt:lpstr>'16. melléklet'!Nyomtatási_terület</vt:lpstr>
      <vt:lpstr>'17. melléklet'!Nyomtatási_terület</vt:lpstr>
      <vt:lpstr>'18. melléklet'!Nyomtatási_terület</vt:lpstr>
      <vt:lpstr>'19. melléklet'!Nyomtatási_terület</vt:lpstr>
      <vt:lpstr>'2. melléklet'!Nyomtatási_terület</vt:lpstr>
      <vt:lpstr>'20. melléklet'!Nyomtatási_terület</vt:lpstr>
      <vt:lpstr>'21. melléklet'!Nyomtatási_terület</vt:lpstr>
      <vt:lpstr>'22. melléklet'!Nyomtatási_terület</vt:lpstr>
      <vt:lpstr>'3. melléklet'!Nyomtatási_terület</vt:lpstr>
      <vt:lpstr>'4. melléklet'!Nyomtatási_terület</vt:lpstr>
      <vt:lpstr>'5. melléklet'!Nyomtatási_terület</vt:lpstr>
      <vt:lpstr>'6. melléklet'!Nyomtatási_terület</vt:lpstr>
      <vt:lpstr>'7. melléklet'!Nyomtatási_terület</vt:lpstr>
      <vt:lpstr>'8. melléklet'!Nyomtatási_terület</vt:lpstr>
      <vt:lpstr>'9. melléklet'!Nyomtatási_terület</vt:lpstr>
      <vt:lpstr>'kiemelt ei'!Nyomtatási_terület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Radicsné Dr. Soós Ágnes</cp:lastModifiedBy>
  <cp:lastPrinted>2019-05-28T13:41:14Z</cp:lastPrinted>
  <dcterms:created xsi:type="dcterms:W3CDTF">2014-01-03T21:48:14Z</dcterms:created>
  <dcterms:modified xsi:type="dcterms:W3CDTF">2019-06-03T11:45:03Z</dcterms:modified>
</cp:coreProperties>
</file>