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2" sheetId="1" r:id="rId1"/>
  </sheets>
  <definedNames>
    <definedName name="_xlnm.Print_Area" localSheetId="0">'2'!$B$1:$F$79</definedName>
  </definedNames>
  <calcPr calcId="125725"/>
</workbook>
</file>

<file path=xl/calcChain.xml><?xml version="1.0" encoding="utf-8"?>
<calcChain xmlns="http://schemas.openxmlformats.org/spreadsheetml/2006/main">
  <c r="C77" i="1"/>
  <c r="C79" s="1"/>
  <c r="F76"/>
  <c r="F75"/>
  <c r="F74"/>
  <c r="F73"/>
  <c r="F72"/>
  <c r="F71"/>
  <c r="F70"/>
  <c r="F69"/>
  <c r="E69"/>
  <c r="D69"/>
  <c r="C69"/>
  <c r="F68"/>
  <c r="F67"/>
  <c r="F66"/>
  <c r="F65"/>
  <c r="F64"/>
  <c r="F63"/>
  <c r="F62"/>
  <c r="E61"/>
  <c r="D61"/>
  <c r="C61"/>
  <c r="F61" s="1"/>
  <c r="F60"/>
  <c r="F59"/>
  <c r="F58"/>
  <c r="E57"/>
  <c r="D57"/>
  <c r="F57" s="1"/>
  <c r="C57"/>
  <c r="F56"/>
  <c r="F55"/>
  <c r="F54"/>
  <c r="F53"/>
  <c r="F52"/>
  <c r="E51"/>
  <c r="E44" s="1"/>
  <c r="D51"/>
  <c r="C51"/>
  <c r="F51" s="1"/>
  <c r="F50"/>
  <c r="F49"/>
  <c r="F48"/>
  <c r="F47"/>
  <c r="F46"/>
  <c r="F45"/>
  <c r="E45"/>
  <c r="D45"/>
  <c r="C45"/>
  <c r="C44"/>
  <c r="F43"/>
  <c r="F42"/>
  <c r="F41"/>
  <c r="E40"/>
  <c r="D40"/>
  <c r="C40"/>
  <c r="F40" s="1"/>
  <c r="F39"/>
  <c r="F38"/>
  <c r="F37"/>
  <c r="F36"/>
  <c r="F35"/>
  <c r="F34"/>
  <c r="F33"/>
  <c r="F32"/>
  <c r="F30"/>
  <c r="F29"/>
  <c r="E29"/>
  <c r="D29"/>
  <c r="C29"/>
  <c r="F28"/>
  <c r="F27"/>
  <c r="F26"/>
  <c r="F25"/>
  <c r="F24"/>
  <c r="F23"/>
  <c r="F22"/>
  <c r="E21"/>
  <c r="D21"/>
  <c r="C21"/>
  <c r="F21" s="1"/>
  <c r="F20"/>
  <c r="F19"/>
  <c r="F18"/>
  <c r="F17"/>
  <c r="F16"/>
  <c r="F15"/>
  <c r="F14"/>
  <c r="F13"/>
  <c r="F12"/>
  <c r="F11"/>
  <c r="F10"/>
  <c r="F9"/>
  <c r="E8"/>
  <c r="E7" s="1"/>
  <c r="E6" s="1"/>
  <c r="D8"/>
  <c r="C8"/>
  <c r="F8" s="1"/>
  <c r="D7"/>
  <c r="C7"/>
  <c r="F7" s="1"/>
  <c r="D6"/>
  <c r="C6"/>
  <c r="D77" l="1"/>
  <c r="F6"/>
  <c r="F77" s="1"/>
  <c r="E77"/>
  <c r="E79" s="1"/>
  <c r="D44"/>
  <c r="F44" s="1"/>
  <c r="D78" l="1"/>
  <c r="F78" s="1"/>
  <c r="D79" l="1"/>
</calcChain>
</file>

<file path=xl/sharedStrings.xml><?xml version="1.0" encoding="utf-8"?>
<sst xmlns="http://schemas.openxmlformats.org/spreadsheetml/2006/main" count="113" uniqueCount="93">
  <si>
    <t>2. melléklet az 1/2018. (II.15.) önkormányzati rendelethez</t>
  </si>
  <si>
    <t>Úrhida Község  Önkormányzat 2018. évi költségvetésének tervezett bevételei</t>
  </si>
  <si>
    <t>adatok  forintban</t>
  </si>
  <si>
    <t>A</t>
  </si>
  <si>
    <t>B</t>
  </si>
  <si>
    <t>C</t>
  </si>
  <si>
    <t>D</t>
  </si>
  <si>
    <t>E</t>
  </si>
  <si>
    <t>Bevétel megnevezése</t>
  </si>
  <si>
    <t>Önkormányzat</t>
  </si>
  <si>
    <t>Közös Hivatal</t>
  </si>
  <si>
    <t>Tündérkert Óvoda</t>
  </si>
  <si>
    <t>Összesen</t>
  </si>
  <si>
    <t>Működési költségvetési bevételek</t>
  </si>
  <si>
    <t>I.</t>
  </si>
  <si>
    <t>Működési célú támogatások Áht.-on belülről</t>
  </si>
  <si>
    <t>1.</t>
  </si>
  <si>
    <t>Önkormányzatok működési támogatásai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</si>
  <si>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</si>
  <si>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</si>
  <si>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gyermekétk. fel. tám.</t>
  </si>
  <si>
    <t>Települési önkormányzatok kulturális feladatainak támogatása</t>
  </si>
  <si>
    <t>Működési célú központosított előirányzatok</t>
  </si>
  <si>
    <t>Helyi önkormányzatok kiegészítő támogatásai</t>
  </si>
  <si>
    <t>2.</t>
  </si>
  <si>
    <t>Elvonások és befizetések bevételei</t>
  </si>
  <si>
    <t>3.</t>
  </si>
  <si>
    <t>Működési c. garancia- és kezességváll.-ból származó megtérülés Áht.b.</t>
  </si>
  <si>
    <t>4.</t>
  </si>
  <si>
    <t>Működési c. visszatérítendő tám., kölcsönök visszatérülése Áht.belülről</t>
  </si>
  <si>
    <t>5.</t>
  </si>
  <si>
    <t>Működési c. visszatérítendő tám., kölcsönök igénybevétele Áht.belülről</t>
  </si>
  <si>
    <t>6.</t>
  </si>
  <si>
    <t>Egyéb működési célú támogatások bevételei áht.-on belülről(OEP+Közmunka)</t>
  </si>
  <si>
    <t>II.</t>
  </si>
  <si>
    <t>Közhatalmi bevételek</t>
  </si>
  <si>
    <t>Adók</t>
  </si>
  <si>
    <t>Illetékek</t>
  </si>
  <si>
    <t>Pótlék</t>
  </si>
  <si>
    <t>Hozzájárulások</t>
  </si>
  <si>
    <t>Bírságok</t>
  </si>
  <si>
    <t>Talajterhelési díj</t>
  </si>
  <si>
    <t>Más fizetési kötelezettségek</t>
  </si>
  <si>
    <t>III.</t>
  </si>
  <si>
    <t>Működési bevételek</t>
  </si>
  <si>
    <t>Áru- és készletértékesítés ellenértéke</t>
  </si>
  <si>
    <t>Szolgáltatások ellenértéke</t>
  </si>
  <si>
    <t>Közvetített szolgáltatások ellenértéke</t>
  </si>
  <si>
    <t>Tulajdonosi bevételek (koncessziós díj, vagyonkezelői díj)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</si>
  <si>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</si>
  <si>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</si>
  <si>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</si>
  <si>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</si>
  <si>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</si>
  <si>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</si>
  <si>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 xml:space="preserve">IV. </t>
  </si>
  <si>
    <t>Működési célú átvett pénzeszközök</t>
  </si>
  <si>
    <t>Működési c. garancia- és kezességváll.-ból szárm. megtérülések Áht.-on kivülről</t>
  </si>
  <si>
    <t>Működési c. visszatérítendő tám, kölcsönök visszatérülése Áht.-on kivülről</t>
  </si>
  <si>
    <t>Egyéb működési célú átvett pénzeszközök</t>
  </si>
  <si>
    <t>FELHALMOZÁSI KÖLTSÉGVETÉSI BEVÉTELEK</t>
  </si>
  <si>
    <t>V.</t>
  </si>
  <si>
    <t>Felhalmozási célú támogatások Áht.-on belülről</t>
  </si>
  <si>
    <t>Felhalmozási célú önkormányzati támogatások</t>
  </si>
  <si>
    <t>Felh.c. garancia- és kezességvállalásból szárm. megtérülések Áht.-on belülről</t>
  </si>
  <si>
    <t>Felh.c.visszatérítendő tám.kölcsönök igénybevétele Áht.-on belülről</t>
  </si>
  <si>
    <t>Felh.c.visszatérítendő tám.kölcsönök visszatérülése Áht.-on belülről</t>
  </si>
  <si>
    <t xml:space="preserve">Egyéb felhalmozási célú tám. bevételei Áht.-on belülről </t>
  </si>
  <si>
    <t>VI.</t>
  </si>
  <si>
    <t>Felhalmozási bevételek</t>
  </si>
  <si>
    <t>Immateriális javak értékesítése</t>
  </si>
  <si>
    <t>Ingatlanok értékesítése (önkorm.lakótelek eladás)</t>
  </si>
  <si>
    <t>Egyéb tárgyi eszközök értékesítése</t>
  </si>
  <si>
    <t>Részesedések értékesítése</t>
  </si>
  <si>
    <t>Részesedések megszűnéséhez kapcsolódó bevételek</t>
  </si>
  <si>
    <t>VII.</t>
  </si>
  <si>
    <t>Felhalmozási célú átvett pénzeszközök</t>
  </si>
  <si>
    <t>Felhalm. c. garancia- és kezességváll.-ból szárm. megtérülések Áht.-on kivülről</t>
  </si>
  <si>
    <t>Felhalm. c. visszatérítendő tám, kölcsönök visszatérülése Áht.-on kivülről</t>
  </si>
  <si>
    <t>Egyéb felhalmozási célú átvett pénzeszközök</t>
  </si>
  <si>
    <t>MŰKÖDÉSI FINANSZÍROZÁSI BEVÉTELEK</t>
  </si>
  <si>
    <t>Befektetési v. forgatási c. hitelviszonyt megtest.értékpapír kibocs.,ért.,beváltása</t>
  </si>
  <si>
    <t>Hosszú lejáratú hitel felvétele</t>
  </si>
  <si>
    <t>Rövid lejáratú hitel felvétele</t>
  </si>
  <si>
    <t>Kölcsön felvétele</t>
  </si>
  <si>
    <t>Szabad pénzeszközök betétként való elhelyezése</t>
  </si>
  <si>
    <t>Költségvetési maradvány, vállalkozási maradvány</t>
  </si>
  <si>
    <t>7.</t>
  </si>
  <si>
    <t>Irányító szervi támogatásként folyósított támogatás fizetési szlán történő jóváírása</t>
  </si>
  <si>
    <t>FELHALMOZÁSI FINANSZÍROZÁSI BEVÉTELEK</t>
  </si>
  <si>
    <t>BEVÉTELEK ÖSSZESEN</t>
  </si>
  <si>
    <t>Irányító szervi támogatás miatti korrekció</t>
  </si>
  <si>
    <t>BEVÉTELEK MINDÖSSZESEN</t>
  </si>
</sst>
</file>

<file path=xl/styles.xml><?xml version="1.0" encoding="utf-8"?>
<styleSheet xmlns="http://schemas.openxmlformats.org/spreadsheetml/2006/main">
  <fonts count="14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color indexed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49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Fill="1" applyBorder="1"/>
    <xf numFmtId="49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/>
    <xf numFmtId="3" fontId="5" fillId="2" borderId="2" xfId="0" applyNumberFormat="1" applyFont="1" applyFill="1" applyBorder="1"/>
    <xf numFmtId="3" fontId="1" fillId="0" borderId="0" xfId="0" applyNumberFormat="1" applyFont="1"/>
    <xf numFmtId="0" fontId="1" fillId="0" borderId="0" xfId="0" applyFont="1"/>
    <xf numFmtId="49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3" fontId="5" fillId="0" borderId="2" xfId="0" applyNumberFormat="1" applyFont="1" applyBorder="1"/>
    <xf numFmtId="0" fontId="5" fillId="0" borderId="0" xfId="0" applyFont="1"/>
    <xf numFmtId="0" fontId="1" fillId="0" borderId="2" xfId="0" applyFont="1" applyBorder="1"/>
    <xf numFmtId="3" fontId="6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7" fillId="0" borderId="2" xfId="0" applyNumberFormat="1" applyFont="1" applyBorder="1"/>
    <xf numFmtId="0" fontId="7" fillId="0" borderId="0" xfId="0" applyFont="1"/>
    <xf numFmtId="0" fontId="8" fillId="0" borderId="2" xfId="0" applyFont="1" applyBorder="1"/>
    <xf numFmtId="3" fontId="8" fillId="0" borderId="2" xfId="0" applyNumberFormat="1" applyFont="1" applyBorder="1"/>
    <xf numFmtId="0" fontId="5" fillId="0" borderId="2" xfId="0" applyFont="1" applyFill="1" applyBorder="1"/>
    <xf numFmtId="3" fontId="1" fillId="0" borderId="2" xfId="0" applyNumberFormat="1" applyFont="1" applyBorder="1"/>
    <xf numFmtId="0" fontId="1" fillId="0" borderId="2" xfId="0" applyFont="1" applyFill="1" applyBorder="1"/>
    <xf numFmtId="3" fontId="5" fillId="0" borderId="0" xfId="0" applyNumberFormat="1" applyFont="1"/>
    <xf numFmtId="3" fontId="9" fillId="0" borderId="2" xfId="0" applyNumberFormat="1" applyFont="1" applyBorder="1"/>
    <xf numFmtId="0" fontId="10" fillId="0" borderId="0" xfId="0" applyFont="1"/>
    <xf numFmtId="0" fontId="1" fillId="0" borderId="3" xfId="0" applyFont="1" applyFill="1" applyBorder="1"/>
    <xf numFmtId="3" fontId="11" fillId="0" borderId="2" xfId="0" applyNumberFormat="1" applyFont="1" applyBorder="1"/>
    <xf numFmtId="3" fontId="10" fillId="0" borderId="2" xfId="0" applyNumberFormat="1" applyFont="1" applyBorder="1"/>
    <xf numFmtId="49" fontId="5" fillId="3" borderId="2" xfId="0" applyNumberFormat="1" applyFont="1" applyFill="1" applyBorder="1" applyAlignment="1">
      <alignment horizontal="right"/>
    </xf>
    <xf numFmtId="0" fontId="0" fillId="3" borderId="2" xfId="0" applyFill="1" applyBorder="1"/>
    <xf numFmtId="3" fontId="1" fillId="3" borderId="2" xfId="0" applyNumberFormat="1" applyFont="1" applyFill="1" applyBorder="1"/>
    <xf numFmtId="3" fontId="9" fillId="3" borderId="2" xfId="0" applyNumberFormat="1" applyFont="1" applyFill="1" applyBorder="1"/>
    <xf numFmtId="0" fontId="10" fillId="3" borderId="0" xfId="0" applyFont="1" applyFill="1"/>
    <xf numFmtId="49" fontId="1" fillId="0" borderId="2" xfId="0" applyNumberFormat="1" applyFont="1" applyBorder="1" applyAlignment="1">
      <alignment horizontal="right"/>
    </xf>
    <xf numFmtId="0" fontId="10" fillId="0" borderId="2" xfId="0" applyFont="1" applyBorder="1"/>
    <xf numFmtId="0" fontId="0" fillId="0" borderId="2" xfId="0" applyFill="1" applyBorder="1"/>
    <xf numFmtId="0" fontId="0" fillId="0" borderId="2" xfId="0" applyFont="1" applyBorder="1"/>
    <xf numFmtId="3" fontId="0" fillId="0" borderId="2" xfId="0" applyNumberFormat="1" applyFont="1" applyBorder="1"/>
    <xf numFmtId="0" fontId="0" fillId="0" borderId="0" xfId="0" applyFont="1"/>
    <xf numFmtId="0" fontId="9" fillId="0" borderId="0" xfId="0" applyFont="1"/>
    <xf numFmtId="3" fontId="0" fillId="0" borderId="0" xfId="0" applyNumberFormat="1"/>
    <xf numFmtId="0" fontId="1" fillId="3" borderId="2" xfId="0" applyFont="1" applyFill="1" applyBorder="1"/>
    <xf numFmtId="0" fontId="9" fillId="3" borderId="0" xfId="0" applyFont="1" applyFill="1"/>
    <xf numFmtId="0" fontId="9" fillId="0" borderId="2" xfId="0" applyFont="1" applyBorder="1"/>
    <xf numFmtId="49" fontId="5" fillId="4" borderId="2" xfId="0" applyNumberFormat="1" applyFont="1" applyFill="1" applyBorder="1" applyAlignment="1">
      <alignment horizontal="right"/>
    </xf>
    <xf numFmtId="0" fontId="5" fillId="4" borderId="2" xfId="0" applyFont="1" applyFill="1" applyBorder="1" applyAlignment="1">
      <alignment horizontal="center"/>
    </xf>
    <xf numFmtId="3" fontId="5" fillId="4" borderId="2" xfId="0" applyNumberFormat="1" applyFont="1" applyFill="1" applyBorder="1"/>
    <xf numFmtId="0" fontId="1" fillId="0" borderId="2" xfId="0" applyFont="1" applyBorder="1" applyAlignment="1">
      <alignment horizontal="left"/>
    </xf>
    <xf numFmtId="49" fontId="5" fillId="5" borderId="2" xfId="0" applyNumberFormat="1" applyFont="1" applyFill="1" applyBorder="1" applyAlignment="1">
      <alignment horizontal="right"/>
    </xf>
    <xf numFmtId="0" fontId="5" fillId="5" borderId="2" xfId="0" applyFont="1" applyFill="1" applyBorder="1" applyAlignment="1">
      <alignment horizontal="center"/>
    </xf>
    <xf numFmtId="3" fontId="5" fillId="5" borderId="2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3"/>
  <sheetViews>
    <sheetView tabSelected="1" view="pageBreakPreview" zoomScaleNormal="100" zoomScaleSheetLayoutView="100" workbookViewId="0">
      <selection activeCell="F77" sqref="F77"/>
    </sheetView>
  </sheetViews>
  <sheetFormatPr defaultRowHeight="12.75"/>
  <cols>
    <col min="1" max="1" width="2.5703125" customWidth="1"/>
    <col min="2" max="2" width="68.140625" customWidth="1"/>
    <col min="3" max="3" width="14.140625" bestFit="1" customWidth="1"/>
    <col min="4" max="4" width="13.7109375" customWidth="1"/>
    <col min="5" max="5" width="16.140625" customWidth="1"/>
    <col min="6" max="6" width="13.140625" customWidth="1"/>
  </cols>
  <sheetData>
    <row r="1" spans="1:7" ht="15.75">
      <c r="B1" s="1" t="s">
        <v>0</v>
      </c>
    </row>
    <row r="2" spans="1:7" ht="15.75">
      <c r="A2" s="2" t="s">
        <v>1</v>
      </c>
      <c r="B2" s="2"/>
      <c r="C2" s="2"/>
      <c r="D2" s="2"/>
      <c r="E2" s="2"/>
      <c r="F2" s="2"/>
    </row>
    <row r="3" spans="1:7">
      <c r="A3" s="3"/>
      <c r="D3" s="4" t="s">
        <v>2</v>
      </c>
      <c r="E3" s="4"/>
      <c r="F3" s="4"/>
    </row>
    <row r="4" spans="1:7">
      <c r="A4" s="5"/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</row>
    <row r="5" spans="1:7">
      <c r="A5" s="7"/>
      <c r="B5" s="8" t="s">
        <v>8</v>
      </c>
      <c r="C5" s="8" t="s">
        <v>9</v>
      </c>
      <c r="D5" s="8" t="s">
        <v>10</v>
      </c>
      <c r="E5" s="8" t="s">
        <v>11</v>
      </c>
      <c r="F5" s="9" t="s">
        <v>12</v>
      </c>
    </row>
    <row r="6" spans="1:7" s="14" customFormat="1">
      <c r="A6" s="10"/>
      <c r="B6" s="11" t="s">
        <v>13</v>
      </c>
      <c r="C6" s="12">
        <f>C7+C21+C29+C40</f>
        <v>265259000</v>
      </c>
      <c r="D6" s="12">
        <f>D7+D21+D29+D40</f>
        <v>0</v>
      </c>
      <c r="E6" s="12">
        <f>E7+E21+E29+E40</f>
        <v>12153000</v>
      </c>
      <c r="F6" s="12">
        <f>F7+F21+F29+F40</f>
        <v>277412000</v>
      </c>
      <c r="G6" s="13"/>
    </row>
    <row r="7" spans="1:7" s="18" customFormat="1">
      <c r="A7" s="15" t="s">
        <v>14</v>
      </c>
      <c r="B7" s="16" t="s">
        <v>15</v>
      </c>
      <c r="C7" s="17">
        <f>C8+C16+C17+C18+C19+C20</f>
        <v>211452733</v>
      </c>
      <c r="D7" s="17">
        <f>D8+D16+D17+D18+D19+D20</f>
        <v>0</v>
      </c>
      <c r="E7" s="17">
        <f>E8+E16+E17+E18+E19+E20</f>
        <v>0</v>
      </c>
      <c r="F7" s="12">
        <f t="shared" ref="F7:F71" si="0">SUM(C7:E7)</f>
        <v>211452733</v>
      </c>
    </row>
    <row r="8" spans="1:7" s="18" customFormat="1">
      <c r="A8" s="15" t="s">
        <v>16</v>
      </c>
      <c r="B8" s="16" t="s">
        <v>17</v>
      </c>
      <c r="C8" s="17">
        <f>C9+C10+C11+C12+C13+C14+C15</f>
        <v>206152733</v>
      </c>
      <c r="D8" s="17">
        <f>D9+D10+D11+D12+D13+D14</f>
        <v>0</v>
      </c>
      <c r="E8" s="17">
        <f>E9+E10+E11+E12+E13+E14</f>
        <v>0</v>
      </c>
      <c r="F8" s="12">
        <f t="shared" si="0"/>
        <v>206152733</v>
      </c>
    </row>
    <row r="9" spans="1:7">
      <c r="A9" s="15"/>
      <c r="B9" s="19" t="s">
        <v>18</v>
      </c>
      <c r="C9" s="20">
        <v>119551734</v>
      </c>
      <c r="D9" s="21"/>
      <c r="E9" s="21"/>
      <c r="F9" s="12">
        <f t="shared" si="0"/>
        <v>119551734</v>
      </c>
    </row>
    <row r="10" spans="1:7">
      <c r="A10" s="15"/>
      <c r="B10" s="19" t="s">
        <v>19</v>
      </c>
      <c r="C10" s="20">
        <v>70075999</v>
      </c>
      <c r="D10" s="21"/>
      <c r="E10" s="21"/>
      <c r="F10" s="12">
        <f t="shared" si="0"/>
        <v>70075999</v>
      </c>
    </row>
    <row r="11" spans="1:7">
      <c r="A11" s="15"/>
      <c r="B11" s="22" t="s">
        <v>20</v>
      </c>
      <c r="C11" s="20">
        <v>13465000</v>
      </c>
      <c r="D11" s="21"/>
      <c r="E11" s="21"/>
      <c r="F11" s="12">
        <f t="shared" si="0"/>
        <v>13465000</v>
      </c>
    </row>
    <row r="12" spans="1:7">
      <c r="A12" s="15"/>
      <c r="B12" s="19" t="s">
        <v>21</v>
      </c>
      <c r="C12" s="20">
        <v>3060000</v>
      </c>
      <c r="D12" s="21"/>
      <c r="E12" s="21"/>
      <c r="F12" s="12">
        <f t="shared" si="0"/>
        <v>3060000</v>
      </c>
    </row>
    <row r="13" spans="1:7" s="24" customFormat="1">
      <c r="A13" s="15"/>
      <c r="B13" s="19" t="s">
        <v>22</v>
      </c>
      <c r="C13" s="23"/>
      <c r="D13" s="23"/>
      <c r="E13" s="23"/>
      <c r="F13" s="12">
        <f t="shared" si="0"/>
        <v>0</v>
      </c>
    </row>
    <row r="14" spans="1:7" s="18" customFormat="1">
      <c r="A14" s="15"/>
      <c r="B14" s="19" t="s">
        <v>23</v>
      </c>
      <c r="C14" s="17"/>
      <c r="D14" s="17"/>
      <c r="E14" s="17"/>
      <c r="F14" s="12">
        <f t="shared" si="0"/>
        <v>0</v>
      </c>
    </row>
    <row r="15" spans="1:7" s="18" customFormat="1">
      <c r="A15" s="15"/>
      <c r="B15" s="25"/>
      <c r="C15" s="26"/>
      <c r="D15" s="17"/>
      <c r="E15" s="17"/>
      <c r="F15" s="12">
        <f t="shared" si="0"/>
        <v>0</v>
      </c>
    </row>
    <row r="16" spans="1:7" s="18" customFormat="1">
      <c r="A16" s="15" t="s">
        <v>24</v>
      </c>
      <c r="B16" s="27" t="s">
        <v>25</v>
      </c>
      <c r="C16" s="17"/>
      <c r="D16" s="17"/>
      <c r="E16" s="17"/>
      <c r="F16" s="12">
        <f t="shared" si="0"/>
        <v>0</v>
      </c>
    </row>
    <row r="17" spans="1:8">
      <c r="A17" s="15" t="s">
        <v>26</v>
      </c>
      <c r="B17" s="27" t="s">
        <v>27</v>
      </c>
      <c r="C17" s="20"/>
      <c r="D17" s="28"/>
      <c r="E17" s="28"/>
      <c r="F17" s="12">
        <f t="shared" si="0"/>
        <v>0</v>
      </c>
    </row>
    <row r="18" spans="1:8">
      <c r="A18" s="15" t="s">
        <v>28</v>
      </c>
      <c r="B18" s="27" t="s">
        <v>29</v>
      </c>
      <c r="C18" s="20"/>
      <c r="D18" s="28"/>
      <c r="E18" s="28"/>
      <c r="F18" s="12">
        <f t="shared" si="0"/>
        <v>0</v>
      </c>
    </row>
    <row r="19" spans="1:8">
      <c r="A19" s="15" t="s">
        <v>30</v>
      </c>
      <c r="B19" s="27" t="s">
        <v>31</v>
      </c>
      <c r="C19" s="20"/>
      <c r="D19" s="28"/>
      <c r="E19" s="28"/>
      <c r="F19" s="12">
        <f t="shared" si="0"/>
        <v>0</v>
      </c>
    </row>
    <row r="20" spans="1:8" s="18" customFormat="1">
      <c r="A20" s="15" t="s">
        <v>32</v>
      </c>
      <c r="B20" s="27" t="s">
        <v>33</v>
      </c>
      <c r="C20" s="17">
        <v>5300000</v>
      </c>
      <c r="D20" s="17"/>
      <c r="E20" s="17"/>
      <c r="F20" s="12">
        <f t="shared" si="0"/>
        <v>5300000</v>
      </c>
    </row>
    <row r="21" spans="1:8" s="18" customFormat="1">
      <c r="A21" s="15" t="s">
        <v>34</v>
      </c>
      <c r="B21" s="27" t="s">
        <v>35</v>
      </c>
      <c r="C21" s="17">
        <f>C22+C23+C24+C25+C26+C27+C28</f>
        <v>39250000</v>
      </c>
      <c r="D21" s="17">
        <f>D22+D23+D24+D25+D26+D27+D28</f>
        <v>0</v>
      </c>
      <c r="E21" s="17">
        <f>E22+E23+E24+E25+E26+E27+E28</f>
        <v>0</v>
      </c>
      <c r="F21" s="12">
        <f t="shared" si="0"/>
        <v>39250000</v>
      </c>
    </row>
    <row r="22" spans="1:8" s="18" customFormat="1">
      <c r="A22" s="15"/>
      <c r="B22" s="29" t="s">
        <v>36</v>
      </c>
      <c r="C22" s="17">
        <v>38300000</v>
      </c>
      <c r="D22" s="17"/>
      <c r="E22" s="17"/>
      <c r="F22" s="12">
        <f t="shared" si="0"/>
        <v>38300000</v>
      </c>
      <c r="H22" s="30"/>
    </row>
    <row r="23" spans="1:8" s="18" customFormat="1">
      <c r="A23" s="15"/>
      <c r="B23" s="29" t="s">
        <v>37</v>
      </c>
      <c r="C23" s="17"/>
      <c r="D23" s="17"/>
      <c r="E23" s="17"/>
      <c r="F23" s="12">
        <f t="shared" si="0"/>
        <v>0</v>
      </c>
    </row>
    <row r="24" spans="1:8" s="18" customFormat="1">
      <c r="A24" s="15"/>
      <c r="B24" s="29" t="s">
        <v>38</v>
      </c>
      <c r="C24" s="17">
        <v>400000</v>
      </c>
      <c r="D24" s="17"/>
      <c r="E24" s="17"/>
      <c r="F24" s="12">
        <f t="shared" si="0"/>
        <v>400000</v>
      </c>
    </row>
    <row r="25" spans="1:8" s="32" customFormat="1" ht="15.75">
      <c r="A25" s="15"/>
      <c r="B25" s="19" t="s">
        <v>39</v>
      </c>
      <c r="C25" s="31"/>
      <c r="D25" s="31"/>
      <c r="E25" s="31"/>
      <c r="F25" s="12">
        <f t="shared" si="0"/>
        <v>0</v>
      </c>
    </row>
    <row r="26" spans="1:8">
      <c r="A26" s="15"/>
      <c r="B26" s="19" t="s">
        <v>40</v>
      </c>
      <c r="C26" s="21">
        <v>50000</v>
      </c>
      <c r="D26" s="21"/>
      <c r="E26" s="21"/>
      <c r="F26" s="12">
        <f t="shared" si="0"/>
        <v>50000</v>
      </c>
    </row>
    <row r="27" spans="1:8">
      <c r="A27" s="15"/>
      <c r="B27" s="19" t="s">
        <v>41</v>
      </c>
      <c r="C27" s="21">
        <v>500000</v>
      </c>
      <c r="D27" s="21"/>
      <c r="E27" s="21"/>
      <c r="F27" s="12">
        <f t="shared" si="0"/>
        <v>500000</v>
      </c>
    </row>
    <row r="28" spans="1:8">
      <c r="A28" s="15"/>
      <c r="B28" s="19" t="s">
        <v>42</v>
      </c>
      <c r="C28" s="21"/>
      <c r="D28" s="28"/>
      <c r="E28" s="28"/>
      <c r="F28" s="12">
        <f t="shared" si="0"/>
        <v>0</v>
      </c>
    </row>
    <row r="29" spans="1:8">
      <c r="A29" s="15" t="s">
        <v>43</v>
      </c>
      <c r="B29" s="27" t="s">
        <v>44</v>
      </c>
      <c r="C29" s="17">
        <f>C31+C32+C33+C35+C34+C36+C37+C38+C39</f>
        <v>14556267</v>
      </c>
      <c r="D29" s="17">
        <f>D31+D32+D33+D35+D34+D36+D37+D38+D39</f>
        <v>0</v>
      </c>
      <c r="E29" s="17">
        <f>E31+E32+E33+E35+E34+E36+E37+E38+E39</f>
        <v>12153000</v>
      </c>
      <c r="F29" s="12">
        <f t="shared" si="0"/>
        <v>26709267</v>
      </c>
    </row>
    <row r="30" spans="1:8">
      <c r="A30" s="15"/>
      <c r="B30" s="29" t="s">
        <v>45</v>
      </c>
      <c r="C30" s="21"/>
      <c r="D30" s="21"/>
      <c r="E30" s="21"/>
      <c r="F30" s="12">
        <f t="shared" si="0"/>
        <v>0</v>
      </c>
    </row>
    <row r="31" spans="1:8">
      <c r="A31" s="15"/>
      <c r="B31" s="33" t="s">
        <v>46</v>
      </c>
      <c r="C31" s="21">
        <v>762267</v>
      </c>
      <c r="D31" s="21">
        <v>0</v>
      </c>
      <c r="E31" s="21"/>
      <c r="F31" s="12">
        <v>1930</v>
      </c>
    </row>
    <row r="32" spans="1:8">
      <c r="A32" s="15"/>
      <c r="B32" s="29" t="s">
        <v>47</v>
      </c>
      <c r="C32" s="21"/>
      <c r="D32" s="21"/>
      <c r="E32" s="21"/>
      <c r="F32" s="12">
        <f t="shared" si="0"/>
        <v>0</v>
      </c>
    </row>
    <row r="33" spans="1:6" s="32" customFormat="1" ht="15">
      <c r="A33" s="15"/>
      <c r="B33" s="22" t="s">
        <v>48</v>
      </c>
      <c r="C33" s="28">
        <v>11000000</v>
      </c>
      <c r="D33" s="28"/>
      <c r="E33" s="28"/>
      <c r="F33" s="12">
        <f t="shared" si="0"/>
        <v>11000000</v>
      </c>
    </row>
    <row r="34" spans="1:6">
      <c r="A34" s="15"/>
      <c r="B34" s="22" t="s">
        <v>49</v>
      </c>
      <c r="C34" s="21"/>
      <c r="D34" s="21"/>
      <c r="E34" s="21">
        <v>9569000</v>
      </c>
      <c r="F34" s="12">
        <f t="shared" si="0"/>
        <v>9569000</v>
      </c>
    </row>
    <row r="35" spans="1:6">
      <c r="A35" s="15"/>
      <c r="B35" s="22" t="s">
        <v>50</v>
      </c>
      <c r="C35" s="21">
        <v>2700000</v>
      </c>
      <c r="D35" s="21"/>
      <c r="E35" s="21">
        <v>2584000</v>
      </c>
      <c r="F35" s="12">
        <f t="shared" si="0"/>
        <v>5284000</v>
      </c>
    </row>
    <row r="36" spans="1:6">
      <c r="A36" s="15"/>
      <c r="B36" s="22" t="s">
        <v>51</v>
      </c>
      <c r="C36" s="21"/>
      <c r="D36" s="21"/>
      <c r="E36" s="21"/>
      <c r="F36" s="12">
        <f t="shared" si="0"/>
        <v>0</v>
      </c>
    </row>
    <row r="37" spans="1:6">
      <c r="A37" s="15"/>
      <c r="B37" s="22" t="s">
        <v>52</v>
      </c>
      <c r="C37" s="21">
        <v>30000</v>
      </c>
      <c r="D37" s="21"/>
      <c r="E37" s="21"/>
      <c r="F37" s="12">
        <f t="shared" si="0"/>
        <v>30000</v>
      </c>
    </row>
    <row r="38" spans="1:6">
      <c r="A38" s="15"/>
      <c r="B38" s="22" t="s">
        <v>53</v>
      </c>
      <c r="C38" s="21"/>
      <c r="D38" s="21"/>
      <c r="E38" s="21"/>
      <c r="F38" s="12">
        <f t="shared" si="0"/>
        <v>0</v>
      </c>
    </row>
    <row r="39" spans="1:6">
      <c r="A39" s="15"/>
      <c r="B39" s="22" t="s">
        <v>54</v>
      </c>
      <c r="C39" s="21">
        <v>64000</v>
      </c>
      <c r="D39" s="21"/>
      <c r="E39" s="21"/>
      <c r="F39" s="12">
        <f t="shared" si="0"/>
        <v>64000</v>
      </c>
    </row>
    <row r="40" spans="1:6">
      <c r="A40" s="15" t="s">
        <v>55</v>
      </c>
      <c r="B40" s="16" t="s">
        <v>56</v>
      </c>
      <c r="C40" s="17">
        <f>C41+C43+C42</f>
        <v>0</v>
      </c>
      <c r="D40" s="17">
        <f>D41+D43+D42</f>
        <v>0</v>
      </c>
      <c r="E40" s="17">
        <f>E41+E43+E42</f>
        <v>0</v>
      </c>
      <c r="F40" s="12">
        <f t="shared" si="0"/>
        <v>0</v>
      </c>
    </row>
    <row r="41" spans="1:6">
      <c r="A41" s="15"/>
      <c r="B41" s="29" t="s">
        <v>57</v>
      </c>
      <c r="C41" s="21"/>
      <c r="D41" s="21"/>
      <c r="E41" s="21"/>
      <c r="F41" s="12">
        <f t="shared" si="0"/>
        <v>0</v>
      </c>
    </row>
    <row r="42" spans="1:6">
      <c r="A42" s="15"/>
      <c r="B42" s="22" t="s">
        <v>58</v>
      </c>
      <c r="C42" s="21"/>
      <c r="D42" s="21"/>
      <c r="E42" s="21"/>
      <c r="F42" s="12">
        <f t="shared" si="0"/>
        <v>0</v>
      </c>
    </row>
    <row r="43" spans="1:6">
      <c r="A43" s="15"/>
      <c r="B43" s="22" t="s">
        <v>59</v>
      </c>
      <c r="C43" s="21"/>
      <c r="D43" s="21"/>
      <c r="E43" s="21"/>
      <c r="F43" s="12">
        <f t="shared" si="0"/>
        <v>0</v>
      </c>
    </row>
    <row r="44" spans="1:6">
      <c r="A44" s="10"/>
      <c r="B44" s="11" t="s">
        <v>60</v>
      </c>
      <c r="C44" s="12">
        <f>C45+C51+C57</f>
        <v>0</v>
      </c>
      <c r="D44" s="12">
        <f>D45+D51+D57</f>
        <v>0</v>
      </c>
      <c r="E44" s="12">
        <f>E45+E51+E57</f>
        <v>0</v>
      </c>
      <c r="F44" s="12">
        <f t="shared" si="0"/>
        <v>0</v>
      </c>
    </row>
    <row r="45" spans="1:6">
      <c r="A45" s="15" t="s">
        <v>61</v>
      </c>
      <c r="B45" s="16" t="s">
        <v>62</v>
      </c>
      <c r="C45" s="17">
        <f>C46+C47+C48+C49+C50</f>
        <v>0</v>
      </c>
      <c r="D45" s="17">
        <f>D46+D47+D48+D49+D50</f>
        <v>0</v>
      </c>
      <c r="E45" s="17">
        <f>E46+E47+E48+E49+E50</f>
        <v>0</v>
      </c>
      <c r="F45" s="12">
        <f t="shared" si="0"/>
        <v>0</v>
      </c>
    </row>
    <row r="46" spans="1:6" s="32" customFormat="1" ht="15.75">
      <c r="A46" s="15"/>
      <c r="B46" s="22" t="s">
        <v>63</v>
      </c>
      <c r="C46" s="31"/>
      <c r="D46" s="31"/>
      <c r="E46" s="31"/>
      <c r="F46" s="12">
        <f t="shared" si="0"/>
        <v>0</v>
      </c>
    </row>
    <row r="47" spans="1:6">
      <c r="A47" s="15"/>
      <c r="B47" s="22" t="s">
        <v>64</v>
      </c>
      <c r="C47" s="21"/>
      <c r="D47" s="21"/>
      <c r="E47" s="21"/>
      <c r="F47" s="12">
        <f t="shared" si="0"/>
        <v>0</v>
      </c>
    </row>
    <row r="48" spans="1:6">
      <c r="A48" s="15"/>
      <c r="B48" s="22" t="s">
        <v>65</v>
      </c>
      <c r="C48" s="21"/>
      <c r="D48" s="21"/>
      <c r="E48" s="21"/>
      <c r="F48" s="12">
        <f t="shared" si="0"/>
        <v>0</v>
      </c>
    </row>
    <row r="49" spans="1:10">
      <c r="A49" s="15"/>
      <c r="B49" s="22" t="s">
        <v>66</v>
      </c>
      <c r="C49" s="21"/>
      <c r="D49" s="17"/>
      <c r="E49" s="17"/>
      <c r="F49" s="12">
        <f t="shared" si="0"/>
        <v>0</v>
      </c>
    </row>
    <row r="50" spans="1:10">
      <c r="A50" s="15"/>
      <c r="B50" s="22" t="s">
        <v>67</v>
      </c>
      <c r="C50" s="21"/>
      <c r="D50" s="17"/>
      <c r="E50" s="17"/>
      <c r="F50" s="12">
        <f t="shared" si="0"/>
        <v>0</v>
      </c>
    </row>
    <row r="51" spans="1:10" s="32" customFormat="1" ht="15">
      <c r="A51" s="15" t="s">
        <v>68</v>
      </c>
      <c r="B51" s="16" t="s">
        <v>69</v>
      </c>
      <c r="C51" s="17">
        <f>C52+C53+C54+C55+C56</f>
        <v>0</v>
      </c>
      <c r="D51" s="17">
        <f>D52+D53+D54+D55+D56</f>
        <v>0</v>
      </c>
      <c r="E51" s="17">
        <f>E52+E53+E54+E55+E56</f>
        <v>0</v>
      </c>
      <c r="F51" s="12">
        <f t="shared" si="0"/>
        <v>0</v>
      </c>
    </row>
    <row r="52" spans="1:10" s="32" customFormat="1" ht="15">
      <c r="A52" s="15"/>
      <c r="B52" s="19" t="s">
        <v>70</v>
      </c>
      <c r="C52" s="34"/>
      <c r="D52" s="35"/>
      <c r="E52" s="35"/>
      <c r="F52" s="12">
        <f t="shared" si="0"/>
        <v>0</v>
      </c>
    </row>
    <row r="53" spans="1:10" s="40" customFormat="1" ht="15.75">
      <c r="A53" s="36"/>
      <c r="B53" s="37" t="s">
        <v>71</v>
      </c>
      <c r="C53" s="38"/>
      <c r="D53" s="39"/>
      <c r="E53" s="39"/>
      <c r="F53" s="12">
        <f t="shared" si="0"/>
        <v>0</v>
      </c>
    </row>
    <row r="54" spans="1:10" s="14" customFormat="1">
      <c r="A54" s="41"/>
      <c r="B54" s="19" t="s">
        <v>72</v>
      </c>
      <c r="C54" s="28"/>
      <c r="D54" s="28"/>
      <c r="E54" s="28"/>
      <c r="F54" s="12">
        <f t="shared" si="0"/>
        <v>0</v>
      </c>
    </row>
    <row r="55" spans="1:10" s="32" customFormat="1" ht="15">
      <c r="A55" s="41"/>
      <c r="B55" s="29" t="s">
        <v>73</v>
      </c>
      <c r="C55" s="42"/>
      <c r="D55" s="35"/>
      <c r="E55" s="35"/>
      <c r="F55" s="12">
        <f t="shared" si="0"/>
        <v>0</v>
      </c>
    </row>
    <row r="56" spans="1:10" s="46" customFormat="1">
      <c r="A56" s="15"/>
      <c r="B56" s="43" t="s">
        <v>74</v>
      </c>
      <c r="C56" s="44"/>
      <c r="D56" s="45"/>
      <c r="E56" s="45"/>
      <c r="F56" s="12">
        <f t="shared" si="0"/>
        <v>0</v>
      </c>
    </row>
    <row r="57" spans="1:10" s="46" customFormat="1">
      <c r="A57" s="15" t="s">
        <v>75</v>
      </c>
      <c r="B57" s="27" t="s">
        <v>76</v>
      </c>
      <c r="C57" s="17">
        <f>C58+C59+C60</f>
        <v>0</v>
      </c>
      <c r="D57" s="17">
        <f>D58+D59+D60</f>
        <v>0</v>
      </c>
      <c r="E57" s="17">
        <f>E58+E59+E60</f>
        <v>0</v>
      </c>
      <c r="F57" s="12">
        <f t="shared" si="0"/>
        <v>0</v>
      </c>
    </row>
    <row r="58" spans="1:10" s="47" customFormat="1" ht="15.75">
      <c r="A58" s="15"/>
      <c r="B58" s="29" t="s">
        <v>77</v>
      </c>
      <c r="C58" s="16"/>
      <c r="D58" s="31"/>
      <c r="E58" s="31"/>
      <c r="F58" s="12">
        <f t="shared" si="0"/>
        <v>0</v>
      </c>
    </row>
    <row r="59" spans="1:10">
      <c r="A59" s="15"/>
      <c r="B59" s="22" t="s">
        <v>78</v>
      </c>
      <c r="C59" s="21"/>
      <c r="D59" s="21"/>
      <c r="E59" s="21"/>
      <c r="F59" s="12">
        <f t="shared" si="0"/>
        <v>0</v>
      </c>
    </row>
    <row r="60" spans="1:10">
      <c r="A60" s="15"/>
      <c r="B60" s="22" t="s">
        <v>79</v>
      </c>
      <c r="C60" s="21"/>
      <c r="D60" s="21"/>
      <c r="E60" s="21"/>
      <c r="F60" s="12">
        <f t="shared" si="0"/>
        <v>0</v>
      </c>
    </row>
    <row r="61" spans="1:10" s="32" customFormat="1" ht="15">
      <c r="A61" s="10"/>
      <c r="B61" s="11" t="s">
        <v>80</v>
      </c>
      <c r="C61" s="12">
        <f>C62+C63+C64+C65+C66+C67+C68</f>
        <v>195000000</v>
      </c>
      <c r="D61" s="12">
        <f>D62+D63+D64+D65+D66+D67+D68</f>
        <v>88875000</v>
      </c>
      <c r="E61" s="12">
        <f>E62+E63+E64+E65+E66+E67+E68</f>
        <v>84733000</v>
      </c>
      <c r="F61" s="12">
        <f>SUM(C61:E61)</f>
        <v>368608000</v>
      </c>
    </row>
    <row r="62" spans="1:10">
      <c r="A62" s="15" t="s">
        <v>16</v>
      </c>
      <c r="B62" s="22" t="s">
        <v>81</v>
      </c>
      <c r="C62" s="17"/>
      <c r="D62" s="28"/>
      <c r="E62" s="28"/>
      <c r="F62" s="12">
        <f t="shared" si="0"/>
        <v>0</v>
      </c>
    </row>
    <row r="63" spans="1:10">
      <c r="A63" s="15" t="s">
        <v>24</v>
      </c>
      <c r="B63" s="22" t="s">
        <v>82</v>
      </c>
      <c r="C63" s="21"/>
      <c r="D63" s="21"/>
      <c r="E63" s="21"/>
      <c r="F63" s="12">
        <f t="shared" si="0"/>
        <v>0</v>
      </c>
    </row>
    <row r="64" spans="1:10">
      <c r="A64" s="15" t="s">
        <v>26</v>
      </c>
      <c r="B64" s="22" t="s">
        <v>83</v>
      </c>
      <c r="C64" s="21"/>
      <c r="D64" s="21"/>
      <c r="E64" s="21"/>
      <c r="F64" s="12">
        <f t="shared" si="0"/>
        <v>0</v>
      </c>
      <c r="J64" s="48"/>
    </row>
    <row r="65" spans="1:6" s="47" customFormat="1" ht="15.75">
      <c r="A65" s="15" t="s">
        <v>28</v>
      </c>
      <c r="B65" s="19" t="s">
        <v>84</v>
      </c>
      <c r="C65" s="31"/>
      <c r="D65" s="31"/>
      <c r="E65" s="31"/>
      <c r="F65" s="12">
        <f t="shared" si="0"/>
        <v>0</v>
      </c>
    </row>
    <row r="66" spans="1:6" s="50" customFormat="1" ht="15.75">
      <c r="A66" s="36" t="s">
        <v>30</v>
      </c>
      <c r="B66" s="49" t="s">
        <v>85</v>
      </c>
      <c r="C66" s="39"/>
      <c r="D66" s="39"/>
      <c r="E66" s="39"/>
      <c r="F66" s="12">
        <f t="shared" si="0"/>
        <v>0</v>
      </c>
    </row>
    <row r="67" spans="1:6">
      <c r="A67" s="15" t="s">
        <v>32</v>
      </c>
      <c r="B67" s="19" t="s">
        <v>86</v>
      </c>
      <c r="C67" s="17">
        <v>195000000</v>
      </c>
      <c r="D67" s="17"/>
      <c r="E67" s="17"/>
      <c r="F67" s="12">
        <f t="shared" si="0"/>
        <v>195000000</v>
      </c>
    </row>
    <row r="68" spans="1:6">
      <c r="A68" s="15" t="s">
        <v>87</v>
      </c>
      <c r="B68" s="22" t="s">
        <v>88</v>
      </c>
      <c r="C68" s="17"/>
      <c r="D68" s="17">
        <v>88875000</v>
      </c>
      <c r="E68" s="17">
        <v>84733000</v>
      </c>
      <c r="F68" s="12">
        <f t="shared" si="0"/>
        <v>173608000</v>
      </c>
    </row>
    <row r="69" spans="1:6">
      <c r="A69" s="10"/>
      <c r="B69" s="11" t="s">
        <v>89</v>
      </c>
      <c r="C69" s="12">
        <f>C70+C71+C72+C73+C74+C75+C76</f>
        <v>0</v>
      </c>
      <c r="D69" s="12">
        <f>D70+D71+D72+D73+D74+D75+D76</f>
        <v>0</v>
      </c>
      <c r="E69" s="12">
        <f>E70+E71+E72+E73+E74+E75+E76</f>
        <v>0</v>
      </c>
      <c r="F69" s="12">
        <f t="shared" si="0"/>
        <v>0</v>
      </c>
    </row>
    <row r="70" spans="1:6">
      <c r="A70" s="15" t="s">
        <v>16</v>
      </c>
      <c r="B70" s="22" t="s">
        <v>81</v>
      </c>
      <c r="C70" s="22"/>
      <c r="D70" s="22"/>
      <c r="E70" s="22"/>
      <c r="F70" s="12">
        <f t="shared" si="0"/>
        <v>0</v>
      </c>
    </row>
    <row r="71" spans="1:6">
      <c r="A71" s="15" t="s">
        <v>24</v>
      </c>
      <c r="B71" s="22" t="s">
        <v>82</v>
      </c>
      <c r="C71" s="22"/>
      <c r="D71" s="22"/>
      <c r="E71" s="22"/>
      <c r="F71" s="12">
        <f t="shared" si="0"/>
        <v>0</v>
      </c>
    </row>
    <row r="72" spans="1:6">
      <c r="A72" s="15" t="s">
        <v>26</v>
      </c>
      <c r="B72" s="22" t="s">
        <v>83</v>
      </c>
      <c r="C72" s="22"/>
      <c r="D72" s="22"/>
      <c r="E72" s="22"/>
      <c r="F72" s="12">
        <f>SUM(C72:E72)</f>
        <v>0</v>
      </c>
    </row>
    <row r="73" spans="1:6">
      <c r="A73" s="15" t="s">
        <v>28</v>
      </c>
      <c r="B73" s="19" t="s">
        <v>84</v>
      </c>
      <c r="C73" s="22"/>
      <c r="D73" s="22"/>
      <c r="E73" s="22"/>
      <c r="F73" s="12">
        <f>SUM(C73:E73)</f>
        <v>0</v>
      </c>
    </row>
    <row r="74" spans="1:6" s="47" customFormat="1" ht="15.75">
      <c r="A74" s="15" t="s">
        <v>30</v>
      </c>
      <c r="B74" s="49" t="s">
        <v>85</v>
      </c>
      <c r="C74" s="31"/>
      <c r="D74" s="31"/>
      <c r="E74" s="31"/>
      <c r="F74" s="12">
        <f>SUM(C74:E74)</f>
        <v>0</v>
      </c>
    </row>
    <row r="75" spans="1:6">
      <c r="A75" s="15" t="s">
        <v>32</v>
      </c>
      <c r="B75" s="19" t="s">
        <v>86</v>
      </c>
      <c r="C75" s="22"/>
      <c r="D75" s="22"/>
      <c r="E75" s="22"/>
      <c r="F75" s="12">
        <f>SUM(C75:E75)</f>
        <v>0</v>
      </c>
    </row>
    <row r="76" spans="1:6" s="47" customFormat="1" ht="15.75">
      <c r="A76" s="15" t="s">
        <v>87</v>
      </c>
      <c r="B76" s="22" t="s">
        <v>88</v>
      </c>
      <c r="C76" s="51"/>
      <c r="D76" s="31"/>
      <c r="E76" s="45"/>
      <c r="F76" s="12">
        <f>SUM(C76:E76)</f>
        <v>0</v>
      </c>
    </row>
    <row r="77" spans="1:6">
      <c r="A77" s="52"/>
      <c r="B77" s="53" t="s">
        <v>90</v>
      </c>
      <c r="C77" s="54">
        <f>C6+C44+C61+C69</f>
        <v>460259000</v>
      </c>
      <c r="D77" s="54">
        <f>D6+D44+D61+D69</f>
        <v>88875000</v>
      </c>
      <c r="E77" s="54">
        <f>E6+E44+E61+E69</f>
        <v>96886000</v>
      </c>
      <c r="F77" s="54">
        <f>F6+F44+F61+F69</f>
        <v>646020000</v>
      </c>
    </row>
    <row r="78" spans="1:6" s="14" customFormat="1">
      <c r="A78" s="41"/>
      <c r="B78" s="55" t="s">
        <v>91</v>
      </c>
      <c r="C78" s="28"/>
      <c r="D78" s="28">
        <f>D6-D77</f>
        <v>-88875000</v>
      </c>
      <c r="E78" s="28">
        <v>-96886000</v>
      </c>
      <c r="F78" s="12">
        <f>SUM(D78:E78)</f>
        <v>-185761000</v>
      </c>
    </row>
    <row r="79" spans="1:6">
      <c r="A79" s="56"/>
      <c r="B79" s="57" t="s">
        <v>92</v>
      </c>
      <c r="C79" s="58">
        <f>SUM(C77:C78)</f>
        <v>460259000</v>
      </c>
      <c r="D79" s="58">
        <f>SUM(D77:D78)</f>
        <v>0</v>
      </c>
      <c r="E79" s="58">
        <f>SUM(E77:E78)</f>
        <v>0</v>
      </c>
      <c r="F79" s="12">
        <v>460259000</v>
      </c>
    </row>
    <row r="83" spans="2:2">
      <c r="B83" s="14"/>
    </row>
  </sheetData>
  <mergeCells count="2">
    <mergeCell ref="A2:F2"/>
    <mergeCell ref="D3:F3"/>
  </mergeCells>
  <pageMargins left="0.7" right="0.7" top="0.75" bottom="0.75" header="0.3" footer="0.3"/>
  <pageSetup paperSize="9" scale="7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</vt:lpstr>
      <vt:lpstr>'2'!Nyomtatási_terület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2018-02-21T10:39:55Z</dcterms:created>
  <dcterms:modified xsi:type="dcterms:W3CDTF">2018-02-21T10:40:07Z</dcterms:modified>
</cp:coreProperties>
</file>