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9360" windowHeight="4395" tabRatio="632"/>
  </bookViews>
  <sheets>
    <sheet name="1. Mérleg" sheetId="53" r:id="rId1"/>
    <sheet name="2. Működ. bev.mindössz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-4.1 Finanszír. bevét.  " sheetId="91" r:id="rId7"/>
    <sheet name="5. Önkorm. műk. bev." sheetId="54" r:id="rId8"/>
    <sheet name="6. Önk.felh.bev." sheetId="92" r:id="rId9"/>
    <sheet name="7. PH. műk. bev." sheetId="93" r:id="rId10"/>
    <sheet name="8. PH. felhalm. bev." sheetId="94" r:id="rId11"/>
    <sheet name="9. Kv.-i szerv műk. bev. " sheetId="95" r:id="rId12"/>
    <sheet name="10. Kv.-i szerv műk. bev. Konyh" sheetId="96" r:id="rId13"/>
    <sheet name="10. .1Kv.-i szerv műk.OVI" sheetId="97" r:id="rId14"/>
    <sheet name="11. Kiad. mindössz." sheetId="98" r:id="rId15"/>
    <sheet name="11.1.-11.7. mell." sheetId="80" r:id="rId16"/>
    <sheet name="12. Kiad. mindössz. köt.-önként" sheetId="99" r:id="rId17"/>
    <sheet name="13. PH. kiad. össz. " sheetId="100" r:id="rId18"/>
    <sheet name="13.1-13.3 PH.kiad. Köt-önk-áll." sheetId="101" r:id="rId19"/>
    <sheet name="14. Kv.-i szerv kiad. összes." sheetId="102" r:id="rId20"/>
    <sheet name="15.-17. mell." sheetId="103" r:id="rId21"/>
    <sheet name="18. melléklet" sheetId="13" r:id="rId22"/>
    <sheet name="Munka1" sheetId="89" r:id="rId23"/>
  </sheets>
  <calcPr calcId="144525"/>
</workbook>
</file>

<file path=xl/calcChain.xml><?xml version="1.0" encoding="utf-8"?>
<calcChain xmlns="http://schemas.openxmlformats.org/spreadsheetml/2006/main">
  <c r="E55" i="80" l="1"/>
  <c r="E6" i="80"/>
  <c r="E7" i="80"/>
  <c r="E5" i="80"/>
  <c r="C62" i="99"/>
  <c r="B41" i="99"/>
  <c r="B36" i="99"/>
  <c r="C48" i="4"/>
  <c r="B48" i="4"/>
  <c r="E43" i="4"/>
  <c r="E44" i="4"/>
  <c r="E45" i="4"/>
  <c r="E46" i="4"/>
  <c r="E47" i="4"/>
  <c r="E42" i="4"/>
  <c r="F30" i="96"/>
  <c r="F37" i="96" s="1"/>
  <c r="G30" i="96"/>
  <c r="G37" i="96" s="1"/>
  <c r="H37" i="95"/>
  <c r="D37" i="103"/>
  <c r="C37" i="103"/>
  <c r="B37" i="103"/>
  <c r="E29" i="103"/>
  <c r="E28" i="103"/>
  <c r="E27" i="103"/>
  <c r="E37" i="103" s="1"/>
  <c r="D18" i="103"/>
  <c r="C18" i="103"/>
  <c r="B18" i="103"/>
  <c r="E13" i="103"/>
  <c r="E12" i="103"/>
  <c r="E11" i="103"/>
  <c r="E10" i="103"/>
  <c r="E8" i="103"/>
  <c r="E14" i="102"/>
  <c r="E15" i="102"/>
  <c r="E23" i="102"/>
  <c r="E13" i="102"/>
  <c r="C26" i="102"/>
  <c r="D26" i="102"/>
  <c r="C21" i="102"/>
  <c r="E21" i="102" s="1"/>
  <c r="D21" i="102"/>
  <c r="D27" i="102" s="1"/>
  <c r="C27" i="102"/>
  <c r="B26" i="102"/>
  <c r="B21" i="102"/>
  <c r="C19" i="101"/>
  <c r="D19" i="101"/>
  <c r="C14" i="101"/>
  <c r="D14" i="101"/>
  <c r="E14" i="101" s="1"/>
  <c r="E11" i="101"/>
  <c r="E10" i="101"/>
  <c r="E9" i="101"/>
  <c r="B19" i="101"/>
  <c r="B14" i="101"/>
  <c r="E13" i="100"/>
  <c r="E14" i="100"/>
  <c r="E22" i="100"/>
  <c r="E12" i="100"/>
  <c r="D25" i="100"/>
  <c r="D20" i="100"/>
  <c r="C25" i="100"/>
  <c r="E25" i="100" s="1"/>
  <c r="C20" i="100"/>
  <c r="E18" i="103" l="1"/>
  <c r="E48" i="4"/>
  <c r="E27" i="102"/>
  <c r="E26" i="102"/>
  <c r="E20" i="100"/>
  <c r="C26" i="100"/>
  <c r="B27" i="102"/>
  <c r="D26" i="100" l="1"/>
  <c r="E26" i="100" s="1"/>
  <c r="B25" i="100"/>
  <c r="B20" i="100"/>
  <c r="E41" i="99"/>
  <c r="E62" i="99"/>
  <c r="C63" i="99"/>
  <c r="E63" i="99" s="1"/>
  <c r="E61" i="99"/>
  <c r="E60" i="99"/>
  <c r="E59" i="99"/>
  <c r="E40" i="99"/>
  <c r="E39" i="99"/>
  <c r="E38" i="99"/>
  <c r="E37" i="99"/>
  <c r="E36" i="99"/>
  <c r="E35" i="99"/>
  <c r="E34" i="99"/>
  <c r="E33" i="99"/>
  <c r="E32" i="99"/>
  <c r="E31" i="99"/>
  <c r="E30" i="99"/>
  <c r="E29" i="99"/>
  <c r="D21" i="99"/>
  <c r="C20" i="99"/>
  <c r="C21" i="99" s="1"/>
  <c r="B20" i="99"/>
  <c r="E19" i="99"/>
  <c r="E18" i="99"/>
  <c r="E17" i="99"/>
  <c r="E16" i="99"/>
  <c r="B15" i="99"/>
  <c r="E15" i="99" s="1"/>
  <c r="E14" i="99"/>
  <c r="E13" i="99"/>
  <c r="E12" i="99"/>
  <c r="E11" i="99"/>
  <c r="E10" i="99"/>
  <c r="E9" i="99"/>
  <c r="E8" i="99"/>
  <c r="E8" i="98"/>
  <c r="E9" i="98"/>
  <c r="E10" i="98"/>
  <c r="E11" i="98"/>
  <c r="E17" i="98"/>
  <c r="E18" i="98"/>
  <c r="E28" i="98"/>
  <c r="E7" i="98"/>
  <c r="C15" i="98"/>
  <c r="C32" i="98"/>
  <c r="D32" i="98"/>
  <c r="B32" i="98"/>
  <c r="D20" i="98"/>
  <c r="C20" i="98"/>
  <c r="B20" i="98"/>
  <c r="D15" i="98"/>
  <c r="B15" i="98"/>
  <c r="E37" i="97"/>
  <c r="H23" i="96"/>
  <c r="H24" i="96"/>
  <c r="H30" i="96"/>
  <c r="H37" i="96"/>
  <c r="H21" i="96"/>
  <c r="E30" i="96"/>
  <c r="E37" i="96" s="1"/>
  <c r="H24" i="95"/>
  <c r="H21" i="95"/>
  <c r="F30" i="95"/>
  <c r="H30" i="95" s="1"/>
  <c r="H16" i="93"/>
  <c r="G36" i="93"/>
  <c r="H17" i="93"/>
  <c r="G24" i="92"/>
  <c r="F17" i="92"/>
  <c r="F31" i="92" s="1"/>
  <c r="H16" i="92"/>
  <c r="H17" i="92" s="1"/>
  <c r="H31" i="92" s="1"/>
  <c r="G17" i="92"/>
  <c r="E17" i="92"/>
  <c r="E31" i="92" s="1"/>
  <c r="H24" i="54"/>
  <c r="H25" i="54"/>
  <c r="E33" i="54"/>
  <c r="E19" i="54"/>
  <c r="H10" i="54"/>
  <c r="H11" i="54"/>
  <c r="H12" i="54"/>
  <c r="H13" i="54"/>
  <c r="H18" i="54"/>
  <c r="H21" i="54"/>
  <c r="H28" i="54"/>
  <c r="H9" i="54"/>
  <c r="E35" i="91"/>
  <c r="D35" i="91"/>
  <c r="C35" i="91"/>
  <c r="B35" i="91"/>
  <c r="I32" i="91"/>
  <c r="I31" i="91"/>
  <c r="I30" i="91"/>
  <c r="I29" i="91"/>
  <c r="D17" i="91"/>
  <c r="C17" i="91"/>
  <c r="B17" i="91"/>
  <c r="E14" i="91"/>
  <c r="E13" i="91"/>
  <c r="E12" i="91"/>
  <c r="E11" i="91"/>
  <c r="E17" i="91" s="1"/>
  <c r="H17" i="52"/>
  <c r="G31" i="92" l="1"/>
  <c r="I35" i="91"/>
  <c r="E40" i="54"/>
  <c r="B26" i="100"/>
  <c r="E32" i="98"/>
  <c r="E20" i="98"/>
  <c r="E15" i="98"/>
  <c r="B21" i="99"/>
  <c r="E20" i="99"/>
  <c r="E21" i="99" s="1"/>
  <c r="B42" i="99"/>
  <c r="E42" i="99" s="1"/>
  <c r="D22" i="98"/>
  <c r="D34" i="98" s="1"/>
  <c r="C22" i="98"/>
  <c r="B22" i="98"/>
  <c r="B34" i="98" s="1"/>
  <c r="F36" i="93"/>
  <c r="H36" i="93" s="1"/>
  <c r="E35" i="69"/>
  <c r="E13" i="20"/>
  <c r="C36" i="81"/>
  <c r="D36" i="81"/>
  <c r="B36" i="81"/>
  <c r="C34" i="98" l="1"/>
  <c r="E34" i="98" s="1"/>
  <c r="E22" i="98"/>
  <c r="E22" i="53"/>
  <c r="E17" i="53"/>
  <c r="B10" i="69"/>
  <c r="E33" i="81"/>
  <c r="G27" i="20"/>
  <c r="H27" i="20"/>
  <c r="F27" i="20"/>
  <c r="C11" i="80"/>
  <c r="D11" i="80"/>
  <c r="E8" i="80"/>
  <c r="B11" i="80"/>
  <c r="E18" i="81"/>
  <c r="E18" i="52"/>
  <c r="E32" i="52"/>
  <c r="I17" i="53"/>
  <c r="I22" i="53"/>
  <c r="D17" i="53"/>
  <c r="D22" i="53"/>
  <c r="F21" i="20"/>
  <c r="G21" i="20"/>
  <c r="J17" i="53"/>
  <c r="J22" i="53"/>
  <c r="K17" i="53"/>
  <c r="K22" i="53"/>
  <c r="F17" i="53"/>
  <c r="F22" i="53"/>
  <c r="G18" i="52"/>
  <c r="G32" i="52"/>
  <c r="F18" i="52"/>
  <c r="F32" i="52"/>
  <c r="H26" i="52"/>
  <c r="H24" i="52"/>
  <c r="H27" i="52"/>
  <c r="H29" i="52"/>
  <c r="H23" i="52"/>
  <c r="H20" i="52"/>
  <c r="F19" i="54"/>
  <c r="G19" i="54"/>
  <c r="F33" i="54"/>
  <c r="F40" i="54" s="1"/>
  <c r="G33" i="54"/>
  <c r="D37" i="69"/>
  <c r="E37" i="69" s="1"/>
  <c r="C37" i="69"/>
  <c r="E20" i="81"/>
  <c r="E16" i="81"/>
  <c r="F13" i="20"/>
  <c r="G13" i="20"/>
  <c r="H12" i="20"/>
  <c r="H9" i="52"/>
  <c r="H10" i="52"/>
  <c r="H11" i="52"/>
  <c r="H12" i="52"/>
  <c r="H8" i="52"/>
  <c r="C58" i="80"/>
  <c r="D58" i="80"/>
  <c r="B58" i="80"/>
  <c r="C39" i="80"/>
  <c r="D39" i="80"/>
  <c r="B39" i="80"/>
  <c r="H21" i="20"/>
  <c r="E21" i="20"/>
  <c r="B12" i="4"/>
  <c r="H16" i="52"/>
  <c r="H15" i="52"/>
  <c r="H14" i="52"/>
  <c r="E58" i="80" l="1"/>
  <c r="E39" i="52"/>
  <c r="E50" i="52" s="1"/>
  <c r="H19" i="54"/>
  <c r="G40" i="54"/>
  <c r="H40" i="54" s="1"/>
  <c r="H33" i="54"/>
  <c r="E24" i="53"/>
  <c r="E29" i="53" s="1"/>
  <c r="I24" i="53"/>
  <c r="I29" i="53" s="1"/>
  <c r="F39" i="52"/>
  <c r="F50" i="52" s="1"/>
  <c r="G39" i="52"/>
  <c r="G50" i="52" s="1"/>
  <c r="E11" i="80"/>
  <c r="F29" i="20"/>
  <c r="G29" i="20"/>
  <c r="E29" i="20"/>
  <c r="H18" i="52"/>
  <c r="F24" i="53"/>
  <c r="F29" i="53" s="1"/>
  <c r="K24" i="53"/>
  <c r="K29" i="53" s="1"/>
  <c r="J24" i="53"/>
  <c r="J29" i="53" s="1"/>
  <c r="D24" i="53"/>
  <c r="D29" i="53" s="1"/>
  <c r="H32" i="52"/>
  <c r="E36" i="81"/>
  <c r="H13" i="20"/>
  <c r="E39" i="80"/>
  <c r="H29" i="20" l="1"/>
  <c r="H39" i="52"/>
  <c r="H50" i="52"/>
</calcChain>
</file>

<file path=xl/sharedStrings.xml><?xml version="1.0" encoding="utf-8"?>
<sst xmlns="http://schemas.openxmlformats.org/spreadsheetml/2006/main" count="869" uniqueCount="321">
  <si>
    <t xml:space="preserve">  BEVÉTELEK JOGCÍMEI</t>
  </si>
  <si>
    <t>Önkormányzat</t>
  </si>
  <si>
    <t xml:space="preserve"> </t>
  </si>
  <si>
    <t xml:space="preserve">Önkormányzat </t>
  </si>
  <si>
    <t>Összesen</t>
  </si>
  <si>
    <t>Beruházási feladat</t>
  </si>
  <si>
    <t xml:space="preserve">KIADÁSOK JOGCÍMEI </t>
  </si>
  <si>
    <t xml:space="preserve">Összesen </t>
  </si>
  <si>
    <t>Céltartalék  összesen</t>
  </si>
  <si>
    <t>Megnevezés</t>
  </si>
  <si>
    <t xml:space="preserve">Mindösszesen </t>
  </si>
  <si>
    <t xml:space="preserve">Megnevezés </t>
  </si>
  <si>
    <t xml:space="preserve">Kv.-i szervek összesen </t>
  </si>
  <si>
    <t>Mindösszesen</t>
  </si>
  <si>
    <t>Előirányzat</t>
  </si>
  <si>
    <t xml:space="preserve">Bevétel </t>
  </si>
  <si>
    <t>Kiadás</t>
  </si>
  <si>
    <t xml:space="preserve">Önként vállalt feladatok </t>
  </si>
  <si>
    <t xml:space="preserve">MINDÖSSZESEN </t>
  </si>
  <si>
    <t xml:space="preserve">ÖNKORMÁNYZAT </t>
  </si>
  <si>
    <t xml:space="preserve">Költségvetési szervek </t>
  </si>
  <si>
    <t>Kötelező feladatok</t>
  </si>
  <si>
    <t>Kv.-i szervek</t>
  </si>
  <si>
    <t>Felújítási feladat</t>
  </si>
  <si>
    <t xml:space="preserve">Céltartalék célonkénti részletezése 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</si>
  <si>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</si>
  <si>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</si>
  <si>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</si>
  <si>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</si>
  <si>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</si>
  <si>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</si>
  <si>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</si>
  <si>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</si>
  <si>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</si>
  <si>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</si>
  <si>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</si>
  <si>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</si>
  <si>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</si>
  <si>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</si>
  <si>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</si>
  <si>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</si>
  <si>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</si>
  <si>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</si>
  <si>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</si>
  <si>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</si>
  <si>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</si>
  <si>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K6. Beruházások </t>
  </si>
  <si>
    <t xml:space="preserve">K7. Felújítások </t>
  </si>
  <si>
    <t xml:space="preserve">K8. Egyéb felhalmozási célú kiadások </t>
  </si>
  <si>
    <t xml:space="preserve">K2. Munkaadót terhelő járulékok és szociális hozzájárulási adó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</si>
  <si>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</si>
  <si>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</si>
  <si>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</si>
  <si>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</si>
  <si>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</si>
  <si>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</si>
  <si>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</si>
  <si>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</si>
  <si>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</si>
  <si>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</si>
  <si>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</si>
  <si>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</si>
  <si>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</si>
  <si>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</si>
  <si>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</si>
  <si>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</si>
  <si>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</si>
  <si>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</si>
  <si>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</si>
  <si>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</si>
  <si>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</si>
  <si>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</si>
  <si>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</si>
  <si>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</si>
  <si>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</si>
  <si>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</si>
  <si>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</si>
  <si>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</si>
  <si>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</si>
  <si>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</si>
  <si>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</si>
  <si>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</si>
  <si>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</si>
  <si>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</si>
  <si>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</si>
  <si>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</si>
  <si>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</si>
  <si>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</si>
  <si>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</si>
  <si>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</si>
  <si>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</si>
  <si>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</si>
  <si>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</si>
  <si>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</si>
  <si>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</si>
  <si>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</si>
  <si>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</si>
  <si>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</si>
  <si>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</si>
  <si>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</si>
  <si>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</si>
  <si>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</si>
  <si>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</si>
  <si>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</si>
  <si>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</si>
  <si>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B1. Működési célú támogatások államázt.-on belülről összesen </t>
  </si>
  <si>
    <t>FELHALMOZÁSI KÖLTSÉGVETÉSI BEVÉTELEK ÖSSZESEN (B2.+B5.+B7.)</t>
  </si>
  <si>
    <t>1. melléklet</t>
  </si>
  <si>
    <t xml:space="preserve">                  3. melléklet</t>
  </si>
  <si>
    <t>2. melléklet</t>
  </si>
  <si>
    <t>4. melléklet</t>
  </si>
  <si>
    <t>Költségvetési szerv megnevezése:</t>
  </si>
  <si>
    <t>c) a korábbi évek megszűnt adónemei áthúzódó befiz.-ből befolyt bevétel</t>
  </si>
  <si>
    <t xml:space="preserve">2.1. melléklet 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</si>
  <si>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</si>
  <si>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</si>
  <si>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</si>
  <si>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</si>
  <si>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</si>
  <si>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</si>
  <si>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</si>
  <si>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</si>
  <si>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B62. Működ. célú visszatérítendő támogatások, kölcsönök visszatérülése államháztartáson kívülről  </t>
  </si>
  <si>
    <t xml:space="preserve">B15. Működ. célú visszatérítendő támogatások, kölcsönök igénybevétele államháztartáson belülről  </t>
  </si>
  <si>
    <t xml:space="preserve">B63. Egyéb működési célú átvett pénzeszközök </t>
  </si>
  <si>
    <t xml:space="preserve">      2.7. melléklet</t>
  </si>
  <si>
    <t xml:space="preserve">3.1. melléklet 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</si>
  <si>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</si>
  <si>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</si>
  <si>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</si>
  <si>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</si>
  <si>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</si>
  <si>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B72. Felhalmozási célú visszatérítendő támogatások, kölcsönök visszatérülése államháztartáson kívülről  </t>
  </si>
  <si>
    <t xml:space="preserve">      3.5. melléklet</t>
  </si>
  <si>
    <t xml:space="preserve">      3.6.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</si>
  <si>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</si>
  <si>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</si>
  <si>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</si>
  <si>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</si>
  <si>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</si>
  <si>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K8. Egyéb felhalmozási kiadások </t>
  </si>
  <si>
    <t>xx</t>
  </si>
  <si>
    <t xml:space="preserve">  11. melléklet</t>
  </si>
  <si>
    <t xml:space="preserve">  12.1. melléklet</t>
  </si>
  <si>
    <t xml:space="preserve">K4. Elátottak pénzbeli juttatásai 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</si>
  <si>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</si>
  <si>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</si>
  <si>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 xml:space="preserve">K506. Egyéb működési célú támogatások államháztartáson belülre </t>
  </si>
  <si>
    <t>K508. Működési célú visszatérítendő támogatások, kölcsönök nyújtása államháztartáson kívülre</t>
  </si>
  <si>
    <t xml:space="preserve">K6. Beruházási kiadások 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</si>
  <si>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</si>
  <si>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</si>
  <si>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</si>
  <si>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</si>
  <si>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</si>
  <si>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</si>
  <si>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>15. melléklet</t>
  </si>
  <si>
    <t>16. melléklet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</si>
  <si>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</si>
  <si>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</si>
  <si>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</si>
  <si>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</si>
  <si>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</si>
  <si>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</si>
  <si>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</si>
  <si>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</si>
  <si>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</si>
  <si>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</si>
  <si>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</si>
  <si>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</si>
  <si>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g) szabálysértési pénz- és helyszínbírság önormányzatot megillető rész</t>
  </si>
  <si>
    <t xml:space="preserve">B816. Központi, irányíító szervi támogatás </t>
  </si>
  <si>
    <t>B817. Betétek megszüntetése</t>
  </si>
  <si>
    <t>B8. Finanszírozási bevételek összesen (B811. … +B817.)</t>
  </si>
  <si>
    <t>I. KIADÁSOK MINDÖSSZESEN (C+F)</t>
  </si>
  <si>
    <t>B404. Tulajdonosi bevételek</t>
  </si>
  <si>
    <t>B405. Ellátási díjak</t>
  </si>
  <si>
    <t xml:space="preserve">B404. Tulajdonosi bevételek </t>
  </si>
  <si>
    <t>Polgármesteri Hivatal</t>
  </si>
  <si>
    <t>OEP támogatás</t>
  </si>
  <si>
    <t xml:space="preserve">Polgármesteri Hivatal </t>
  </si>
  <si>
    <t xml:space="preserve">B36. Egyéb közhatalmi bevételek </t>
  </si>
  <si>
    <t>Tahy Olga Városi Könyvtár</t>
  </si>
  <si>
    <t>Óvoda</t>
  </si>
  <si>
    <t>Könyvtár</t>
  </si>
  <si>
    <t>eredeti ei</t>
  </si>
  <si>
    <t>módosított ei</t>
  </si>
  <si>
    <t>teljesített</t>
  </si>
  <si>
    <t>teljesítés %-a</t>
  </si>
  <si>
    <t>teljesítés</t>
  </si>
  <si>
    <t>eredeti</t>
  </si>
  <si>
    <t>módosított</t>
  </si>
  <si>
    <t>Teljeítés %-a</t>
  </si>
  <si>
    <t>Kötelező feladatok (ÖNK)</t>
  </si>
  <si>
    <t>teljsítés</t>
  </si>
  <si>
    <t>Teljesítés %-a</t>
  </si>
  <si>
    <t>B115. Működési célú központosított előirányzatok teljesítése</t>
  </si>
  <si>
    <t>Önkormányzat és Intézmények</t>
  </si>
  <si>
    <t>Közfoglalkoztatás támogatása</t>
  </si>
  <si>
    <t>f) egyéb bírság</t>
  </si>
  <si>
    <t>Önk.rendeletben megállap.juttatás</t>
  </si>
  <si>
    <t>saját hat.körben juttatott juttatás</t>
  </si>
  <si>
    <t>települési támogatás</t>
  </si>
  <si>
    <t>B. FELHALMOZÁSI KÖLTSÉGVETÉSI BEVÉTELEK ÖSSZESEN (B2.+B5.+B7.)</t>
  </si>
  <si>
    <t>C. KÖLTSÉGVETÉSI BEVÉTELEK ÖSSZESEN (A+B)</t>
  </si>
  <si>
    <t>D. FINANSZÍROZÁSI BEVÉTELEK ÖSSZESEN (B8.)</t>
  </si>
  <si>
    <t>Ebből B18131. Előző évi maradvány igénybbevétele</t>
  </si>
  <si>
    <t>I. BEVÉTELEK MINDÖSSZESEN (C+D)</t>
  </si>
  <si>
    <t>B. FELHALMOZÁSI KÖLTSÉGVETÉSI KIADÁSOK ÖSSZESEN (K6. …+K8.)</t>
  </si>
  <si>
    <t>C. KÖLTSÉGVETÉSI KIADÁSOK ÖSSZESEN (A+B)</t>
  </si>
  <si>
    <t>D. FINANSZÍROZÁSI KIADÁSOK ÖSSZESEN (K9.)</t>
  </si>
  <si>
    <t xml:space="preserve"> Ft-ban</t>
  </si>
  <si>
    <t>Ft-ban</t>
  </si>
  <si>
    <t xml:space="preserve">       Ft-ban </t>
  </si>
  <si>
    <t xml:space="preserve">             Ft-ban </t>
  </si>
  <si>
    <t xml:space="preserve">                Ft-ban </t>
  </si>
  <si>
    <t xml:space="preserve"> Ft-ban </t>
  </si>
  <si>
    <t xml:space="preserve">Ft-ban </t>
  </si>
  <si>
    <t>Közfoglalkoztatási támogatás</t>
  </si>
  <si>
    <t>MŰKÖDÉSI BEVÉTELEK ÖSSZESEN</t>
  </si>
  <si>
    <t xml:space="preserve">         Ft-ban</t>
  </si>
  <si>
    <t>Pályázati támogatás</t>
  </si>
  <si>
    <t>Választásra</t>
  </si>
  <si>
    <t>KÖLTSÉGVETÉS MÉRLEGE</t>
  </si>
  <si>
    <t>Könyvtár- pályázati támogatás</t>
  </si>
  <si>
    <t xml:space="preserve">Önkorm.-i Hivatal </t>
  </si>
  <si>
    <t xml:space="preserve">B811. Hitel-, és kölcsönfelvétel pénzügyi vállalkozástól  </t>
  </si>
  <si>
    <t>B8131. Előző évi költségvetési maradvány igénybevétele</t>
  </si>
  <si>
    <t>B817. Lekötött bankbetétek megszüntetése</t>
  </si>
  <si>
    <t xml:space="preserve">B819. Tulajdonosi kölcsönök bevételei </t>
  </si>
  <si>
    <t xml:space="preserve">B8. Finanszírozási bevételek összesen </t>
  </si>
  <si>
    <t xml:space="preserve">4.1. melléklet </t>
  </si>
  <si>
    <t xml:space="preserve">KÖLTSÉGVETÉSI SZERVENKÉNT </t>
  </si>
  <si>
    <t xml:space="preserve">Költségvetési szerv </t>
  </si>
  <si>
    <t>MESZI</t>
  </si>
  <si>
    <t>Konyha</t>
  </si>
  <si>
    <t>5. melléklet</t>
  </si>
  <si>
    <t xml:space="preserve">                  6. melléklet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</si>
  <si>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</si>
  <si>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</si>
  <si>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Kötelező és Önként vállalt feladatok </t>
  </si>
  <si>
    <t>7. melléklet</t>
  </si>
  <si>
    <t>Önkormányzati Hivatal</t>
  </si>
  <si>
    <t xml:space="preserve">Államigazg.-i feladatok </t>
  </si>
  <si>
    <t xml:space="preserve">B405.Ellátási díjak </t>
  </si>
  <si>
    <t xml:space="preserve">B408. Kamatbevételek és más nyereségjellegű bevételek </t>
  </si>
  <si>
    <t xml:space="preserve">B410. Biztosító által fizetett kártérítés </t>
  </si>
  <si>
    <t xml:space="preserve">B411. Egyéb működési bevételek 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</si>
  <si>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</si>
  <si>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</si>
  <si>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 xml:space="preserve">MŰKÖDÉSI KÖLTSÉGVETÉSI BEVÉTELEK ÖSSZESEN (B1.+B3.+B4.+B6.) </t>
  </si>
  <si>
    <t xml:space="preserve">                  8. melléklet</t>
  </si>
  <si>
    <t>9. melléklet</t>
  </si>
  <si>
    <t>10. melléklet</t>
  </si>
  <si>
    <t>10.1. melléklet</t>
  </si>
  <si>
    <t>A. Működési költségvetési kiadásai összesen</t>
  </si>
  <si>
    <t>B. Felhalmozási költségvetési kiadásai összesen</t>
  </si>
  <si>
    <t xml:space="preserve">KÖLTSÉGVETÉSI KIADÁS MINDÖSZESESEN (A.+B.) </t>
  </si>
  <si>
    <t>K919. Tulajdonosi kölcsönök kiadásai</t>
  </si>
  <si>
    <t>C. Finanszírozási kiadások összesen</t>
  </si>
  <si>
    <t>D. KIADÁS MINDÖSSZESEN (A+B+C)</t>
  </si>
  <si>
    <t xml:space="preserve">FINANSZÍROZÁSI KIADÁSOK KÖLTSÉGVETÉSI SZERVENKÉNT </t>
  </si>
  <si>
    <t xml:space="preserve">  11.1. melléklet</t>
  </si>
  <si>
    <t>11.2. melléklet</t>
  </si>
  <si>
    <t>11.3. melléklet</t>
  </si>
  <si>
    <t>11.4 melléklet</t>
  </si>
  <si>
    <t>11.5. melléklet</t>
  </si>
  <si>
    <t>11.6 melléklet</t>
  </si>
  <si>
    <t>11.7. melléklet</t>
  </si>
  <si>
    <t>K512. Egyéb működési célú támogatások államháztartáson kívülre</t>
  </si>
  <si>
    <t>Civil szervezetek támogatása</t>
  </si>
  <si>
    <t xml:space="preserve">  12. melléklet</t>
  </si>
  <si>
    <t>MINDÖSSZESEN:</t>
  </si>
  <si>
    <t xml:space="preserve">KÖTELEZŐ FELADATOK </t>
  </si>
  <si>
    <t>A. Működési költségvetési kiadás összesen</t>
  </si>
  <si>
    <t>D. Felhalmozási költségvetési kiadás összesen</t>
  </si>
  <si>
    <t xml:space="preserve">  12.2. melléklet</t>
  </si>
  <si>
    <t xml:space="preserve">ÖNKÉNT VÁLLALT FELADATOK </t>
  </si>
  <si>
    <t xml:space="preserve">  13. melléklet</t>
  </si>
  <si>
    <t>Kötelező és Önként vállalt Feladatok</t>
  </si>
  <si>
    <t xml:space="preserve">  13.1. melléklet</t>
  </si>
  <si>
    <t xml:space="preserve">  13.2. melléklet</t>
  </si>
  <si>
    <t>B. Felhalmozási költségvetési kiadás összesen</t>
  </si>
  <si>
    <t xml:space="preserve">  13.3. melléklet</t>
  </si>
  <si>
    <t xml:space="preserve">ÁLLAMIGAZGATÁSI FELADATOK </t>
  </si>
  <si>
    <t xml:space="preserve">  14. melléklet</t>
  </si>
  <si>
    <t>Óvoda, MESZI, Könyvtár, Konyha</t>
  </si>
  <si>
    <t xml:space="preserve">Előirányzat összege </t>
  </si>
  <si>
    <t xml:space="preserve">Kv.-i szerv megnevezése </t>
  </si>
  <si>
    <t>Önkorm.hiv.</t>
  </si>
  <si>
    <t>Tárgyi eszköz beszerzések</t>
  </si>
  <si>
    <t>Ingatlanok vásárlása</t>
  </si>
  <si>
    <t>"B" épület felújítása (pályázat)</t>
  </si>
  <si>
    <t>Zöldváros pályázat felújítási kiadása</t>
  </si>
  <si>
    <t>Gyermekorvosi rendelő felújításai kiadása</t>
  </si>
  <si>
    <t>17. melléklet</t>
  </si>
  <si>
    <t>18. melléklet</t>
  </si>
  <si>
    <t>2019 I. Félév</t>
  </si>
  <si>
    <t xml:space="preserve">     A 2019. I. Félévi MŰKÖDÉSI BEVÉTELEK </t>
  </si>
  <si>
    <t>e) Önk.által beszedett talajterhelési díj</t>
  </si>
  <si>
    <t xml:space="preserve">     A 2019. I félévi FELHALMOZÁSI BEVÉTELEK </t>
  </si>
  <si>
    <t xml:space="preserve">     2019. I. Félévi FINANSZÍROZÁSI Bevételek</t>
  </si>
  <si>
    <t xml:space="preserve">     2019. I. Félévi FINANSZÍROZÁSI BEVÉTELEK</t>
  </si>
  <si>
    <t xml:space="preserve">     A 2019. I. FÉLÉVI MŰKÖDÉSI KÖLTSÉGVETÉS BEVÉTELI  FELADATONKÉNT</t>
  </si>
  <si>
    <t>A 2019. I. Félévi FELHALMOZÁSI KÖLTSÉGVETÉS BEVÉTELI ELŐIRÁNYZATA FELADATONKÉNT</t>
  </si>
  <si>
    <t>A 2019. I. Félévi MŰKÖDÉSI KÖLTSÉGVETÉS BEVÉTELE ÖNKÉNT VÁLLALT FELADAT</t>
  </si>
  <si>
    <t>A 2019. I. Félévi FELHALMOZÁSI KÖLTSÉGVETÉS BEVÉTELE</t>
  </si>
  <si>
    <t>A 2019. I. Félévi MŰKÖDÉSI KÖLTSÉGVETÉS BEVÉTELE KÖTELEZŐ FELADAT</t>
  </si>
  <si>
    <t xml:space="preserve">A 2019. évi MŰKÖDÉSI ÉS FELHALMOZÁSI KIADÁS MINDÖSSZESEN </t>
  </si>
  <si>
    <t>Sportkör támogatása (plusz)</t>
  </si>
  <si>
    <t xml:space="preserve">A 2019. I. Félévi MŰKÖDÉSI ÉS FELHALMOZÁSI KÖLTSÉGVETÉS KIADÁSOK </t>
  </si>
  <si>
    <t>A 2019. I. Félévi MŰKÖDÉSI ÉS FELHALMOZÁSI KÖLTSÉGVETÉS KIADÁSOK</t>
  </si>
  <si>
    <t>A 2019. I.Félévi MŰKÖDÉSI ÉS FELHALMOZÁSI KÖLTSÉGVETÉS KIADÁSOK</t>
  </si>
  <si>
    <t>Társulástól átvett</t>
  </si>
  <si>
    <t>Kiegyenlítő bérrendezési alap (hivatali dolg.)</t>
  </si>
  <si>
    <t>közfoglalk.</t>
  </si>
  <si>
    <t>Csapadékvíz pályázat beruházás</t>
  </si>
  <si>
    <t>Tárgyi eszköz beszerzések (EFOP pályázat)</t>
  </si>
  <si>
    <t>Az ÖNKORMÁNYZAT 2019. I.félévi MŰKÖDÉSI ÉS FELHALMOZÁSI KÖLTSÉGVETÉS KIADÁSOK</t>
  </si>
  <si>
    <t xml:space="preserve">Az ÖNKORMÁNYZAT 2019. I. Félévi MŰKÖDÉSI ÉS FELHALMOZÁSI KÖLTSÉGVETÉS KIADÁSOK </t>
  </si>
  <si>
    <t>köztemetés, temetési segély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</si>
</sst>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26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sz val="10"/>
      <color indexed="10"/>
      <name val="Arial CE"/>
      <charset val="238"/>
    </font>
    <font>
      <sz val="8"/>
      <color indexed="10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  <font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3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9" fillId="0" borderId="1" xfId="0" applyFont="1" applyFill="1" applyBorder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Alignment="1">
      <alignment horizontal="centerContinuous"/>
    </xf>
    <xf numFmtId="0" fontId="10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1" xfId="0" applyFont="1" applyFill="1" applyBorder="1"/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/>
    <xf numFmtId="0" fontId="9" fillId="0" borderId="2" xfId="0" applyFont="1" applyBorder="1" applyAlignment="1">
      <alignment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" fontId="9" fillId="0" borderId="0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left" wrapText="1"/>
    </xf>
    <xf numFmtId="0" fontId="9" fillId="0" borderId="2" xfId="0" applyFont="1" applyBorder="1"/>
    <xf numFmtId="16" fontId="9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" fontId="9" fillId="0" borderId="0" xfId="0" applyNumberFormat="1" applyFont="1" applyBorder="1" applyAlignme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16" fontId="11" fillId="0" borderId="1" xfId="0" applyNumberFormat="1" applyFont="1" applyBorder="1" applyAlignment="1"/>
    <xf numFmtId="16" fontId="9" fillId="0" borderId="1" xfId="0" applyNumberFormat="1" applyFont="1" applyBorder="1" applyAlignment="1"/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1" fontId="11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/>
    <xf numFmtId="1" fontId="13" fillId="0" borderId="1" xfId="0" applyNumberFormat="1" applyFont="1" applyBorder="1" applyAlignment="1">
      <alignment vertical="center" wrapText="1"/>
    </xf>
    <xf numFmtId="9" fontId="9" fillId="0" borderId="1" xfId="1" applyFont="1" applyBorder="1" applyAlignment="1">
      <alignment horizontal="right"/>
    </xf>
    <xf numFmtId="9" fontId="9" fillId="0" borderId="1" xfId="1" applyFont="1" applyBorder="1"/>
    <xf numFmtId="9" fontId="10" fillId="0" borderId="1" xfId="1" applyFont="1" applyBorder="1" applyAlignment="1"/>
    <xf numFmtId="9" fontId="10" fillId="0" borderId="1" xfId="1" applyFont="1" applyBorder="1"/>
    <xf numFmtId="9" fontId="10" fillId="2" borderId="1" xfId="1" applyFont="1" applyFill="1" applyBorder="1"/>
    <xf numFmtId="9" fontId="9" fillId="2" borderId="1" xfId="1" applyFont="1" applyFill="1" applyBorder="1"/>
    <xf numFmtId="9" fontId="0" fillId="0" borderId="1" xfId="1" applyFont="1" applyBorder="1"/>
    <xf numFmtId="3" fontId="0" fillId="0" borderId="0" xfId="0" applyNumberFormat="1"/>
    <xf numFmtId="9" fontId="9" fillId="0" borderId="13" xfId="1" applyFont="1" applyBorder="1"/>
    <xf numFmtId="9" fontId="1" fillId="0" borderId="1" xfId="1" applyFont="1" applyBorder="1"/>
    <xf numFmtId="9" fontId="9" fillId="0" borderId="1" xfId="1" applyFont="1" applyBorder="1" applyAlignment="1"/>
    <xf numFmtId="0" fontId="14" fillId="0" borderId="0" xfId="0" applyFont="1"/>
    <xf numFmtId="0" fontId="15" fillId="0" borderId="0" xfId="0" applyFont="1"/>
    <xf numFmtId="9" fontId="16" fillId="0" borderId="1" xfId="1" applyFont="1" applyBorder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17" fillId="0" borderId="1" xfId="0" applyNumberFormat="1" applyFont="1" applyBorder="1"/>
    <xf numFmtId="164" fontId="9" fillId="2" borderId="1" xfId="0" applyNumberFormat="1" applyFont="1" applyFill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/>
    <xf numFmtId="164" fontId="11" fillId="0" borderId="1" xfId="0" applyNumberFormat="1" applyFont="1" applyBorder="1" applyAlignment="1"/>
    <xf numFmtId="164" fontId="9" fillId="0" borderId="1" xfId="0" applyNumberFormat="1" applyFont="1" applyBorder="1" applyAlignment="1"/>
    <xf numFmtId="164" fontId="11" fillId="0" borderId="1" xfId="0" applyNumberFormat="1" applyFont="1" applyBorder="1"/>
    <xf numFmtId="164" fontId="0" fillId="0" borderId="1" xfId="0" applyNumberFormat="1" applyFont="1" applyBorder="1" applyAlignment="1"/>
    <xf numFmtId="164" fontId="9" fillId="0" borderId="1" xfId="0" applyNumberFormat="1" applyFont="1" applyFill="1" applyBorder="1" applyAlignment="1"/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/>
    <xf numFmtId="9" fontId="9" fillId="2" borderId="1" xfId="0" applyNumberFormat="1" applyFont="1" applyFill="1" applyBorder="1"/>
    <xf numFmtId="3" fontId="10" fillId="0" borderId="1" xfId="0" applyNumberFormat="1" applyFont="1" applyBorder="1"/>
    <xf numFmtId="164" fontId="1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164" fontId="9" fillId="0" borderId="2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3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3" fontId="9" fillId="0" borderId="1" xfId="0" applyNumberFormat="1" applyFont="1" applyBorder="1"/>
    <xf numFmtId="3" fontId="1" fillId="0" borderId="1" xfId="0" applyNumberFormat="1" applyFont="1" applyBorder="1"/>
    <xf numFmtId="3" fontId="20" fillId="2" borderId="1" xfId="0" applyNumberFormat="1" applyFont="1" applyFill="1" applyBorder="1"/>
    <xf numFmtId="3" fontId="20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3" fontId="22" fillId="0" borderId="1" xfId="0" applyNumberFormat="1" applyFont="1" applyBorder="1"/>
    <xf numFmtId="164" fontId="20" fillId="2" borderId="4" xfId="0" applyNumberFormat="1" applyFont="1" applyFill="1" applyBorder="1"/>
    <xf numFmtId="164" fontId="20" fillId="2" borderId="12" xfId="0" applyNumberFormat="1" applyFont="1" applyFill="1" applyBorder="1"/>
    <xf numFmtId="164" fontId="20" fillId="0" borderId="1" xfId="0" applyNumberFormat="1" applyFont="1" applyBorder="1"/>
    <xf numFmtId="164" fontId="20" fillId="0" borderId="6" xfId="0" applyNumberFormat="1" applyFont="1" applyBorder="1"/>
    <xf numFmtId="164" fontId="22" fillId="0" borderId="1" xfId="0" applyNumberFormat="1" applyFont="1" applyBorder="1"/>
    <xf numFmtId="164" fontId="22" fillId="0" borderId="6" xfId="0" applyNumberFormat="1" applyFont="1" applyBorder="1"/>
    <xf numFmtId="164" fontId="22" fillId="0" borderId="3" xfId="0" applyNumberFormat="1" applyFont="1" applyBorder="1"/>
    <xf numFmtId="0" fontId="23" fillId="0" borderId="0" xfId="0" applyFont="1"/>
    <xf numFmtId="0" fontId="22" fillId="0" borderId="9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9" fontId="9" fillId="0" borderId="1" xfId="1" applyFont="1" applyFill="1" applyBorder="1" applyAlignment="1"/>
    <xf numFmtId="0" fontId="1" fillId="0" borderId="1" xfId="0" applyFont="1" applyBorder="1"/>
    <xf numFmtId="0" fontId="1" fillId="0" borderId="1" xfId="0" applyFont="1" applyBorder="1" applyAlignment="1"/>
    <xf numFmtId="3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16" fontId="9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center"/>
    </xf>
    <xf numFmtId="16" fontId="9" fillId="0" borderId="1" xfId="0" applyNumberFormat="1" applyFont="1" applyBorder="1" applyAlignment="1">
      <alignment horizontal="center" wrapText="1"/>
    </xf>
    <xf numFmtId="0" fontId="10" fillId="0" borderId="4" xfId="0" applyFont="1" applyBorder="1" applyAlignment="1">
      <alignment vertical="center"/>
    </xf>
    <xf numFmtId="9" fontId="9" fillId="0" borderId="1" xfId="1" applyFont="1" applyBorder="1" applyAlignment="1">
      <alignment horizontal="center"/>
    </xf>
    <xf numFmtId="3" fontId="10" fillId="0" borderId="1" xfId="0" applyNumberFormat="1" applyFont="1" applyBorder="1" applyAlignment="1"/>
    <xf numFmtId="16" fontId="1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9" fillId="0" borderId="1" xfId="0" applyFont="1" applyBorder="1"/>
    <xf numFmtId="164" fontId="13" fillId="0" borderId="1" xfId="0" applyNumberFormat="1" applyFont="1" applyBorder="1" applyAlignment="1"/>
    <xf numFmtId="9" fontId="0" fillId="0" borderId="0" xfId="1" applyFont="1"/>
    <xf numFmtId="0" fontId="0" fillId="0" borderId="1" xfId="0" applyFont="1" applyBorder="1"/>
    <xf numFmtId="0" fontId="10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7" xfId="0" applyFont="1" applyBorder="1" applyAlignment="1">
      <alignment horizontal="left"/>
    </xf>
    <xf numFmtId="0" fontId="10" fillId="0" borderId="2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24" fillId="0" borderId="0" xfId="0" applyFont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25" fillId="0" borderId="2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49" fontId="9" fillId="0" borderId="2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4" xfId="0" applyBorder="1"/>
    <xf numFmtId="0" fontId="1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8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3:K29"/>
  <sheetViews>
    <sheetView tabSelected="1" workbookViewId="0">
      <selection activeCell="J25" sqref="J25"/>
    </sheetView>
  </sheetViews>
  <sheetFormatPr defaultRowHeight="12.75" x14ac:dyDescent="0.2"/>
  <cols>
    <col min="3" max="3" width="38" customWidth="1"/>
    <col min="4" max="4" width="12.7109375" style="78" customWidth="1"/>
    <col min="5" max="6" width="12" customWidth="1"/>
    <col min="7" max="7" width="6.5703125" customWidth="1"/>
    <col min="8" max="8" width="47.28515625" customWidth="1"/>
    <col min="9" max="9" width="12.5703125" style="78" bestFit="1" customWidth="1"/>
    <col min="10" max="10" width="11.28515625" customWidth="1"/>
    <col min="11" max="11" width="11.5703125" customWidth="1"/>
  </cols>
  <sheetData>
    <row r="3" spans="1:11" ht="12" customHeight="1" x14ac:dyDescent="0.2">
      <c r="H3" s="4"/>
      <c r="K3" s="5" t="s">
        <v>107</v>
      </c>
    </row>
    <row r="4" spans="1:11" x14ac:dyDescent="0.2">
      <c r="A4" s="198" t="s">
        <v>223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x14ac:dyDescent="0.2">
      <c r="A5" s="198" t="s">
        <v>297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1" ht="12" customHeight="1" x14ac:dyDescent="0.2">
      <c r="A6" s="197"/>
      <c r="B6" s="197"/>
      <c r="C6" s="197"/>
      <c r="D6" s="79"/>
      <c r="E6" s="29"/>
      <c r="F6" s="29"/>
      <c r="G6" s="197"/>
      <c r="H6" s="197"/>
      <c r="K6" s="27" t="s">
        <v>220</v>
      </c>
    </row>
    <row r="7" spans="1:11" ht="14.25" customHeight="1" x14ac:dyDescent="0.2">
      <c r="A7" s="199" t="s">
        <v>15</v>
      </c>
      <c r="B7" s="200"/>
      <c r="C7" s="200"/>
      <c r="D7" s="200"/>
      <c r="E7" s="200"/>
      <c r="F7" s="201"/>
      <c r="G7" s="199" t="s">
        <v>16</v>
      </c>
      <c r="H7" s="200"/>
      <c r="I7" s="200"/>
      <c r="J7" s="200"/>
      <c r="K7" s="201"/>
    </row>
    <row r="8" spans="1:11" x14ac:dyDescent="0.2">
      <c r="A8" s="204" t="s">
        <v>11</v>
      </c>
      <c r="B8" s="204"/>
      <c r="C8" s="204"/>
      <c r="D8" s="92" t="s">
        <v>185</v>
      </c>
      <c r="E8" s="9" t="s">
        <v>186</v>
      </c>
      <c r="F8" s="92" t="s">
        <v>189</v>
      </c>
      <c r="G8" s="204" t="s">
        <v>11</v>
      </c>
      <c r="H8" s="204"/>
      <c r="I8" s="92" t="s">
        <v>14</v>
      </c>
      <c r="J8" s="9" t="s">
        <v>186</v>
      </c>
      <c r="K8" s="92" t="s">
        <v>189</v>
      </c>
    </row>
    <row r="9" spans="1:11" ht="12" customHeight="1" x14ac:dyDescent="0.2">
      <c r="A9" s="193" t="s">
        <v>25</v>
      </c>
      <c r="B9" s="193"/>
      <c r="C9" s="193"/>
      <c r="D9" s="96">
        <v>332795528</v>
      </c>
      <c r="E9" s="96">
        <v>336836621</v>
      </c>
      <c r="F9" s="96">
        <v>214620234</v>
      </c>
      <c r="G9" s="193" t="s">
        <v>31</v>
      </c>
      <c r="H9" s="193"/>
      <c r="I9" s="96">
        <v>273831000</v>
      </c>
      <c r="J9" s="96">
        <v>275052381</v>
      </c>
      <c r="K9" s="96">
        <v>131105686</v>
      </c>
    </row>
    <row r="10" spans="1:11" ht="12" customHeight="1" x14ac:dyDescent="0.2">
      <c r="A10" s="194" t="s">
        <v>26</v>
      </c>
      <c r="B10" s="195"/>
      <c r="C10" s="196"/>
      <c r="D10" s="96">
        <v>57864000</v>
      </c>
      <c r="E10" s="96">
        <v>57864000</v>
      </c>
      <c r="F10" s="96">
        <v>32590712</v>
      </c>
      <c r="G10" s="205" t="s">
        <v>49</v>
      </c>
      <c r="H10" s="205"/>
      <c r="I10" s="96">
        <v>51641000</v>
      </c>
      <c r="J10" s="96">
        <v>51861682</v>
      </c>
      <c r="K10" s="96">
        <v>25360775</v>
      </c>
    </row>
    <row r="11" spans="1:11" ht="12" customHeight="1" x14ac:dyDescent="0.2">
      <c r="A11" s="186" t="s">
        <v>27</v>
      </c>
      <c r="B11" s="187"/>
      <c r="C11" s="188"/>
      <c r="D11" s="96">
        <v>39737000</v>
      </c>
      <c r="E11" s="96">
        <v>39737000</v>
      </c>
      <c r="F11" s="96">
        <v>18550469</v>
      </c>
      <c r="G11" s="193" t="s">
        <v>33</v>
      </c>
      <c r="H11" s="193"/>
      <c r="I11" s="96">
        <v>207414000</v>
      </c>
      <c r="J11" s="96">
        <v>219741834</v>
      </c>
      <c r="K11" s="96">
        <v>94873911</v>
      </c>
    </row>
    <row r="12" spans="1:11" ht="12" customHeight="1" x14ac:dyDescent="0.2">
      <c r="A12" s="186" t="s">
        <v>28</v>
      </c>
      <c r="B12" s="187"/>
      <c r="C12" s="188"/>
      <c r="D12" s="96">
        <v>0</v>
      </c>
      <c r="E12" s="96"/>
      <c r="F12" s="96"/>
      <c r="G12" s="193" t="s">
        <v>34</v>
      </c>
      <c r="H12" s="193"/>
      <c r="I12" s="96">
        <v>17673000</v>
      </c>
      <c r="J12" s="96">
        <v>17673000</v>
      </c>
      <c r="K12" s="96">
        <v>9025866</v>
      </c>
    </row>
    <row r="13" spans="1:11" ht="12" customHeight="1" x14ac:dyDescent="0.2">
      <c r="A13" s="193"/>
      <c r="B13" s="193"/>
      <c r="C13" s="193"/>
      <c r="D13" s="96"/>
      <c r="E13" s="96"/>
      <c r="F13" s="96"/>
      <c r="G13" s="193" t="s">
        <v>35</v>
      </c>
      <c r="H13" s="193"/>
      <c r="I13" s="96">
        <v>11660000</v>
      </c>
      <c r="J13" s="96">
        <v>23904079</v>
      </c>
      <c r="K13" s="96">
        <v>9470947</v>
      </c>
    </row>
    <row r="14" spans="1:11" ht="12" customHeight="1" x14ac:dyDescent="0.2">
      <c r="A14" s="202"/>
      <c r="B14" s="202"/>
      <c r="C14" s="202"/>
      <c r="D14" s="96"/>
      <c r="E14" s="120"/>
      <c r="F14" s="96"/>
      <c r="G14" s="191" t="s">
        <v>36</v>
      </c>
      <c r="H14" s="192"/>
      <c r="I14" s="96">
        <v>0</v>
      </c>
      <c r="J14" s="96">
        <v>9432228</v>
      </c>
      <c r="K14" s="96"/>
    </row>
    <row r="15" spans="1:11" ht="12" customHeight="1" x14ac:dyDescent="0.2">
      <c r="A15" s="203"/>
      <c r="B15" s="203"/>
      <c r="C15" s="203"/>
      <c r="D15" s="96"/>
      <c r="E15" s="120"/>
      <c r="F15" s="96"/>
      <c r="G15" s="186" t="s">
        <v>37</v>
      </c>
      <c r="H15" s="188"/>
      <c r="I15" s="96">
        <v>0</v>
      </c>
      <c r="J15" s="96"/>
      <c r="K15" s="96"/>
    </row>
    <row r="16" spans="1:11" ht="12" customHeight="1" x14ac:dyDescent="0.2">
      <c r="A16" s="186"/>
      <c r="B16" s="187"/>
      <c r="C16" s="188"/>
      <c r="D16" s="96"/>
      <c r="E16" s="120"/>
      <c r="F16" s="96"/>
      <c r="G16" s="184"/>
      <c r="H16" s="185"/>
      <c r="I16" s="96"/>
      <c r="J16" s="96"/>
      <c r="K16" s="96"/>
    </row>
    <row r="17" spans="1:11" ht="12" customHeight="1" x14ac:dyDescent="0.2">
      <c r="A17" s="202" t="s">
        <v>30</v>
      </c>
      <c r="B17" s="202"/>
      <c r="C17" s="202"/>
      <c r="D17" s="96">
        <f>D9+D10+D11+D12</f>
        <v>430396528</v>
      </c>
      <c r="E17" s="96">
        <f>E9+E10+E11+E12</f>
        <v>434437621</v>
      </c>
      <c r="F17" s="96">
        <f>F9+F10+F11+F12</f>
        <v>265761415</v>
      </c>
      <c r="G17" s="189" t="s">
        <v>38</v>
      </c>
      <c r="H17" s="190"/>
      <c r="I17" s="96">
        <f>I9+I10+I11+I12+I13</f>
        <v>562219000</v>
      </c>
      <c r="J17" s="96">
        <f>J9+J10+J11+J12+J13</f>
        <v>588232976</v>
      </c>
      <c r="K17" s="96">
        <f>K9+K10+K11+K12+K13</f>
        <v>269837185</v>
      </c>
    </row>
    <row r="18" spans="1:11" ht="12" customHeight="1" x14ac:dyDescent="0.2">
      <c r="A18" s="186"/>
      <c r="B18" s="187"/>
      <c r="C18" s="188"/>
      <c r="D18" s="96"/>
      <c r="E18" s="120"/>
      <c r="F18" s="96"/>
      <c r="G18" s="186"/>
      <c r="H18" s="188"/>
      <c r="I18" s="96"/>
      <c r="J18" s="119"/>
      <c r="K18" s="119"/>
    </row>
    <row r="19" spans="1:11" ht="12" customHeight="1" x14ac:dyDescent="0.2">
      <c r="A19" s="194" t="s">
        <v>89</v>
      </c>
      <c r="B19" s="195"/>
      <c r="C19" s="196"/>
      <c r="D19" s="96">
        <v>13387000</v>
      </c>
      <c r="E19" s="120">
        <v>13387000</v>
      </c>
      <c r="F19" s="96">
        <v>5435600</v>
      </c>
      <c r="G19" s="186" t="s">
        <v>46</v>
      </c>
      <c r="H19" s="188"/>
      <c r="I19" s="96">
        <v>256732000</v>
      </c>
      <c r="J19" s="96">
        <v>247912694</v>
      </c>
      <c r="K19" s="96">
        <v>42535872</v>
      </c>
    </row>
    <row r="20" spans="1:11" ht="12" customHeight="1" x14ac:dyDescent="0.2">
      <c r="A20" s="194" t="s">
        <v>90</v>
      </c>
      <c r="B20" s="195"/>
      <c r="C20" s="196"/>
      <c r="D20" s="96"/>
      <c r="E20" s="120">
        <v>0</v>
      </c>
      <c r="F20" s="96"/>
      <c r="G20" s="186" t="s">
        <v>47</v>
      </c>
      <c r="H20" s="188"/>
      <c r="I20" s="96">
        <v>171958000</v>
      </c>
      <c r="J20" s="96">
        <v>168532449</v>
      </c>
      <c r="K20" s="96">
        <v>77519528</v>
      </c>
    </row>
    <row r="21" spans="1:11" ht="12" customHeight="1" x14ac:dyDescent="0.2">
      <c r="A21" s="193" t="s">
        <v>91</v>
      </c>
      <c r="B21" s="193"/>
      <c r="C21" s="193"/>
      <c r="D21" s="96"/>
      <c r="E21" s="120"/>
      <c r="F21" s="96"/>
      <c r="G21" s="186" t="s">
        <v>48</v>
      </c>
      <c r="H21" s="188"/>
      <c r="I21" s="96"/>
      <c r="J21" s="119">
        <v>0</v>
      </c>
      <c r="K21" s="119">
        <v>0</v>
      </c>
    </row>
    <row r="22" spans="1:11" ht="12" customHeight="1" x14ac:dyDescent="0.2">
      <c r="A22" s="202" t="s">
        <v>203</v>
      </c>
      <c r="B22" s="202"/>
      <c r="C22" s="202"/>
      <c r="D22" s="96">
        <f>D21+D20+D19</f>
        <v>13387000</v>
      </c>
      <c r="E22" s="96">
        <f>SUM(E19:E21)</f>
        <v>13387000</v>
      </c>
      <c r="F22" s="96">
        <f>F21+F20+F19</f>
        <v>5435600</v>
      </c>
      <c r="G22" s="189" t="s">
        <v>208</v>
      </c>
      <c r="H22" s="190"/>
      <c r="I22" s="96">
        <f>I19+I20+I21</f>
        <v>428690000</v>
      </c>
      <c r="J22" s="96">
        <f>J19+J20+J21</f>
        <v>416445143</v>
      </c>
      <c r="K22" s="96">
        <f>K19+K20+K21</f>
        <v>120055400</v>
      </c>
    </row>
    <row r="23" spans="1:11" ht="12" customHeight="1" x14ac:dyDescent="0.2">
      <c r="A23" s="193"/>
      <c r="B23" s="193"/>
      <c r="C23" s="193"/>
      <c r="D23" s="96"/>
      <c r="E23" s="120"/>
      <c r="F23" s="96"/>
      <c r="G23" s="186"/>
      <c r="H23" s="188"/>
      <c r="I23" s="96"/>
      <c r="J23" s="119"/>
      <c r="K23" s="119"/>
    </row>
    <row r="24" spans="1:11" ht="12" customHeight="1" x14ac:dyDescent="0.2">
      <c r="A24" s="209" t="s">
        <v>204</v>
      </c>
      <c r="B24" s="210"/>
      <c r="C24" s="211"/>
      <c r="D24" s="96">
        <f>D17+D22</f>
        <v>443783528</v>
      </c>
      <c r="E24" s="96">
        <f t="shared" ref="E24:F24" si="0">E17+E22</f>
        <v>447824621</v>
      </c>
      <c r="F24" s="96">
        <f t="shared" si="0"/>
        <v>271197015</v>
      </c>
      <c r="G24" s="189" t="s">
        <v>209</v>
      </c>
      <c r="H24" s="190"/>
      <c r="I24" s="96">
        <f>I17+I22</f>
        <v>990909000</v>
      </c>
      <c r="J24" s="116">
        <f t="shared" ref="J24:K24" si="1">J17+J22</f>
        <v>1004678119</v>
      </c>
      <c r="K24" s="96">
        <f t="shared" si="1"/>
        <v>389892585</v>
      </c>
    </row>
    <row r="25" spans="1:11" ht="12" customHeight="1" x14ac:dyDescent="0.2">
      <c r="A25" s="212"/>
      <c r="B25" s="213"/>
      <c r="C25" s="214"/>
      <c r="D25" s="96"/>
      <c r="E25" s="120"/>
      <c r="F25" s="96"/>
      <c r="G25" s="199"/>
      <c r="H25" s="201"/>
      <c r="I25" s="96"/>
      <c r="J25" s="119"/>
      <c r="K25" s="119"/>
    </row>
    <row r="26" spans="1:11" ht="12" customHeight="1" x14ac:dyDescent="0.2">
      <c r="A26" s="209" t="s">
        <v>205</v>
      </c>
      <c r="B26" s="210"/>
      <c r="C26" s="211"/>
      <c r="D26" s="96">
        <v>808938713</v>
      </c>
      <c r="E26" s="96">
        <v>818826739</v>
      </c>
      <c r="F26" s="96">
        <v>739941452</v>
      </c>
      <c r="G26" s="189" t="s">
        <v>210</v>
      </c>
      <c r="H26" s="190"/>
      <c r="I26" s="96">
        <v>261813241</v>
      </c>
      <c r="J26" s="96">
        <v>261973241</v>
      </c>
      <c r="K26" s="96">
        <v>233087954</v>
      </c>
    </row>
    <row r="27" spans="1:11" ht="12" customHeight="1" x14ac:dyDescent="0.2">
      <c r="A27" s="183" t="s">
        <v>206</v>
      </c>
      <c r="B27" s="183"/>
      <c r="C27" s="183"/>
      <c r="D27" s="96">
        <v>557294703</v>
      </c>
      <c r="E27" s="120">
        <v>567022729</v>
      </c>
      <c r="F27" s="96">
        <v>567022729</v>
      </c>
      <c r="G27" s="184"/>
      <c r="H27" s="185"/>
      <c r="I27" s="96"/>
      <c r="J27" s="119"/>
      <c r="K27" s="119"/>
    </row>
    <row r="28" spans="1:11" ht="12" customHeight="1" x14ac:dyDescent="0.2">
      <c r="A28" s="206"/>
      <c r="B28" s="207"/>
      <c r="C28" s="208"/>
      <c r="D28" s="96"/>
      <c r="E28" s="120"/>
      <c r="F28" s="96"/>
      <c r="G28" s="81"/>
      <c r="H28" s="82"/>
      <c r="I28" s="96"/>
      <c r="J28" s="119"/>
      <c r="K28" s="119"/>
    </row>
    <row r="29" spans="1:11" ht="12.75" customHeight="1" x14ac:dyDescent="0.2">
      <c r="A29" s="182" t="s">
        <v>207</v>
      </c>
      <c r="B29" s="182"/>
      <c r="C29" s="182"/>
      <c r="D29" s="96">
        <f>D26+D24</f>
        <v>1252722241</v>
      </c>
      <c r="E29" s="116">
        <f>E26+E24</f>
        <v>1266651360</v>
      </c>
      <c r="F29" s="116">
        <f>F26+F24</f>
        <v>1011138467</v>
      </c>
      <c r="G29" s="182" t="s">
        <v>174</v>
      </c>
      <c r="H29" s="182"/>
      <c r="I29" s="96">
        <f>I24+I26</f>
        <v>1252722241</v>
      </c>
      <c r="J29" s="116">
        <f t="shared" ref="J29:K29" si="2">J24+J26</f>
        <v>1266651360</v>
      </c>
      <c r="K29" s="96">
        <f t="shared" si="2"/>
        <v>622980539</v>
      </c>
    </row>
  </sheetData>
  <mergeCells count="49">
    <mergeCell ref="A28:C28"/>
    <mergeCell ref="A24:C24"/>
    <mergeCell ref="A26:C26"/>
    <mergeCell ref="G24:H24"/>
    <mergeCell ref="G25:H25"/>
    <mergeCell ref="G26:H26"/>
    <mergeCell ref="A25:C25"/>
    <mergeCell ref="A8:C8"/>
    <mergeCell ref="G8:H8"/>
    <mergeCell ref="A14:C14"/>
    <mergeCell ref="G12:H12"/>
    <mergeCell ref="G9:H9"/>
    <mergeCell ref="A10:C10"/>
    <mergeCell ref="A9:C9"/>
    <mergeCell ref="G10:H10"/>
    <mergeCell ref="A23:C23"/>
    <mergeCell ref="A22:C22"/>
    <mergeCell ref="G13:H13"/>
    <mergeCell ref="A15:C15"/>
    <mergeCell ref="A16:C16"/>
    <mergeCell ref="G18:H18"/>
    <mergeCell ref="A17:C17"/>
    <mergeCell ref="A18:C18"/>
    <mergeCell ref="A19:C19"/>
    <mergeCell ref="G19:H19"/>
    <mergeCell ref="G21:H21"/>
    <mergeCell ref="G22:H22"/>
    <mergeCell ref="A6:C6"/>
    <mergeCell ref="G6:H6"/>
    <mergeCell ref="A4:K4"/>
    <mergeCell ref="A5:K5"/>
    <mergeCell ref="A7:F7"/>
    <mergeCell ref="G7:K7"/>
    <mergeCell ref="A29:C29"/>
    <mergeCell ref="G29:H29"/>
    <mergeCell ref="A27:C27"/>
    <mergeCell ref="G27:H27"/>
    <mergeCell ref="A11:C11"/>
    <mergeCell ref="G17:H17"/>
    <mergeCell ref="G14:H14"/>
    <mergeCell ref="A12:C12"/>
    <mergeCell ref="G11:H11"/>
    <mergeCell ref="A13:C13"/>
    <mergeCell ref="G15:H15"/>
    <mergeCell ref="G16:H16"/>
    <mergeCell ref="G20:H20"/>
    <mergeCell ref="A20:C20"/>
    <mergeCell ref="G23:H23"/>
    <mergeCell ref="A21:C21"/>
  </mergeCells>
  <phoneticPr fontId="0" type="noConversion"/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H36"/>
  <sheetViews>
    <sheetView topLeftCell="A13" workbookViewId="0">
      <selection activeCell="E36" sqref="E36"/>
    </sheetView>
  </sheetViews>
  <sheetFormatPr defaultRowHeight="12.75" x14ac:dyDescent="0.2"/>
  <cols>
    <col min="4" max="4" width="25.140625" customWidth="1"/>
    <col min="5" max="5" width="12.7109375" customWidth="1"/>
    <col min="6" max="6" width="11.85546875" customWidth="1"/>
    <col min="7" max="7" width="12" customWidth="1"/>
    <col min="8" max="8" width="11.5703125" customWidth="1"/>
    <col min="260" max="260" width="25.140625" customWidth="1"/>
    <col min="261" max="261" width="12.7109375" customWidth="1"/>
    <col min="262" max="262" width="11.85546875" customWidth="1"/>
    <col min="263" max="263" width="12" customWidth="1"/>
    <col min="264" max="264" width="11.5703125" customWidth="1"/>
    <col min="516" max="516" width="25.140625" customWidth="1"/>
    <col min="517" max="517" width="12.7109375" customWidth="1"/>
    <col min="518" max="518" width="11.85546875" customWidth="1"/>
    <col min="519" max="519" width="12" customWidth="1"/>
    <col min="520" max="520" width="11.5703125" customWidth="1"/>
    <col min="772" max="772" width="25.140625" customWidth="1"/>
    <col min="773" max="773" width="12.7109375" customWidth="1"/>
    <col min="774" max="774" width="11.85546875" customWidth="1"/>
    <col min="775" max="775" width="12" customWidth="1"/>
    <col min="776" max="776" width="11.5703125" customWidth="1"/>
    <col min="1028" max="1028" width="25.140625" customWidth="1"/>
    <col min="1029" max="1029" width="12.7109375" customWidth="1"/>
    <col min="1030" max="1030" width="11.85546875" customWidth="1"/>
    <col min="1031" max="1031" width="12" customWidth="1"/>
    <col min="1032" max="1032" width="11.5703125" customWidth="1"/>
    <col min="1284" max="1284" width="25.140625" customWidth="1"/>
    <col min="1285" max="1285" width="12.7109375" customWidth="1"/>
    <col min="1286" max="1286" width="11.85546875" customWidth="1"/>
    <col min="1287" max="1287" width="12" customWidth="1"/>
    <col min="1288" max="1288" width="11.5703125" customWidth="1"/>
    <col min="1540" max="1540" width="25.140625" customWidth="1"/>
    <col min="1541" max="1541" width="12.7109375" customWidth="1"/>
    <col min="1542" max="1542" width="11.85546875" customWidth="1"/>
    <col min="1543" max="1543" width="12" customWidth="1"/>
    <col min="1544" max="1544" width="11.5703125" customWidth="1"/>
    <col min="1796" max="1796" width="25.140625" customWidth="1"/>
    <col min="1797" max="1797" width="12.7109375" customWidth="1"/>
    <col min="1798" max="1798" width="11.85546875" customWidth="1"/>
    <col min="1799" max="1799" width="12" customWidth="1"/>
    <col min="1800" max="1800" width="11.5703125" customWidth="1"/>
    <col min="2052" max="2052" width="25.140625" customWidth="1"/>
    <col min="2053" max="2053" width="12.7109375" customWidth="1"/>
    <col min="2054" max="2054" width="11.85546875" customWidth="1"/>
    <col min="2055" max="2055" width="12" customWidth="1"/>
    <col min="2056" max="2056" width="11.5703125" customWidth="1"/>
    <col min="2308" max="2308" width="25.140625" customWidth="1"/>
    <col min="2309" max="2309" width="12.7109375" customWidth="1"/>
    <col min="2310" max="2310" width="11.85546875" customWidth="1"/>
    <col min="2311" max="2311" width="12" customWidth="1"/>
    <col min="2312" max="2312" width="11.5703125" customWidth="1"/>
    <col min="2564" max="2564" width="25.140625" customWidth="1"/>
    <col min="2565" max="2565" width="12.7109375" customWidth="1"/>
    <col min="2566" max="2566" width="11.85546875" customWidth="1"/>
    <col min="2567" max="2567" width="12" customWidth="1"/>
    <col min="2568" max="2568" width="11.5703125" customWidth="1"/>
    <col min="2820" max="2820" width="25.140625" customWidth="1"/>
    <col min="2821" max="2821" width="12.7109375" customWidth="1"/>
    <col min="2822" max="2822" width="11.85546875" customWidth="1"/>
    <col min="2823" max="2823" width="12" customWidth="1"/>
    <col min="2824" max="2824" width="11.5703125" customWidth="1"/>
    <col min="3076" max="3076" width="25.140625" customWidth="1"/>
    <col min="3077" max="3077" width="12.7109375" customWidth="1"/>
    <col min="3078" max="3078" width="11.85546875" customWidth="1"/>
    <col min="3079" max="3079" width="12" customWidth="1"/>
    <col min="3080" max="3080" width="11.5703125" customWidth="1"/>
    <col min="3332" max="3332" width="25.140625" customWidth="1"/>
    <col min="3333" max="3333" width="12.7109375" customWidth="1"/>
    <col min="3334" max="3334" width="11.85546875" customWidth="1"/>
    <col min="3335" max="3335" width="12" customWidth="1"/>
    <col min="3336" max="3336" width="11.5703125" customWidth="1"/>
    <col min="3588" max="3588" width="25.140625" customWidth="1"/>
    <col min="3589" max="3589" width="12.7109375" customWidth="1"/>
    <col min="3590" max="3590" width="11.85546875" customWidth="1"/>
    <col min="3591" max="3591" width="12" customWidth="1"/>
    <col min="3592" max="3592" width="11.5703125" customWidth="1"/>
    <col min="3844" max="3844" width="25.140625" customWidth="1"/>
    <col min="3845" max="3845" width="12.7109375" customWidth="1"/>
    <col min="3846" max="3846" width="11.85546875" customWidth="1"/>
    <col min="3847" max="3847" width="12" customWidth="1"/>
    <col min="3848" max="3848" width="11.5703125" customWidth="1"/>
    <col min="4100" max="4100" width="25.140625" customWidth="1"/>
    <col min="4101" max="4101" width="12.7109375" customWidth="1"/>
    <col min="4102" max="4102" width="11.85546875" customWidth="1"/>
    <col min="4103" max="4103" width="12" customWidth="1"/>
    <col min="4104" max="4104" width="11.5703125" customWidth="1"/>
    <col min="4356" max="4356" width="25.140625" customWidth="1"/>
    <col min="4357" max="4357" width="12.7109375" customWidth="1"/>
    <col min="4358" max="4358" width="11.85546875" customWidth="1"/>
    <col min="4359" max="4359" width="12" customWidth="1"/>
    <col min="4360" max="4360" width="11.5703125" customWidth="1"/>
    <col min="4612" max="4612" width="25.140625" customWidth="1"/>
    <col min="4613" max="4613" width="12.7109375" customWidth="1"/>
    <col min="4614" max="4614" width="11.85546875" customWidth="1"/>
    <col min="4615" max="4615" width="12" customWidth="1"/>
    <col min="4616" max="4616" width="11.5703125" customWidth="1"/>
    <col min="4868" max="4868" width="25.140625" customWidth="1"/>
    <col min="4869" max="4869" width="12.7109375" customWidth="1"/>
    <col min="4870" max="4870" width="11.85546875" customWidth="1"/>
    <col min="4871" max="4871" width="12" customWidth="1"/>
    <col min="4872" max="4872" width="11.5703125" customWidth="1"/>
    <col min="5124" max="5124" width="25.140625" customWidth="1"/>
    <col min="5125" max="5125" width="12.7109375" customWidth="1"/>
    <col min="5126" max="5126" width="11.85546875" customWidth="1"/>
    <col min="5127" max="5127" width="12" customWidth="1"/>
    <col min="5128" max="5128" width="11.5703125" customWidth="1"/>
    <col min="5380" max="5380" width="25.140625" customWidth="1"/>
    <col min="5381" max="5381" width="12.7109375" customWidth="1"/>
    <col min="5382" max="5382" width="11.85546875" customWidth="1"/>
    <col min="5383" max="5383" width="12" customWidth="1"/>
    <col min="5384" max="5384" width="11.5703125" customWidth="1"/>
    <col min="5636" max="5636" width="25.140625" customWidth="1"/>
    <col min="5637" max="5637" width="12.7109375" customWidth="1"/>
    <col min="5638" max="5638" width="11.85546875" customWidth="1"/>
    <col min="5639" max="5639" width="12" customWidth="1"/>
    <col min="5640" max="5640" width="11.5703125" customWidth="1"/>
    <col min="5892" max="5892" width="25.140625" customWidth="1"/>
    <col min="5893" max="5893" width="12.7109375" customWidth="1"/>
    <col min="5894" max="5894" width="11.85546875" customWidth="1"/>
    <col min="5895" max="5895" width="12" customWidth="1"/>
    <col min="5896" max="5896" width="11.5703125" customWidth="1"/>
    <col min="6148" max="6148" width="25.140625" customWidth="1"/>
    <col min="6149" max="6149" width="12.7109375" customWidth="1"/>
    <col min="6150" max="6150" width="11.85546875" customWidth="1"/>
    <col min="6151" max="6151" width="12" customWidth="1"/>
    <col min="6152" max="6152" width="11.5703125" customWidth="1"/>
    <col min="6404" max="6404" width="25.140625" customWidth="1"/>
    <col min="6405" max="6405" width="12.7109375" customWidth="1"/>
    <col min="6406" max="6406" width="11.85546875" customWidth="1"/>
    <col min="6407" max="6407" width="12" customWidth="1"/>
    <col min="6408" max="6408" width="11.5703125" customWidth="1"/>
    <col min="6660" max="6660" width="25.140625" customWidth="1"/>
    <col min="6661" max="6661" width="12.7109375" customWidth="1"/>
    <col min="6662" max="6662" width="11.85546875" customWidth="1"/>
    <col min="6663" max="6663" width="12" customWidth="1"/>
    <col min="6664" max="6664" width="11.5703125" customWidth="1"/>
    <col min="6916" max="6916" width="25.140625" customWidth="1"/>
    <col min="6917" max="6917" width="12.7109375" customWidth="1"/>
    <col min="6918" max="6918" width="11.85546875" customWidth="1"/>
    <col min="6919" max="6919" width="12" customWidth="1"/>
    <col min="6920" max="6920" width="11.5703125" customWidth="1"/>
    <col min="7172" max="7172" width="25.140625" customWidth="1"/>
    <col min="7173" max="7173" width="12.7109375" customWidth="1"/>
    <col min="7174" max="7174" width="11.85546875" customWidth="1"/>
    <col min="7175" max="7175" width="12" customWidth="1"/>
    <col min="7176" max="7176" width="11.5703125" customWidth="1"/>
    <col min="7428" max="7428" width="25.140625" customWidth="1"/>
    <col min="7429" max="7429" width="12.7109375" customWidth="1"/>
    <col min="7430" max="7430" width="11.85546875" customWidth="1"/>
    <col min="7431" max="7431" width="12" customWidth="1"/>
    <col min="7432" max="7432" width="11.5703125" customWidth="1"/>
    <col min="7684" max="7684" width="25.140625" customWidth="1"/>
    <col min="7685" max="7685" width="12.7109375" customWidth="1"/>
    <col min="7686" max="7686" width="11.85546875" customWidth="1"/>
    <col min="7687" max="7687" width="12" customWidth="1"/>
    <col min="7688" max="7688" width="11.5703125" customWidth="1"/>
    <col min="7940" max="7940" width="25.140625" customWidth="1"/>
    <col min="7941" max="7941" width="12.7109375" customWidth="1"/>
    <col min="7942" max="7942" width="11.85546875" customWidth="1"/>
    <col min="7943" max="7943" width="12" customWidth="1"/>
    <col min="7944" max="7944" width="11.5703125" customWidth="1"/>
    <col min="8196" max="8196" width="25.140625" customWidth="1"/>
    <col min="8197" max="8197" width="12.7109375" customWidth="1"/>
    <col min="8198" max="8198" width="11.85546875" customWidth="1"/>
    <col min="8199" max="8199" width="12" customWidth="1"/>
    <col min="8200" max="8200" width="11.5703125" customWidth="1"/>
    <col min="8452" max="8452" width="25.140625" customWidth="1"/>
    <col min="8453" max="8453" width="12.7109375" customWidth="1"/>
    <col min="8454" max="8454" width="11.85546875" customWidth="1"/>
    <col min="8455" max="8455" width="12" customWidth="1"/>
    <col min="8456" max="8456" width="11.5703125" customWidth="1"/>
    <col min="8708" max="8708" width="25.140625" customWidth="1"/>
    <col min="8709" max="8709" width="12.7109375" customWidth="1"/>
    <col min="8710" max="8710" width="11.85546875" customWidth="1"/>
    <col min="8711" max="8711" width="12" customWidth="1"/>
    <col min="8712" max="8712" width="11.5703125" customWidth="1"/>
    <col min="8964" max="8964" width="25.140625" customWidth="1"/>
    <col min="8965" max="8965" width="12.7109375" customWidth="1"/>
    <col min="8966" max="8966" width="11.85546875" customWidth="1"/>
    <col min="8967" max="8967" width="12" customWidth="1"/>
    <col min="8968" max="8968" width="11.5703125" customWidth="1"/>
    <col min="9220" max="9220" width="25.140625" customWidth="1"/>
    <col min="9221" max="9221" width="12.7109375" customWidth="1"/>
    <col min="9222" max="9222" width="11.85546875" customWidth="1"/>
    <col min="9223" max="9223" width="12" customWidth="1"/>
    <col min="9224" max="9224" width="11.5703125" customWidth="1"/>
    <col min="9476" max="9476" width="25.140625" customWidth="1"/>
    <col min="9477" max="9477" width="12.7109375" customWidth="1"/>
    <col min="9478" max="9478" width="11.85546875" customWidth="1"/>
    <col min="9479" max="9479" width="12" customWidth="1"/>
    <col min="9480" max="9480" width="11.5703125" customWidth="1"/>
    <col min="9732" max="9732" width="25.140625" customWidth="1"/>
    <col min="9733" max="9733" width="12.7109375" customWidth="1"/>
    <col min="9734" max="9734" width="11.85546875" customWidth="1"/>
    <col min="9735" max="9735" width="12" customWidth="1"/>
    <col min="9736" max="9736" width="11.5703125" customWidth="1"/>
    <col min="9988" max="9988" width="25.140625" customWidth="1"/>
    <col min="9989" max="9989" width="12.7109375" customWidth="1"/>
    <col min="9990" max="9990" width="11.85546875" customWidth="1"/>
    <col min="9991" max="9991" width="12" customWidth="1"/>
    <col min="9992" max="9992" width="11.5703125" customWidth="1"/>
    <col min="10244" max="10244" width="25.140625" customWidth="1"/>
    <col min="10245" max="10245" width="12.7109375" customWidth="1"/>
    <col min="10246" max="10246" width="11.85546875" customWidth="1"/>
    <col min="10247" max="10247" width="12" customWidth="1"/>
    <col min="10248" max="10248" width="11.5703125" customWidth="1"/>
    <col min="10500" max="10500" width="25.140625" customWidth="1"/>
    <col min="10501" max="10501" width="12.7109375" customWidth="1"/>
    <col min="10502" max="10502" width="11.85546875" customWidth="1"/>
    <col min="10503" max="10503" width="12" customWidth="1"/>
    <col min="10504" max="10504" width="11.5703125" customWidth="1"/>
    <col min="10756" max="10756" width="25.140625" customWidth="1"/>
    <col min="10757" max="10757" width="12.7109375" customWidth="1"/>
    <col min="10758" max="10758" width="11.85546875" customWidth="1"/>
    <col min="10759" max="10759" width="12" customWidth="1"/>
    <col min="10760" max="10760" width="11.5703125" customWidth="1"/>
    <col min="11012" max="11012" width="25.140625" customWidth="1"/>
    <col min="11013" max="11013" width="12.7109375" customWidth="1"/>
    <col min="11014" max="11014" width="11.85546875" customWidth="1"/>
    <col min="11015" max="11015" width="12" customWidth="1"/>
    <col min="11016" max="11016" width="11.5703125" customWidth="1"/>
    <col min="11268" max="11268" width="25.140625" customWidth="1"/>
    <col min="11269" max="11269" width="12.7109375" customWidth="1"/>
    <col min="11270" max="11270" width="11.85546875" customWidth="1"/>
    <col min="11271" max="11271" width="12" customWidth="1"/>
    <col min="11272" max="11272" width="11.5703125" customWidth="1"/>
    <col min="11524" max="11524" width="25.140625" customWidth="1"/>
    <col min="11525" max="11525" width="12.7109375" customWidth="1"/>
    <col min="11526" max="11526" width="11.85546875" customWidth="1"/>
    <col min="11527" max="11527" width="12" customWidth="1"/>
    <col min="11528" max="11528" width="11.5703125" customWidth="1"/>
    <col min="11780" max="11780" width="25.140625" customWidth="1"/>
    <col min="11781" max="11781" width="12.7109375" customWidth="1"/>
    <col min="11782" max="11782" width="11.85546875" customWidth="1"/>
    <col min="11783" max="11783" width="12" customWidth="1"/>
    <col min="11784" max="11784" width="11.5703125" customWidth="1"/>
    <col min="12036" max="12036" width="25.140625" customWidth="1"/>
    <col min="12037" max="12037" width="12.7109375" customWidth="1"/>
    <col min="12038" max="12038" width="11.85546875" customWidth="1"/>
    <col min="12039" max="12039" width="12" customWidth="1"/>
    <col min="12040" max="12040" width="11.5703125" customWidth="1"/>
    <col min="12292" max="12292" width="25.140625" customWidth="1"/>
    <col min="12293" max="12293" width="12.7109375" customWidth="1"/>
    <col min="12294" max="12294" width="11.85546875" customWidth="1"/>
    <col min="12295" max="12295" width="12" customWidth="1"/>
    <col min="12296" max="12296" width="11.5703125" customWidth="1"/>
    <col min="12548" max="12548" width="25.140625" customWidth="1"/>
    <col min="12549" max="12549" width="12.7109375" customWidth="1"/>
    <col min="12550" max="12550" width="11.85546875" customWidth="1"/>
    <col min="12551" max="12551" width="12" customWidth="1"/>
    <col min="12552" max="12552" width="11.5703125" customWidth="1"/>
    <col min="12804" max="12804" width="25.140625" customWidth="1"/>
    <col min="12805" max="12805" width="12.7109375" customWidth="1"/>
    <col min="12806" max="12806" width="11.85546875" customWidth="1"/>
    <col min="12807" max="12807" width="12" customWidth="1"/>
    <col min="12808" max="12808" width="11.5703125" customWidth="1"/>
    <col min="13060" max="13060" width="25.140625" customWidth="1"/>
    <col min="13061" max="13061" width="12.7109375" customWidth="1"/>
    <col min="13062" max="13062" width="11.85546875" customWidth="1"/>
    <col min="13063" max="13063" width="12" customWidth="1"/>
    <col min="13064" max="13064" width="11.5703125" customWidth="1"/>
    <col min="13316" max="13316" width="25.140625" customWidth="1"/>
    <col min="13317" max="13317" width="12.7109375" customWidth="1"/>
    <col min="13318" max="13318" width="11.85546875" customWidth="1"/>
    <col min="13319" max="13319" width="12" customWidth="1"/>
    <col min="13320" max="13320" width="11.5703125" customWidth="1"/>
    <col min="13572" max="13572" width="25.140625" customWidth="1"/>
    <col min="13573" max="13573" width="12.7109375" customWidth="1"/>
    <col min="13574" max="13574" width="11.85546875" customWidth="1"/>
    <col min="13575" max="13575" width="12" customWidth="1"/>
    <col min="13576" max="13576" width="11.5703125" customWidth="1"/>
    <col min="13828" max="13828" width="25.140625" customWidth="1"/>
    <col min="13829" max="13829" width="12.7109375" customWidth="1"/>
    <col min="13830" max="13830" width="11.85546875" customWidth="1"/>
    <col min="13831" max="13831" width="12" customWidth="1"/>
    <col min="13832" max="13832" width="11.5703125" customWidth="1"/>
    <col min="14084" max="14084" width="25.140625" customWidth="1"/>
    <col min="14085" max="14085" width="12.7109375" customWidth="1"/>
    <col min="14086" max="14086" width="11.85546875" customWidth="1"/>
    <col min="14087" max="14087" width="12" customWidth="1"/>
    <col min="14088" max="14088" width="11.5703125" customWidth="1"/>
    <col min="14340" max="14340" width="25.140625" customWidth="1"/>
    <col min="14341" max="14341" width="12.7109375" customWidth="1"/>
    <col min="14342" max="14342" width="11.85546875" customWidth="1"/>
    <col min="14343" max="14343" width="12" customWidth="1"/>
    <col min="14344" max="14344" width="11.5703125" customWidth="1"/>
    <col min="14596" max="14596" width="25.140625" customWidth="1"/>
    <col min="14597" max="14597" width="12.7109375" customWidth="1"/>
    <col min="14598" max="14598" width="11.85546875" customWidth="1"/>
    <col min="14599" max="14599" width="12" customWidth="1"/>
    <col min="14600" max="14600" width="11.5703125" customWidth="1"/>
    <col min="14852" max="14852" width="25.140625" customWidth="1"/>
    <col min="14853" max="14853" width="12.7109375" customWidth="1"/>
    <col min="14854" max="14854" width="11.85546875" customWidth="1"/>
    <col min="14855" max="14855" width="12" customWidth="1"/>
    <col min="14856" max="14856" width="11.5703125" customWidth="1"/>
    <col min="15108" max="15108" width="25.140625" customWidth="1"/>
    <col min="15109" max="15109" width="12.7109375" customWidth="1"/>
    <col min="15110" max="15110" width="11.85546875" customWidth="1"/>
    <col min="15111" max="15111" width="12" customWidth="1"/>
    <col min="15112" max="15112" width="11.5703125" customWidth="1"/>
    <col min="15364" max="15364" width="25.140625" customWidth="1"/>
    <col min="15365" max="15365" width="12.7109375" customWidth="1"/>
    <col min="15366" max="15366" width="11.85546875" customWidth="1"/>
    <col min="15367" max="15367" width="12" customWidth="1"/>
    <col min="15368" max="15368" width="11.5703125" customWidth="1"/>
    <col min="15620" max="15620" width="25.140625" customWidth="1"/>
    <col min="15621" max="15621" width="12.7109375" customWidth="1"/>
    <col min="15622" max="15622" width="11.85546875" customWidth="1"/>
    <col min="15623" max="15623" width="12" customWidth="1"/>
    <col min="15624" max="15624" width="11.5703125" customWidth="1"/>
    <col min="15876" max="15876" width="25.140625" customWidth="1"/>
    <col min="15877" max="15877" width="12.7109375" customWidth="1"/>
    <col min="15878" max="15878" width="11.85546875" customWidth="1"/>
    <col min="15879" max="15879" width="12" customWidth="1"/>
    <col min="15880" max="15880" width="11.5703125" customWidth="1"/>
    <col min="16132" max="16132" width="25.140625" customWidth="1"/>
    <col min="16133" max="16133" width="12.7109375" customWidth="1"/>
    <col min="16134" max="16134" width="11.85546875" customWidth="1"/>
    <col min="16135" max="16135" width="12" customWidth="1"/>
    <col min="16136" max="16136" width="11.5703125" customWidth="1"/>
  </cols>
  <sheetData>
    <row r="2" spans="1:8" x14ac:dyDescent="0.2">
      <c r="H2" s="129" t="s">
        <v>241</v>
      </c>
    </row>
    <row r="3" spans="1:8" x14ac:dyDescent="0.2">
      <c r="H3" s="129"/>
    </row>
    <row r="4" spans="1:8" x14ac:dyDescent="0.2">
      <c r="A4" s="220" t="s">
        <v>305</v>
      </c>
      <c r="B4" s="220"/>
      <c r="C4" s="220"/>
      <c r="D4" s="220"/>
      <c r="E4" s="220"/>
      <c r="F4" s="220"/>
      <c r="G4" s="220"/>
      <c r="H4" s="220"/>
    </row>
    <row r="6" spans="1:8" x14ac:dyDescent="0.2">
      <c r="A6" s="43"/>
      <c r="B6" s="43"/>
      <c r="C6" s="43"/>
      <c r="D6" s="43"/>
      <c r="E6" s="34"/>
      <c r="F6" s="34"/>
      <c r="G6" s="34"/>
      <c r="H6" s="34"/>
    </row>
    <row r="7" spans="1:8" x14ac:dyDescent="0.2">
      <c r="A7" s="129"/>
      <c r="B7" s="129"/>
      <c r="C7" s="129"/>
      <c r="D7" s="129"/>
      <c r="E7" s="129"/>
      <c r="F7" s="129"/>
      <c r="G7" s="129"/>
      <c r="H7" s="129"/>
    </row>
    <row r="8" spans="1:8" x14ac:dyDescent="0.2">
      <c r="A8" s="284" t="s">
        <v>111</v>
      </c>
      <c r="B8" s="284"/>
      <c r="C8" s="284"/>
      <c r="D8" s="284"/>
      <c r="E8" s="203" t="s">
        <v>178</v>
      </c>
      <c r="F8" s="203"/>
      <c r="G8" s="203"/>
      <c r="H8" s="203"/>
    </row>
    <row r="9" spans="1:8" x14ac:dyDescent="0.2">
      <c r="A9" s="220"/>
      <c r="B9" s="220"/>
      <c r="C9" s="220"/>
      <c r="D9" s="220"/>
      <c r="E9" s="220"/>
      <c r="F9" s="220"/>
      <c r="G9" s="220"/>
      <c r="H9" s="220"/>
    </row>
    <row r="10" spans="1:8" x14ac:dyDescent="0.2">
      <c r="A10" s="221" t="s">
        <v>211</v>
      </c>
      <c r="B10" s="221"/>
      <c r="C10" s="221"/>
      <c r="D10" s="221"/>
      <c r="E10" s="221"/>
      <c r="F10" s="221"/>
      <c r="G10" s="221"/>
      <c r="H10" s="221"/>
    </row>
    <row r="11" spans="1:8" x14ac:dyDescent="0.2">
      <c r="A11" s="222" t="s">
        <v>0</v>
      </c>
      <c r="B11" s="223"/>
      <c r="C11" s="223"/>
      <c r="D11" s="224"/>
      <c r="E11" s="234" t="s">
        <v>190</v>
      </c>
      <c r="F11" s="228" t="s">
        <v>191</v>
      </c>
      <c r="G11" s="228" t="s">
        <v>189</v>
      </c>
      <c r="H11" s="204" t="s">
        <v>195</v>
      </c>
    </row>
    <row r="12" spans="1:8" ht="24.75" customHeight="1" x14ac:dyDescent="0.2">
      <c r="A12" s="225"/>
      <c r="B12" s="226"/>
      <c r="C12" s="226"/>
      <c r="D12" s="227"/>
      <c r="E12" s="235"/>
      <c r="F12" s="228"/>
      <c r="G12" s="228"/>
      <c r="H12" s="204"/>
    </row>
    <row r="13" spans="1:8" ht="23.25" customHeight="1" x14ac:dyDescent="0.2">
      <c r="A13" s="194" t="s">
        <v>56</v>
      </c>
      <c r="B13" s="195"/>
      <c r="C13" s="195"/>
      <c r="D13" s="196"/>
      <c r="E13" s="139"/>
      <c r="F13" s="139"/>
      <c r="G13" s="139"/>
      <c r="H13" s="139"/>
    </row>
    <row r="14" spans="1:8" ht="23.25" customHeight="1" x14ac:dyDescent="0.2">
      <c r="A14" s="194" t="s">
        <v>57</v>
      </c>
      <c r="B14" s="195"/>
      <c r="C14" s="195"/>
      <c r="D14" s="196"/>
      <c r="E14" s="139"/>
      <c r="F14" s="139"/>
      <c r="G14" s="139"/>
      <c r="H14" s="139"/>
    </row>
    <row r="15" spans="1:8" ht="23.25" customHeight="1" x14ac:dyDescent="0.2">
      <c r="A15" s="194" t="s">
        <v>58</v>
      </c>
      <c r="B15" s="195"/>
      <c r="C15" s="195"/>
      <c r="D15" s="196"/>
      <c r="E15" s="139"/>
      <c r="F15" s="139"/>
      <c r="G15" s="139"/>
      <c r="H15" s="139"/>
    </row>
    <row r="16" spans="1:8" ht="12.75" customHeight="1" x14ac:dyDescent="0.2">
      <c r="A16" s="194" t="s">
        <v>59</v>
      </c>
      <c r="B16" s="195"/>
      <c r="C16" s="195"/>
      <c r="D16" s="196"/>
      <c r="E16" s="145"/>
      <c r="F16" s="145">
        <v>1356040</v>
      </c>
      <c r="G16" s="145">
        <v>1356040</v>
      </c>
      <c r="H16" s="68">
        <f>G16/F16</f>
        <v>1</v>
      </c>
    </row>
    <row r="17" spans="1:8" ht="12.75" customHeight="1" x14ac:dyDescent="0.2">
      <c r="A17" s="209" t="s">
        <v>105</v>
      </c>
      <c r="B17" s="210"/>
      <c r="C17" s="210"/>
      <c r="D17" s="211"/>
      <c r="E17" s="145">
        <v>0</v>
      </c>
      <c r="F17" s="145">
        <v>1356040</v>
      </c>
      <c r="G17" s="145">
        <v>1356040</v>
      </c>
      <c r="H17" s="68">
        <f>G17/F17</f>
        <v>1</v>
      </c>
    </row>
    <row r="18" spans="1:8" x14ac:dyDescent="0.2">
      <c r="A18" s="193"/>
      <c r="B18" s="193"/>
      <c r="C18" s="193"/>
      <c r="D18" s="193"/>
      <c r="E18" s="145"/>
      <c r="F18" s="145"/>
      <c r="G18" s="145"/>
      <c r="H18" s="139"/>
    </row>
    <row r="19" spans="1:8" x14ac:dyDescent="0.2">
      <c r="A19" s="218" t="s">
        <v>70</v>
      </c>
      <c r="B19" s="218"/>
      <c r="C19" s="218"/>
      <c r="D19" s="218"/>
      <c r="E19" s="139"/>
      <c r="F19" s="139"/>
      <c r="G19" s="139"/>
      <c r="H19" s="139"/>
    </row>
    <row r="20" spans="1:8" x14ac:dyDescent="0.2">
      <c r="A20" s="205" t="s">
        <v>71</v>
      </c>
      <c r="B20" s="205"/>
      <c r="C20" s="205"/>
      <c r="D20" s="205"/>
      <c r="E20" s="139"/>
      <c r="F20" s="139"/>
      <c r="G20" s="139"/>
      <c r="H20" s="139"/>
    </row>
    <row r="21" spans="1:8" x14ac:dyDescent="0.2">
      <c r="A21" s="193" t="s">
        <v>72</v>
      </c>
      <c r="B21" s="193"/>
      <c r="C21" s="193"/>
      <c r="D21" s="193"/>
      <c r="E21" s="18"/>
      <c r="F21" s="139"/>
      <c r="G21" s="139"/>
      <c r="H21" s="139"/>
    </row>
    <row r="22" spans="1:8" x14ac:dyDescent="0.2">
      <c r="A22" s="265" t="s">
        <v>244</v>
      </c>
      <c r="B22" s="285"/>
      <c r="C22" s="285"/>
      <c r="D22" s="286"/>
      <c r="E22" s="139"/>
      <c r="F22" s="139"/>
      <c r="G22" s="139"/>
      <c r="H22" s="139"/>
    </row>
    <row r="23" spans="1:8" x14ac:dyDescent="0.2">
      <c r="A23" s="193" t="s">
        <v>73</v>
      </c>
      <c r="B23" s="193"/>
      <c r="C23" s="193"/>
      <c r="D23" s="193"/>
      <c r="E23" s="139"/>
      <c r="F23" s="139"/>
      <c r="G23" s="139"/>
      <c r="H23" s="139"/>
    </row>
    <row r="24" spans="1:8" x14ac:dyDescent="0.2">
      <c r="A24" s="186" t="s">
        <v>74</v>
      </c>
      <c r="B24" s="187"/>
      <c r="C24" s="187"/>
      <c r="D24" s="188"/>
      <c r="E24" s="139"/>
      <c r="F24" s="139"/>
      <c r="G24" s="139"/>
      <c r="H24" s="139"/>
    </row>
    <row r="25" spans="1:8" x14ac:dyDescent="0.2">
      <c r="A25" s="193" t="s">
        <v>245</v>
      </c>
      <c r="B25" s="193"/>
      <c r="C25" s="193"/>
      <c r="D25" s="193"/>
      <c r="E25" s="139"/>
      <c r="F25" s="139"/>
      <c r="G25" s="139"/>
      <c r="H25" s="139"/>
    </row>
    <row r="26" spans="1:8" x14ac:dyDescent="0.2">
      <c r="A26" s="193" t="s">
        <v>76</v>
      </c>
      <c r="B26" s="202"/>
      <c r="C26" s="202"/>
      <c r="D26" s="202"/>
      <c r="E26" s="18"/>
      <c r="F26" s="139"/>
      <c r="G26" s="139"/>
      <c r="H26" s="139"/>
    </row>
    <row r="27" spans="1:8" x14ac:dyDescent="0.2">
      <c r="A27" s="186" t="s">
        <v>246</v>
      </c>
      <c r="B27" s="187"/>
      <c r="C27" s="187"/>
      <c r="D27" s="188"/>
      <c r="E27" s="18"/>
      <c r="F27" s="139"/>
      <c r="G27" s="139"/>
      <c r="H27" s="139"/>
    </row>
    <row r="28" spans="1:8" x14ac:dyDescent="0.2">
      <c r="A28" s="186" t="s">
        <v>247</v>
      </c>
      <c r="B28" s="187"/>
      <c r="C28" s="187"/>
      <c r="D28" s="188"/>
      <c r="E28" s="18"/>
      <c r="F28" s="139"/>
      <c r="G28" s="139"/>
      <c r="H28" s="139"/>
    </row>
    <row r="29" spans="1:8" x14ac:dyDescent="0.2">
      <c r="A29" s="202" t="s">
        <v>78</v>
      </c>
      <c r="B29" s="202"/>
      <c r="C29" s="202"/>
      <c r="D29" s="202"/>
      <c r="E29" s="139"/>
      <c r="F29" s="139"/>
      <c r="G29" s="139"/>
      <c r="H29" s="139"/>
    </row>
    <row r="30" spans="1:8" x14ac:dyDescent="0.2">
      <c r="A30" s="232"/>
      <c r="B30" s="232"/>
      <c r="C30" s="232"/>
      <c r="D30" s="232"/>
      <c r="E30" s="8"/>
      <c r="F30" s="8"/>
      <c r="G30" s="8"/>
      <c r="H30" s="8"/>
    </row>
    <row r="31" spans="1:8" ht="23.25" customHeight="1" x14ac:dyDescent="0.2">
      <c r="A31" s="205" t="s">
        <v>79</v>
      </c>
      <c r="B31" s="205"/>
      <c r="C31" s="205"/>
      <c r="D31" s="205"/>
      <c r="E31" s="8"/>
      <c r="F31" s="8"/>
      <c r="G31" s="8"/>
      <c r="H31" s="8"/>
    </row>
    <row r="32" spans="1:8" ht="23.25" customHeight="1" x14ac:dyDescent="0.2">
      <c r="A32" s="205" t="s">
        <v>248</v>
      </c>
      <c r="B32" s="205"/>
      <c r="C32" s="205"/>
      <c r="D32" s="205"/>
      <c r="E32" s="8"/>
      <c r="F32" s="8"/>
      <c r="G32" s="8"/>
      <c r="H32" s="8"/>
    </row>
    <row r="33" spans="1:8" x14ac:dyDescent="0.2">
      <c r="A33" s="193" t="s">
        <v>249</v>
      </c>
      <c r="B33" s="193"/>
      <c r="C33" s="193"/>
      <c r="D33" s="193"/>
      <c r="E33" s="8"/>
      <c r="F33" s="8"/>
      <c r="G33" s="8"/>
      <c r="H33" s="8"/>
    </row>
    <row r="34" spans="1:8" x14ac:dyDescent="0.2">
      <c r="A34" s="202" t="s">
        <v>82</v>
      </c>
      <c r="B34" s="202"/>
      <c r="C34" s="202"/>
      <c r="D34" s="202"/>
      <c r="E34" s="8"/>
      <c r="F34" s="8"/>
      <c r="G34" s="8"/>
      <c r="H34" s="8"/>
    </row>
    <row r="35" spans="1:8" x14ac:dyDescent="0.2">
      <c r="A35" s="193"/>
      <c r="B35" s="193"/>
      <c r="C35" s="193"/>
      <c r="D35" s="193"/>
      <c r="E35" s="8"/>
      <c r="F35" s="8"/>
      <c r="G35" s="8"/>
      <c r="H35" s="8"/>
    </row>
    <row r="36" spans="1:8" x14ac:dyDescent="0.2">
      <c r="A36" s="202" t="s">
        <v>250</v>
      </c>
      <c r="B36" s="202"/>
      <c r="C36" s="202"/>
      <c r="D36" s="202"/>
      <c r="E36" s="146">
        <v>0</v>
      </c>
      <c r="F36" s="146">
        <f>F34+F29+F17</f>
        <v>1356040</v>
      </c>
      <c r="G36" s="146">
        <f>G34+G29+G17</f>
        <v>1356040</v>
      </c>
      <c r="H36" s="76">
        <f>G36/F36</f>
        <v>1</v>
      </c>
    </row>
  </sheetData>
  <mergeCells count="34"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4:H4"/>
    <mergeCell ref="A8:D8"/>
    <mergeCell ref="E8:H8"/>
    <mergeCell ref="A9:H9"/>
    <mergeCell ref="A10:H10"/>
    <mergeCell ref="A11:D12"/>
    <mergeCell ref="E11:E12"/>
    <mergeCell ref="F11:F12"/>
    <mergeCell ref="G11:G12"/>
    <mergeCell ref="H11:H12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34"/>
  <sheetViews>
    <sheetView topLeftCell="A13" workbookViewId="0">
      <selection activeCell="A5" sqref="A5"/>
    </sheetView>
  </sheetViews>
  <sheetFormatPr defaultRowHeight="12.75" x14ac:dyDescent="0.2"/>
  <cols>
    <col min="1" max="2" width="9.28515625" customWidth="1"/>
    <col min="4" max="4" width="16.7109375" customWidth="1"/>
    <col min="5" max="5" width="13.140625" customWidth="1"/>
    <col min="6" max="6" width="12.28515625" customWidth="1"/>
    <col min="7" max="7" width="11.85546875" customWidth="1"/>
    <col min="8" max="8" width="13.7109375" customWidth="1"/>
    <col min="257" max="258" width="9.28515625" customWidth="1"/>
    <col min="260" max="260" width="16.7109375" customWidth="1"/>
    <col min="261" max="261" width="13.140625" customWidth="1"/>
    <col min="262" max="262" width="12.28515625" customWidth="1"/>
    <col min="263" max="263" width="11.85546875" customWidth="1"/>
    <col min="264" max="264" width="13.7109375" customWidth="1"/>
    <col min="513" max="514" width="9.28515625" customWidth="1"/>
    <col min="516" max="516" width="16.7109375" customWidth="1"/>
    <col min="517" max="517" width="13.140625" customWidth="1"/>
    <col min="518" max="518" width="12.28515625" customWidth="1"/>
    <col min="519" max="519" width="11.85546875" customWidth="1"/>
    <col min="520" max="520" width="13.7109375" customWidth="1"/>
    <col min="769" max="770" width="9.28515625" customWidth="1"/>
    <col min="772" max="772" width="16.7109375" customWidth="1"/>
    <col min="773" max="773" width="13.140625" customWidth="1"/>
    <col min="774" max="774" width="12.28515625" customWidth="1"/>
    <col min="775" max="775" width="11.85546875" customWidth="1"/>
    <col min="776" max="776" width="13.7109375" customWidth="1"/>
    <col min="1025" max="1026" width="9.28515625" customWidth="1"/>
    <col min="1028" max="1028" width="16.7109375" customWidth="1"/>
    <col min="1029" max="1029" width="13.140625" customWidth="1"/>
    <col min="1030" max="1030" width="12.28515625" customWidth="1"/>
    <col min="1031" max="1031" width="11.85546875" customWidth="1"/>
    <col min="1032" max="1032" width="13.7109375" customWidth="1"/>
    <col min="1281" max="1282" width="9.28515625" customWidth="1"/>
    <col min="1284" max="1284" width="16.7109375" customWidth="1"/>
    <col min="1285" max="1285" width="13.140625" customWidth="1"/>
    <col min="1286" max="1286" width="12.28515625" customWidth="1"/>
    <col min="1287" max="1287" width="11.85546875" customWidth="1"/>
    <col min="1288" max="1288" width="13.7109375" customWidth="1"/>
    <col min="1537" max="1538" width="9.28515625" customWidth="1"/>
    <col min="1540" max="1540" width="16.7109375" customWidth="1"/>
    <col min="1541" max="1541" width="13.140625" customWidth="1"/>
    <col min="1542" max="1542" width="12.28515625" customWidth="1"/>
    <col min="1543" max="1543" width="11.85546875" customWidth="1"/>
    <col min="1544" max="1544" width="13.7109375" customWidth="1"/>
    <col min="1793" max="1794" width="9.28515625" customWidth="1"/>
    <col min="1796" max="1796" width="16.7109375" customWidth="1"/>
    <col min="1797" max="1797" width="13.140625" customWidth="1"/>
    <col min="1798" max="1798" width="12.28515625" customWidth="1"/>
    <col min="1799" max="1799" width="11.85546875" customWidth="1"/>
    <col min="1800" max="1800" width="13.7109375" customWidth="1"/>
    <col min="2049" max="2050" width="9.28515625" customWidth="1"/>
    <col min="2052" max="2052" width="16.7109375" customWidth="1"/>
    <col min="2053" max="2053" width="13.140625" customWidth="1"/>
    <col min="2054" max="2054" width="12.28515625" customWidth="1"/>
    <col min="2055" max="2055" width="11.85546875" customWidth="1"/>
    <col min="2056" max="2056" width="13.7109375" customWidth="1"/>
    <col min="2305" max="2306" width="9.28515625" customWidth="1"/>
    <col min="2308" max="2308" width="16.7109375" customWidth="1"/>
    <col min="2309" max="2309" width="13.140625" customWidth="1"/>
    <col min="2310" max="2310" width="12.28515625" customWidth="1"/>
    <col min="2311" max="2311" width="11.85546875" customWidth="1"/>
    <col min="2312" max="2312" width="13.7109375" customWidth="1"/>
    <col min="2561" max="2562" width="9.28515625" customWidth="1"/>
    <col min="2564" max="2564" width="16.7109375" customWidth="1"/>
    <col min="2565" max="2565" width="13.140625" customWidth="1"/>
    <col min="2566" max="2566" width="12.28515625" customWidth="1"/>
    <col min="2567" max="2567" width="11.85546875" customWidth="1"/>
    <col min="2568" max="2568" width="13.7109375" customWidth="1"/>
    <col min="2817" max="2818" width="9.28515625" customWidth="1"/>
    <col min="2820" max="2820" width="16.7109375" customWidth="1"/>
    <col min="2821" max="2821" width="13.140625" customWidth="1"/>
    <col min="2822" max="2822" width="12.28515625" customWidth="1"/>
    <col min="2823" max="2823" width="11.85546875" customWidth="1"/>
    <col min="2824" max="2824" width="13.7109375" customWidth="1"/>
    <col min="3073" max="3074" width="9.28515625" customWidth="1"/>
    <col min="3076" max="3076" width="16.7109375" customWidth="1"/>
    <col min="3077" max="3077" width="13.140625" customWidth="1"/>
    <col min="3078" max="3078" width="12.28515625" customWidth="1"/>
    <col min="3079" max="3079" width="11.85546875" customWidth="1"/>
    <col min="3080" max="3080" width="13.7109375" customWidth="1"/>
    <col min="3329" max="3330" width="9.28515625" customWidth="1"/>
    <col min="3332" max="3332" width="16.7109375" customWidth="1"/>
    <col min="3333" max="3333" width="13.140625" customWidth="1"/>
    <col min="3334" max="3334" width="12.28515625" customWidth="1"/>
    <col min="3335" max="3335" width="11.85546875" customWidth="1"/>
    <col min="3336" max="3336" width="13.7109375" customWidth="1"/>
    <col min="3585" max="3586" width="9.28515625" customWidth="1"/>
    <col min="3588" max="3588" width="16.7109375" customWidth="1"/>
    <col min="3589" max="3589" width="13.140625" customWidth="1"/>
    <col min="3590" max="3590" width="12.28515625" customWidth="1"/>
    <col min="3591" max="3591" width="11.85546875" customWidth="1"/>
    <col min="3592" max="3592" width="13.7109375" customWidth="1"/>
    <col min="3841" max="3842" width="9.28515625" customWidth="1"/>
    <col min="3844" max="3844" width="16.7109375" customWidth="1"/>
    <col min="3845" max="3845" width="13.140625" customWidth="1"/>
    <col min="3846" max="3846" width="12.28515625" customWidth="1"/>
    <col min="3847" max="3847" width="11.85546875" customWidth="1"/>
    <col min="3848" max="3848" width="13.7109375" customWidth="1"/>
    <col min="4097" max="4098" width="9.28515625" customWidth="1"/>
    <col min="4100" max="4100" width="16.7109375" customWidth="1"/>
    <col min="4101" max="4101" width="13.140625" customWidth="1"/>
    <col min="4102" max="4102" width="12.28515625" customWidth="1"/>
    <col min="4103" max="4103" width="11.85546875" customWidth="1"/>
    <col min="4104" max="4104" width="13.7109375" customWidth="1"/>
    <col min="4353" max="4354" width="9.28515625" customWidth="1"/>
    <col min="4356" max="4356" width="16.7109375" customWidth="1"/>
    <col min="4357" max="4357" width="13.140625" customWidth="1"/>
    <col min="4358" max="4358" width="12.28515625" customWidth="1"/>
    <col min="4359" max="4359" width="11.85546875" customWidth="1"/>
    <col min="4360" max="4360" width="13.7109375" customWidth="1"/>
    <col min="4609" max="4610" width="9.28515625" customWidth="1"/>
    <col min="4612" max="4612" width="16.7109375" customWidth="1"/>
    <col min="4613" max="4613" width="13.140625" customWidth="1"/>
    <col min="4614" max="4614" width="12.28515625" customWidth="1"/>
    <col min="4615" max="4615" width="11.85546875" customWidth="1"/>
    <col min="4616" max="4616" width="13.7109375" customWidth="1"/>
    <col min="4865" max="4866" width="9.28515625" customWidth="1"/>
    <col min="4868" max="4868" width="16.7109375" customWidth="1"/>
    <col min="4869" max="4869" width="13.140625" customWidth="1"/>
    <col min="4870" max="4870" width="12.28515625" customWidth="1"/>
    <col min="4871" max="4871" width="11.85546875" customWidth="1"/>
    <col min="4872" max="4872" width="13.7109375" customWidth="1"/>
    <col min="5121" max="5122" width="9.28515625" customWidth="1"/>
    <col min="5124" max="5124" width="16.7109375" customWidth="1"/>
    <col min="5125" max="5125" width="13.140625" customWidth="1"/>
    <col min="5126" max="5126" width="12.28515625" customWidth="1"/>
    <col min="5127" max="5127" width="11.85546875" customWidth="1"/>
    <col min="5128" max="5128" width="13.7109375" customWidth="1"/>
    <col min="5377" max="5378" width="9.28515625" customWidth="1"/>
    <col min="5380" max="5380" width="16.7109375" customWidth="1"/>
    <col min="5381" max="5381" width="13.140625" customWidth="1"/>
    <col min="5382" max="5382" width="12.28515625" customWidth="1"/>
    <col min="5383" max="5383" width="11.85546875" customWidth="1"/>
    <col min="5384" max="5384" width="13.7109375" customWidth="1"/>
    <col min="5633" max="5634" width="9.28515625" customWidth="1"/>
    <col min="5636" max="5636" width="16.7109375" customWidth="1"/>
    <col min="5637" max="5637" width="13.140625" customWidth="1"/>
    <col min="5638" max="5638" width="12.28515625" customWidth="1"/>
    <col min="5639" max="5639" width="11.85546875" customWidth="1"/>
    <col min="5640" max="5640" width="13.7109375" customWidth="1"/>
    <col min="5889" max="5890" width="9.28515625" customWidth="1"/>
    <col min="5892" max="5892" width="16.7109375" customWidth="1"/>
    <col min="5893" max="5893" width="13.140625" customWidth="1"/>
    <col min="5894" max="5894" width="12.28515625" customWidth="1"/>
    <col min="5895" max="5895" width="11.85546875" customWidth="1"/>
    <col min="5896" max="5896" width="13.7109375" customWidth="1"/>
    <col min="6145" max="6146" width="9.28515625" customWidth="1"/>
    <col min="6148" max="6148" width="16.7109375" customWidth="1"/>
    <col min="6149" max="6149" width="13.140625" customWidth="1"/>
    <col min="6150" max="6150" width="12.28515625" customWidth="1"/>
    <col min="6151" max="6151" width="11.85546875" customWidth="1"/>
    <col min="6152" max="6152" width="13.7109375" customWidth="1"/>
    <col min="6401" max="6402" width="9.28515625" customWidth="1"/>
    <col min="6404" max="6404" width="16.7109375" customWidth="1"/>
    <col min="6405" max="6405" width="13.140625" customWidth="1"/>
    <col min="6406" max="6406" width="12.28515625" customWidth="1"/>
    <col min="6407" max="6407" width="11.85546875" customWidth="1"/>
    <col min="6408" max="6408" width="13.7109375" customWidth="1"/>
    <col min="6657" max="6658" width="9.28515625" customWidth="1"/>
    <col min="6660" max="6660" width="16.7109375" customWidth="1"/>
    <col min="6661" max="6661" width="13.140625" customWidth="1"/>
    <col min="6662" max="6662" width="12.28515625" customWidth="1"/>
    <col min="6663" max="6663" width="11.85546875" customWidth="1"/>
    <col min="6664" max="6664" width="13.7109375" customWidth="1"/>
    <col min="6913" max="6914" width="9.28515625" customWidth="1"/>
    <col min="6916" max="6916" width="16.7109375" customWidth="1"/>
    <col min="6917" max="6917" width="13.140625" customWidth="1"/>
    <col min="6918" max="6918" width="12.28515625" customWidth="1"/>
    <col min="6919" max="6919" width="11.85546875" customWidth="1"/>
    <col min="6920" max="6920" width="13.7109375" customWidth="1"/>
    <col min="7169" max="7170" width="9.28515625" customWidth="1"/>
    <col min="7172" max="7172" width="16.7109375" customWidth="1"/>
    <col min="7173" max="7173" width="13.140625" customWidth="1"/>
    <col min="7174" max="7174" width="12.28515625" customWidth="1"/>
    <col min="7175" max="7175" width="11.85546875" customWidth="1"/>
    <col min="7176" max="7176" width="13.7109375" customWidth="1"/>
    <col min="7425" max="7426" width="9.28515625" customWidth="1"/>
    <col min="7428" max="7428" width="16.7109375" customWidth="1"/>
    <col min="7429" max="7429" width="13.140625" customWidth="1"/>
    <col min="7430" max="7430" width="12.28515625" customWidth="1"/>
    <col min="7431" max="7431" width="11.85546875" customWidth="1"/>
    <col min="7432" max="7432" width="13.7109375" customWidth="1"/>
    <col min="7681" max="7682" width="9.28515625" customWidth="1"/>
    <col min="7684" max="7684" width="16.7109375" customWidth="1"/>
    <col min="7685" max="7685" width="13.140625" customWidth="1"/>
    <col min="7686" max="7686" width="12.28515625" customWidth="1"/>
    <col min="7687" max="7687" width="11.85546875" customWidth="1"/>
    <col min="7688" max="7688" width="13.7109375" customWidth="1"/>
    <col min="7937" max="7938" width="9.28515625" customWidth="1"/>
    <col min="7940" max="7940" width="16.7109375" customWidth="1"/>
    <col min="7941" max="7941" width="13.140625" customWidth="1"/>
    <col min="7942" max="7942" width="12.28515625" customWidth="1"/>
    <col min="7943" max="7943" width="11.85546875" customWidth="1"/>
    <col min="7944" max="7944" width="13.7109375" customWidth="1"/>
    <col min="8193" max="8194" width="9.28515625" customWidth="1"/>
    <col min="8196" max="8196" width="16.7109375" customWidth="1"/>
    <col min="8197" max="8197" width="13.140625" customWidth="1"/>
    <col min="8198" max="8198" width="12.28515625" customWidth="1"/>
    <col min="8199" max="8199" width="11.85546875" customWidth="1"/>
    <col min="8200" max="8200" width="13.7109375" customWidth="1"/>
    <col min="8449" max="8450" width="9.28515625" customWidth="1"/>
    <col min="8452" max="8452" width="16.7109375" customWidth="1"/>
    <col min="8453" max="8453" width="13.140625" customWidth="1"/>
    <col min="8454" max="8454" width="12.28515625" customWidth="1"/>
    <col min="8455" max="8455" width="11.85546875" customWidth="1"/>
    <col min="8456" max="8456" width="13.7109375" customWidth="1"/>
    <col min="8705" max="8706" width="9.28515625" customWidth="1"/>
    <col min="8708" max="8708" width="16.7109375" customWidth="1"/>
    <col min="8709" max="8709" width="13.140625" customWidth="1"/>
    <col min="8710" max="8710" width="12.28515625" customWidth="1"/>
    <col min="8711" max="8711" width="11.85546875" customWidth="1"/>
    <col min="8712" max="8712" width="13.7109375" customWidth="1"/>
    <col min="8961" max="8962" width="9.28515625" customWidth="1"/>
    <col min="8964" max="8964" width="16.7109375" customWidth="1"/>
    <col min="8965" max="8965" width="13.140625" customWidth="1"/>
    <col min="8966" max="8966" width="12.28515625" customWidth="1"/>
    <col min="8967" max="8967" width="11.85546875" customWidth="1"/>
    <col min="8968" max="8968" width="13.7109375" customWidth="1"/>
    <col min="9217" max="9218" width="9.28515625" customWidth="1"/>
    <col min="9220" max="9220" width="16.7109375" customWidth="1"/>
    <col min="9221" max="9221" width="13.140625" customWidth="1"/>
    <col min="9222" max="9222" width="12.28515625" customWidth="1"/>
    <col min="9223" max="9223" width="11.85546875" customWidth="1"/>
    <col min="9224" max="9224" width="13.7109375" customWidth="1"/>
    <col min="9473" max="9474" width="9.28515625" customWidth="1"/>
    <col min="9476" max="9476" width="16.7109375" customWidth="1"/>
    <col min="9477" max="9477" width="13.140625" customWidth="1"/>
    <col min="9478" max="9478" width="12.28515625" customWidth="1"/>
    <col min="9479" max="9479" width="11.85546875" customWidth="1"/>
    <col min="9480" max="9480" width="13.7109375" customWidth="1"/>
    <col min="9729" max="9730" width="9.28515625" customWidth="1"/>
    <col min="9732" max="9732" width="16.7109375" customWidth="1"/>
    <col min="9733" max="9733" width="13.140625" customWidth="1"/>
    <col min="9734" max="9734" width="12.28515625" customWidth="1"/>
    <col min="9735" max="9735" width="11.85546875" customWidth="1"/>
    <col min="9736" max="9736" width="13.7109375" customWidth="1"/>
    <col min="9985" max="9986" width="9.28515625" customWidth="1"/>
    <col min="9988" max="9988" width="16.7109375" customWidth="1"/>
    <col min="9989" max="9989" width="13.140625" customWidth="1"/>
    <col min="9990" max="9990" width="12.28515625" customWidth="1"/>
    <col min="9991" max="9991" width="11.85546875" customWidth="1"/>
    <col min="9992" max="9992" width="13.7109375" customWidth="1"/>
    <col min="10241" max="10242" width="9.28515625" customWidth="1"/>
    <col min="10244" max="10244" width="16.7109375" customWidth="1"/>
    <col min="10245" max="10245" width="13.140625" customWidth="1"/>
    <col min="10246" max="10246" width="12.28515625" customWidth="1"/>
    <col min="10247" max="10247" width="11.85546875" customWidth="1"/>
    <col min="10248" max="10248" width="13.7109375" customWidth="1"/>
    <col min="10497" max="10498" width="9.28515625" customWidth="1"/>
    <col min="10500" max="10500" width="16.7109375" customWidth="1"/>
    <col min="10501" max="10501" width="13.140625" customWidth="1"/>
    <col min="10502" max="10502" width="12.28515625" customWidth="1"/>
    <col min="10503" max="10503" width="11.85546875" customWidth="1"/>
    <col min="10504" max="10504" width="13.7109375" customWidth="1"/>
    <col min="10753" max="10754" width="9.28515625" customWidth="1"/>
    <col min="10756" max="10756" width="16.7109375" customWidth="1"/>
    <col min="10757" max="10757" width="13.140625" customWidth="1"/>
    <col min="10758" max="10758" width="12.28515625" customWidth="1"/>
    <col min="10759" max="10759" width="11.85546875" customWidth="1"/>
    <col min="10760" max="10760" width="13.7109375" customWidth="1"/>
    <col min="11009" max="11010" width="9.28515625" customWidth="1"/>
    <col min="11012" max="11012" width="16.7109375" customWidth="1"/>
    <col min="11013" max="11013" width="13.140625" customWidth="1"/>
    <col min="11014" max="11014" width="12.28515625" customWidth="1"/>
    <col min="11015" max="11015" width="11.85546875" customWidth="1"/>
    <col min="11016" max="11016" width="13.7109375" customWidth="1"/>
    <col min="11265" max="11266" width="9.28515625" customWidth="1"/>
    <col min="11268" max="11268" width="16.7109375" customWidth="1"/>
    <col min="11269" max="11269" width="13.140625" customWidth="1"/>
    <col min="11270" max="11270" width="12.28515625" customWidth="1"/>
    <col min="11271" max="11271" width="11.85546875" customWidth="1"/>
    <col min="11272" max="11272" width="13.7109375" customWidth="1"/>
    <col min="11521" max="11522" width="9.28515625" customWidth="1"/>
    <col min="11524" max="11524" width="16.7109375" customWidth="1"/>
    <col min="11525" max="11525" width="13.140625" customWidth="1"/>
    <col min="11526" max="11526" width="12.28515625" customWidth="1"/>
    <col min="11527" max="11527" width="11.85546875" customWidth="1"/>
    <col min="11528" max="11528" width="13.7109375" customWidth="1"/>
    <col min="11777" max="11778" width="9.28515625" customWidth="1"/>
    <col min="11780" max="11780" width="16.7109375" customWidth="1"/>
    <col min="11781" max="11781" width="13.140625" customWidth="1"/>
    <col min="11782" max="11782" width="12.28515625" customWidth="1"/>
    <col min="11783" max="11783" width="11.85546875" customWidth="1"/>
    <col min="11784" max="11784" width="13.7109375" customWidth="1"/>
    <col min="12033" max="12034" width="9.28515625" customWidth="1"/>
    <col min="12036" max="12036" width="16.7109375" customWidth="1"/>
    <col min="12037" max="12037" width="13.140625" customWidth="1"/>
    <col min="12038" max="12038" width="12.28515625" customWidth="1"/>
    <col min="12039" max="12039" width="11.85546875" customWidth="1"/>
    <col min="12040" max="12040" width="13.7109375" customWidth="1"/>
    <col min="12289" max="12290" width="9.28515625" customWidth="1"/>
    <col min="12292" max="12292" width="16.7109375" customWidth="1"/>
    <col min="12293" max="12293" width="13.140625" customWidth="1"/>
    <col min="12294" max="12294" width="12.28515625" customWidth="1"/>
    <col min="12295" max="12295" width="11.85546875" customWidth="1"/>
    <col min="12296" max="12296" width="13.7109375" customWidth="1"/>
    <col min="12545" max="12546" width="9.28515625" customWidth="1"/>
    <col min="12548" max="12548" width="16.7109375" customWidth="1"/>
    <col min="12549" max="12549" width="13.140625" customWidth="1"/>
    <col min="12550" max="12550" width="12.28515625" customWidth="1"/>
    <col min="12551" max="12551" width="11.85546875" customWidth="1"/>
    <col min="12552" max="12552" width="13.7109375" customWidth="1"/>
    <col min="12801" max="12802" width="9.28515625" customWidth="1"/>
    <col min="12804" max="12804" width="16.7109375" customWidth="1"/>
    <col min="12805" max="12805" width="13.140625" customWidth="1"/>
    <col min="12806" max="12806" width="12.28515625" customWidth="1"/>
    <col min="12807" max="12807" width="11.85546875" customWidth="1"/>
    <col min="12808" max="12808" width="13.7109375" customWidth="1"/>
    <col min="13057" max="13058" width="9.28515625" customWidth="1"/>
    <col min="13060" max="13060" width="16.7109375" customWidth="1"/>
    <col min="13061" max="13061" width="13.140625" customWidth="1"/>
    <col min="13062" max="13062" width="12.28515625" customWidth="1"/>
    <col min="13063" max="13063" width="11.85546875" customWidth="1"/>
    <col min="13064" max="13064" width="13.7109375" customWidth="1"/>
    <col min="13313" max="13314" width="9.28515625" customWidth="1"/>
    <col min="13316" max="13316" width="16.7109375" customWidth="1"/>
    <col min="13317" max="13317" width="13.140625" customWidth="1"/>
    <col min="13318" max="13318" width="12.28515625" customWidth="1"/>
    <col min="13319" max="13319" width="11.85546875" customWidth="1"/>
    <col min="13320" max="13320" width="13.7109375" customWidth="1"/>
    <col min="13569" max="13570" width="9.28515625" customWidth="1"/>
    <col min="13572" max="13572" width="16.7109375" customWidth="1"/>
    <col min="13573" max="13573" width="13.140625" customWidth="1"/>
    <col min="13574" max="13574" width="12.28515625" customWidth="1"/>
    <col min="13575" max="13575" width="11.85546875" customWidth="1"/>
    <col min="13576" max="13576" width="13.7109375" customWidth="1"/>
    <col min="13825" max="13826" width="9.28515625" customWidth="1"/>
    <col min="13828" max="13828" width="16.7109375" customWidth="1"/>
    <col min="13829" max="13829" width="13.140625" customWidth="1"/>
    <col min="13830" max="13830" width="12.28515625" customWidth="1"/>
    <col min="13831" max="13831" width="11.85546875" customWidth="1"/>
    <col min="13832" max="13832" width="13.7109375" customWidth="1"/>
    <col min="14081" max="14082" width="9.28515625" customWidth="1"/>
    <col min="14084" max="14084" width="16.7109375" customWidth="1"/>
    <col min="14085" max="14085" width="13.140625" customWidth="1"/>
    <col min="14086" max="14086" width="12.28515625" customWidth="1"/>
    <col min="14087" max="14087" width="11.85546875" customWidth="1"/>
    <col min="14088" max="14088" width="13.7109375" customWidth="1"/>
    <col min="14337" max="14338" width="9.28515625" customWidth="1"/>
    <col min="14340" max="14340" width="16.7109375" customWidth="1"/>
    <col min="14341" max="14341" width="13.140625" customWidth="1"/>
    <col min="14342" max="14342" width="12.28515625" customWidth="1"/>
    <col min="14343" max="14343" width="11.85546875" customWidth="1"/>
    <col min="14344" max="14344" width="13.7109375" customWidth="1"/>
    <col min="14593" max="14594" width="9.28515625" customWidth="1"/>
    <col min="14596" max="14596" width="16.7109375" customWidth="1"/>
    <col min="14597" max="14597" width="13.140625" customWidth="1"/>
    <col min="14598" max="14598" width="12.28515625" customWidth="1"/>
    <col min="14599" max="14599" width="11.85546875" customWidth="1"/>
    <col min="14600" max="14600" width="13.7109375" customWidth="1"/>
    <col min="14849" max="14850" width="9.28515625" customWidth="1"/>
    <col min="14852" max="14852" width="16.7109375" customWidth="1"/>
    <col min="14853" max="14853" width="13.140625" customWidth="1"/>
    <col min="14854" max="14854" width="12.28515625" customWidth="1"/>
    <col min="14855" max="14855" width="11.85546875" customWidth="1"/>
    <col min="14856" max="14856" width="13.7109375" customWidth="1"/>
    <col min="15105" max="15106" width="9.28515625" customWidth="1"/>
    <col min="15108" max="15108" width="16.7109375" customWidth="1"/>
    <col min="15109" max="15109" width="13.140625" customWidth="1"/>
    <col min="15110" max="15110" width="12.28515625" customWidth="1"/>
    <col min="15111" max="15111" width="11.85546875" customWidth="1"/>
    <col min="15112" max="15112" width="13.7109375" customWidth="1"/>
    <col min="15361" max="15362" width="9.28515625" customWidth="1"/>
    <col min="15364" max="15364" width="16.7109375" customWidth="1"/>
    <col min="15365" max="15365" width="13.140625" customWidth="1"/>
    <col min="15366" max="15366" width="12.28515625" customWidth="1"/>
    <col min="15367" max="15367" width="11.85546875" customWidth="1"/>
    <col min="15368" max="15368" width="13.7109375" customWidth="1"/>
    <col min="15617" max="15618" width="9.28515625" customWidth="1"/>
    <col min="15620" max="15620" width="16.7109375" customWidth="1"/>
    <col min="15621" max="15621" width="13.140625" customWidth="1"/>
    <col min="15622" max="15622" width="12.28515625" customWidth="1"/>
    <col min="15623" max="15623" width="11.85546875" customWidth="1"/>
    <col min="15624" max="15624" width="13.7109375" customWidth="1"/>
    <col min="15873" max="15874" width="9.28515625" customWidth="1"/>
    <col min="15876" max="15876" width="16.7109375" customWidth="1"/>
    <col min="15877" max="15877" width="13.140625" customWidth="1"/>
    <col min="15878" max="15878" width="12.28515625" customWidth="1"/>
    <col min="15879" max="15879" width="11.85546875" customWidth="1"/>
    <col min="15880" max="15880" width="13.7109375" customWidth="1"/>
    <col min="16129" max="16130" width="9.28515625" customWidth="1"/>
    <col min="16132" max="16132" width="16.7109375" customWidth="1"/>
    <col min="16133" max="16133" width="13.140625" customWidth="1"/>
    <col min="16134" max="16134" width="12.28515625" customWidth="1"/>
    <col min="16135" max="16135" width="11.85546875" customWidth="1"/>
    <col min="16136" max="16136" width="13.7109375" customWidth="1"/>
  </cols>
  <sheetData>
    <row r="1" spans="1:15" x14ac:dyDescent="0.2">
      <c r="A1" s="244" t="s">
        <v>251</v>
      </c>
      <c r="B1" s="244"/>
      <c r="C1" s="244"/>
      <c r="D1" s="244"/>
      <c r="E1" s="244"/>
      <c r="F1" s="244"/>
      <c r="G1" s="244"/>
      <c r="H1" s="244"/>
    </row>
    <row r="4" spans="1:15" x14ac:dyDescent="0.2">
      <c r="A4" s="287" t="s">
        <v>306</v>
      </c>
      <c r="B4" s="287"/>
      <c r="C4" s="287"/>
      <c r="D4" s="287"/>
      <c r="E4" s="287"/>
      <c r="F4" s="287"/>
      <c r="G4" s="287"/>
      <c r="H4" s="287"/>
    </row>
    <row r="5" spans="1:15" x14ac:dyDescent="0.2">
      <c r="A5" s="129"/>
      <c r="B5" s="129"/>
      <c r="C5" s="129"/>
      <c r="D5" s="129"/>
      <c r="E5" s="129"/>
      <c r="F5" s="129"/>
      <c r="G5" s="129"/>
      <c r="H5" s="129"/>
    </row>
    <row r="7" spans="1:15" x14ac:dyDescent="0.2">
      <c r="A7" s="284" t="s">
        <v>111</v>
      </c>
      <c r="B7" s="284"/>
      <c r="C7" s="284"/>
      <c r="D7" s="284"/>
      <c r="E7" s="203" t="s">
        <v>178</v>
      </c>
      <c r="F7" s="203"/>
      <c r="G7" s="203"/>
      <c r="H7" s="203"/>
    </row>
    <row r="8" spans="1:15" x14ac:dyDescent="0.2">
      <c r="A8" s="44"/>
      <c r="B8" s="44"/>
      <c r="C8" s="44"/>
      <c r="D8" s="44"/>
      <c r="E8" s="42"/>
      <c r="F8" s="42"/>
      <c r="G8" s="42"/>
      <c r="H8" s="42"/>
    </row>
    <row r="9" spans="1:15" x14ac:dyDescent="0.2">
      <c r="A9" s="44"/>
      <c r="B9" s="44"/>
      <c r="C9" s="44"/>
      <c r="D9" s="44"/>
      <c r="E9" s="42"/>
      <c r="F9" s="42"/>
      <c r="G9" s="42"/>
      <c r="H9" s="42"/>
    </row>
    <row r="10" spans="1:15" x14ac:dyDescent="0.2">
      <c r="A10" s="130"/>
      <c r="B10" s="130"/>
      <c r="C10" s="130"/>
      <c r="D10" s="130"/>
      <c r="E10" s="130"/>
      <c r="F10" s="130"/>
      <c r="G10" s="130"/>
      <c r="H10" s="34" t="s">
        <v>211</v>
      </c>
      <c r="I10" s="29"/>
      <c r="J10" s="29"/>
      <c r="K10" s="29"/>
      <c r="L10" s="29"/>
      <c r="M10" s="29"/>
      <c r="N10" s="29"/>
      <c r="O10" s="29"/>
    </row>
    <row r="11" spans="1:15" ht="12.75" customHeight="1" x14ac:dyDescent="0.2">
      <c r="A11" s="204" t="s">
        <v>0</v>
      </c>
      <c r="B11" s="204"/>
      <c r="C11" s="204"/>
      <c r="D11" s="204"/>
      <c r="E11" s="234" t="s">
        <v>190</v>
      </c>
      <c r="F11" s="228" t="s">
        <v>191</v>
      </c>
      <c r="G11" s="228" t="s">
        <v>189</v>
      </c>
      <c r="H11" s="204" t="s">
        <v>188</v>
      </c>
    </row>
    <row r="12" spans="1:15" ht="21" customHeight="1" x14ac:dyDescent="0.2">
      <c r="A12" s="204"/>
      <c r="B12" s="204"/>
      <c r="C12" s="204"/>
      <c r="D12" s="204"/>
      <c r="E12" s="235"/>
      <c r="F12" s="228"/>
      <c r="G12" s="228"/>
      <c r="H12" s="204"/>
    </row>
    <row r="13" spans="1:15" ht="12.75" customHeight="1" x14ac:dyDescent="0.2">
      <c r="A13" s="291" t="s">
        <v>83</v>
      </c>
      <c r="B13" s="292"/>
      <c r="C13" s="292"/>
      <c r="D13" s="293"/>
      <c r="E13" s="134"/>
      <c r="F13" s="132"/>
      <c r="G13" s="132"/>
      <c r="H13" s="121"/>
    </row>
    <row r="14" spans="1:15" ht="23.25" customHeight="1" x14ac:dyDescent="0.2">
      <c r="A14" s="252" t="s">
        <v>84</v>
      </c>
      <c r="B14" s="252"/>
      <c r="C14" s="252"/>
      <c r="D14" s="252"/>
      <c r="E14" s="26"/>
      <c r="F14" s="139"/>
      <c r="G14" s="139"/>
      <c r="H14" s="139"/>
    </row>
    <row r="15" spans="1:15" ht="23.25" customHeight="1" x14ac:dyDescent="0.2">
      <c r="A15" s="254" t="s">
        <v>85</v>
      </c>
      <c r="B15" s="254"/>
      <c r="C15" s="254"/>
      <c r="D15" s="254"/>
      <c r="E15" s="26"/>
      <c r="F15" s="139"/>
      <c r="G15" s="139"/>
      <c r="H15" s="139"/>
    </row>
    <row r="16" spans="1:15" ht="23.25" customHeight="1" x14ac:dyDescent="0.2">
      <c r="A16" s="254" t="s">
        <v>86</v>
      </c>
      <c r="B16" s="254"/>
      <c r="C16" s="254"/>
      <c r="D16" s="254"/>
      <c r="E16" s="26"/>
      <c r="F16" s="139"/>
      <c r="G16" s="139"/>
      <c r="H16" s="139"/>
    </row>
    <row r="17" spans="1:8" ht="23.25" customHeight="1" x14ac:dyDescent="0.2">
      <c r="A17" s="258" t="s">
        <v>87</v>
      </c>
      <c r="B17" s="259"/>
      <c r="C17" s="259"/>
      <c r="D17" s="260"/>
      <c r="E17" s="26"/>
      <c r="F17" s="139"/>
      <c r="G17" s="139"/>
      <c r="H17" s="139"/>
    </row>
    <row r="18" spans="1:8" ht="23.25" customHeight="1" x14ac:dyDescent="0.2">
      <c r="A18" s="256" t="s">
        <v>88</v>
      </c>
      <c r="B18" s="256"/>
      <c r="C18" s="256"/>
      <c r="D18" s="256"/>
      <c r="E18" s="26"/>
      <c r="F18" s="139"/>
      <c r="G18" s="139"/>
      <c r="H18" s="139"/>
    </row>
    <row r="19" spans="1:8" ht="12.75" customHeight="1" x14ac:dyDescent="0.2">
      <c r="A19" s="261"/>
      <c r="B19" s="261"/>
      <c r="C19" s="261"/>
      <c r="D19" s="261"/>
      <c r="E19" s="26"/>
      <c r="F19" s="139"/>
      <c r="G19" s="139"/>
      <c r="H19" s="139"/>
    </row>
    <row r="20" spans="1:8" ht="12.75" customHeight="1" x14ac:dyDescent="0.2">
      <c r="A20" s="254" t="s">
        <v>92</v>
      </c>
      <c r="B20" s="254"/>
      <c r="C20" s="254"/>
      <c r="D20" s="254"/>
      <c r="E20" s="26"/>
      <c r="F20" s="139"/>
      <c r="G20" s="139"/>
      <c r="H20" s="139"/>
    </row>
    <row r="21" spans="1:8" ht="12.75" customHeight="1" x14ac:dyDescent="0.2">
      <c r="A21" s="254" t="s">
        <v>93</v>
      </c>
      <c r="B21" s="254"/>
      <c r="C21" s="254"/>
      <c r="D21" s="254"/>
      <c r="E21" s="26"/>
      <c r="F21" s="139"/>
      <c r="G21" s="139"/>
      <c r="H21" s="139"/>
    </row>
    <row r="22" spans="1:8" x14ac:dyDescent="0.2">
      <c r="A22" s="193" t="s">
        <v>94</v>
      </c>
      <c r="B22" s="193"/>
      <c r="C22" s="193"/>
      <c r="D22" s="193"/>
      <c r="E22" s="139"/>
      <c r="F22" s="139"/>
      <c r="G22" s="139"/>
      <c r="H22" s="139"/>
    </row>
    <row r="23" spans="1:8" x14ac:dyDescent="0.2">
      <c r="A23" s="186" t="s">
        <v>95</v>
      </c>
      <c r="B23" s="187"/>
      <c r="C23" s="187"/>
      <c r="D23" s="188"/>
      <c r="E23" s="139"/>
      <c r="F23" s="139"/>
      <c r="G23" s="139"/>
      <c r="H23" s="139"/>
    </row>
    <row r="24" spans="1:8" x14ac:dyDescent="0.2">
      <c r="A24" s="288" t="s">
        <v>96</v>
      </c>
      <c r="B24" s="289"/>
      <c r="C24" s="289"/>
      <c r="D24" s="290"/>
      <c r="E24" s="19"/>
      <c r="F24" s="139"/>
      <c r="G24" s="139"/>
      <c r="H24" s="139"/>
    </row>
    <row r="25" spans="1:8" x14ac:dyDescent="0.2">
      <c r="A25" s="257" t="s">
        <v>97</v>
      </c>
      <c r="B25" s="257"/>
      <c r="C25" s="257"/>
      <c r="D25" s="257"/>
      <c r="E25" s="19"/>
      <c r="F25" s="139"/>
      <c r="G25" s="139"/>
      <c r="H25" s="139"/>
    </row>
    <row r="26" spans="1:8" x14ac:dyDescent="0.2">
      <c r="A26" s="255"/>
      <c r="B26" s="255"/>
      <c r="C26" s="255"/>
      <c r="D26" s="255"/>
      <c r="E26" s="19"/>
      <c r="F26" s="139"/>
      <c r="G26" s="139"/>
      <c r="H26" s="139"/>
    </row>
    <row r="27" spans="1:8" ht="23.25" customHeight="1" x14ac:dyDescent="0.2">
      <c r="A27" s="252" t="s">
        <v>98</v>
      </c>
      <c r="B27" s="252"/>
      <c r="C27" s="252"/>
      <c r="D27" s="252"/>
      <c r="E27" s="122"/>
      <c r="F27" s="18"/>
      <c r="G27" s="18"/>
      <c r="H27" s="18"/>
    </row>
    <row r="28" spans="1:8" ht="23.25" customHeight="1" x14ac:dyDescent="0.2">
      <c r="A28" s="254" t="s">
        <v>238</v>
      </c>
      <c r="B28" s="254"/>
      <c r="C28" s="254"/>
      <c r="D28" s="254"/>
      <c r="E28" s="8"/>
      <c r="F28" s="8"/>
      <c r="G28" s="8"/>
      <c r="H28" s="8"/>
    </row>
    <row r="29" spans="1:8" x14ac:dyDescent="0.2">
      <c r="A29" s="218" t="s">
        <v>239</v>
      </c>
      <c r="B29" s="218"/>
      <c r="C29" s="218"/>
      <c r="D29" s="218"/>
      <c r="E29" s="8"/>
      <c r="F29" s="8"/>
      <c r="G29" s="8"/>
      <c r="H29" s="8"/>
    </row>
    <row r="30" spans="1:8" x14ac:dyDescent="0.2">
      <c r="A30" s="253" t="s">
        <v>91</v>
      </c>
      <c r="B30" s="253"/>
      <c r="C30" s="253"/>
      <c r="D30" s="253"/>
      <c r="E30" s="8"/>
      <c r="F30" s="8"/>
      <c r="G30" s="8"/>
      <c r="H30" s="8"/>
    </row>
    <row r="31" spans="1:8" x14ac:dyDescent="0.2">
      <c r="A31" s="193"/>
      <c r="B31" s="193"/>
      <c r="C31" s="193"/>
      <c r="D31" s="193"/>
      <c r="E31" s="8"/>
      <c r="F31" s="8"/>
      <c r="G31" s="8"/>
      <c r="H31" s="8"/>
    </row>
    <row r="32" spans="1:8" ht="23.25" customHeight="1" x14ac:dyDescent="0.2">
      <c r="A32" s="209" t="s">
        <v>106</v>
      </c>
      <c r="B32" s="210"/>
      <c r="C32" s="210"/>
      <c r="D32" s="211"/>
      <c r="E32" s="8"/>
      <c r="F32" s="8"/>
      <c r="G32" s="8"/>
      <c r="H32" s="8">
        <v>0</v>
      </c>
    </row>
    <row r="33" spans="1:4" x14ac:dyDescent="0.2">
      <c r="A33" s="251"/>
      <c r="B33" s="251"/>
      <c r="C33" s="251"/>
      <c r="D33" s="251"/>
    </row>
    <row r="34" spans="1:4" x14ac:dyDescent="0.2">
      <c r="A34" s="251"/>
      <c r="B34" s="251"/>
      <c r="C34" s="251"/>
      <c r="D34" s="251"/>
    </row>
  </sheetData>
  <mergeCells count="31"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30:D30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:H1"/>
    <mergeCell ref="A4:H4"/>
    <mergeCell ref="A7:D7"/>
    <mergeCell ref="E7:H7"/>
    <mergeCell ref="A11:D12"/>
    <mergeCell ref="E11:E12"/>
    <mergeCell ref="F11:F12"/>
    <mergeCell ref="G11:G12"/>
    <mergeCell ref="H11:H12"/>
  </mergeCells>
  <pageMargins left="0.54" right="0.34" top="0.88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H37"/>
  <sheetViews>
    <sheetView workbookViewId="0">
      <selection activeCell="K7" sqref="K7"/>
    </sheetView>
  </sheetViews>
  <sheetFormatPr defaultRowHeight="12.75" x14ac:dyDescent="0.2"/>
  <cols>
    <col min="4" max="4" width="25.140625" customWidth="1"/>
    <col min="5" max="6" width="12.42578125" customWidth="1"/>
    <col min="7" max="7" width="12" customWidth="1"/>
    <col min="8" max="8" width="10.4257812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 x14ac:dyDescent="0.2">
      <c r="H2" s="129" t="s">
        <v>252</v>
      </c>
    </row>
    <row r="5" spans="1:8" x14ac:dyDescent="0.2">
      <c r="A5" s="220" t="s">
        <v>305</v>
      </c>
      <c r="B5" s="220"/>
      <c r="C5" s="220"/>
      <c r="D5" s="220"/>
      <c r="E5" s="220"/>
      <c r="F5" s="220"/>
      <c r="G5" s="220"/>
      <c r="H5" s="220"/>
    </row>
    <row r="6" spans="1:8" x14ac:dyDescent="0.2">
      <c r="A6" s="129"/>
      <c r="B6" s="129"/>
      <c r="C6" s="129"/>
      <c r="D6" s="129"/>
      <c r="E6" s="129"/>
      <c r="F6" s="129"/>
      <c r="G6" s="129"/>
      <c r="H6" s="129"/>
    </row>
    <row r="7" spans="1:8" x14ac:dyDescent="0.2">
      <c r="A7" s="129"/>
      <c r="B7" s="129"/>
      <c r="C7" s="129"/>
      <c r="D7" s="129"/>
      <c r="E7" s="129"/>
      <c r="F7" s="129"/>
      <c r="G7" s="129"/>
      <c r="H7" s="129"/>
    </row>
    <row r="8" spans="1:8" x14ac:dyDescent="0.2">
      <c r="A8" s="166" t="s">
        <v>111</v>
      </c>
      <c r="B8" s="166"/>
      <c r="C8" s="166"/>
      <c r="D8" s="166"/>
      <c r="E8" s="294" t="s">
        <v>182</v>
      </c>
      <c r="F8" s="295"/>
      <c r="G8" s="295"/>
      <c r="H8" s="296"/>
    </row>
    <row r="9" spans="1:8" x14ac:dyDescent="0.2">
      <c r="A9" s="44"/>
      <c r="B9" s="44"/>
      <c r="C9" s="44"/>
      <c r="D9" s="44"/>
      <c r="E9" s="44"/>
      <c r="F9" s="44"/>
      <c r="G9" s="44"/>
      <c r="H9" s="44"/>
    </row>
    <row r="10" spans="1:8" x14ac:dyDescent="0.2">
      <c r="A10" s="220"/>
      <c r="B10" s="220"/>
      <c r="C10" s="220"/>
      <c r="D10" s="220"/>
      <c r="E10" s="220"/>
      <c r="F10" s="220"/>
      <c r="G10" s="220"/>
      <c r="H10" s="220"/>
    </row>
    <row r="11" spans="1:8" x14ac:dyDescent="0.2">
      <c r="A11" s="221" t="s">
        <v>211</v>
      </c>
      <c r="B11" s="221"/>
      <c r="C11" s="221"/>
      <c r="D11" s="221"/>
      <c r="E11" s="221"/>
      <c r="F11" s="221"/>
      <c r="G11" s="221"/>
      <c r="H11" s="221"/>
    </row>
    <row r="12" spans="1:8" ht="12.75" customHeight="1" x14ac:dyDescent="0.2">
      <c r="A12" s="222" t="s">
        <v>0</v>
      </c>
      <c r="B12" s="223"/>
      <c r="C12" s="223"/>
      <c r="D12" s="224"/>
      <c r="E12" s="234" t="s">
        <v>190</v>
      </c>
      <c r="F12" s="228" t="s">
        <v>191</v>
      </c>
      <c r="G12" s="228" t="s">
        <v>189</v>
      </c>
      <c r="H12" s="204" t="s">
        <v>188</v>
      </c>
    </row>
    <row r="13" spans="1:8" ht="24.75" customHeight="1" x14ac:dyDescent="0.2">
      <c r="A13" s="225"/>
      <c r="B13" s="226"/>
      <c r="C13" s="226"/>
      <c r="D13" s="227"/>
      <c r="E13" s="235"/>
      <c r="F13" s="228"/>
      <c r="G13" s="228"/>
      <c r="H13" s="204"/>
    </row>
    <row r="14" spans="1:8" ht="23.25" customHeight="1" x14ac:dyDescent="0.2">
      <c r="A14" s="194" t="s">
        <v>56</v>
      </c>
      <c r="B14" s="195"/>
      <c r="C14" s="195"/>
      <c r="D14" s="196"/>
      <c r="E14" s="139"/>
      <c r="F14" s="139"/>
      <c r="G14" s="139"/>
      <c r="H14" s="139"/>
    </row>
    <row r="15" spans="1:8" ht="23.25" customHeight="1" x14ac:dyDescent="0.2">
      <c r="A15" s="194" t="s">
        <v>57</v>
      </c>
      <c r="B15" s="195"/>
      <c r="C15" s="195"/>
      <c r="D15" s="196"/>
      <c r="E15" s="139"/>
      <c r="F15" s="139"/>
      <c r="G15" s="139"/>
      <c r="H15" s="139"/>
    </row>
    <row r="16" spans="1:8" ht="23.25" customHeight="1" x14ac:dyDescent="0.2">
      <c r="A16" s="194" t="s">
        <v>58</v>
      </c>
      <c r="B16" s="195"/>
      <c r="C16" s="195"/>
      <c r="D16" s="196"/>
      <c r="E16" s="139"/>
      <c r="F16" s="139"/>
      <c r="G16" s="117"/>
      <c r="H16" s="139"/>
    </row>
    <row r="17" spans="1:8" ht="12.75" customHeight="1" x14ac:dyDescent="0.2">
      <c r="A17" s="194" t="s">
        <v>59</v>
      </c>
      <c r="B17" s="195"/>
      <c r="C17" s="195"/>
      <c r="D17" s="196"/>
      <c r="E17" s="139"/>
      <c r="F17" s="139"/>
      <c r="G17" s="117">
        <v>0</v>
      </c>
      <c r="H17" s="68">
        <v>0</v>
      </c>
    </row>
    <row r="18" spans="1:8" ht="12.75" customHeight="1" x14ac:dyDescent="0.2">
      <c r="A18" s="209" t="s">
        <v>105</v>
      </c>
      <c r="B18" s="210"/>
      <c r="C18" s="210"/>
      <c r="D18" s="211"/>
      <c r="E18" s="139"/>
      <c r="F18" s="139"/>
      <c r="G18" s="118">
        <v>0</v>
      </c>
      <c r="H18" s="68">
        <v>0</v>
      </c>
    </row>
    <row r="19" spans="1:8" x14ac:dyDescent="0.2">
      <c r="A19" s="193"/>
      <c r="B19" s="193"/>
      <c r="C19" s="193"/>
      <c r="D19" s="193"/>
      <c r="E19" s="139"/>
      <c r="F19" s="139"/>
      <c r="G19" s="139"/>
      <c r="H19" s="139"/>
    </row>
    <row r="20" spans="1:8" x14ac:dyDescent="0.2">
      <c r="A20" s="218" t="s">
        <v>70</v>
      </c>
      <c r="B20" s="218"/>
      <c r="C20" s="218"/>
      <c r="D20" s="218"/>
      <c r="E20" s="18"/>
      <c r="F20" s="139"/>
      <c r="G20" s="139"/>
      <c r="H20" s="139"/>
    </row>
    <row r="21" spans="1:8" x14ac:dyDescent="0.2">
      <c r="A21" s="205" t="s">
        <v>71</v>
      </c>
      <c r="B21" s="205"/>
      <c r="C21" s="205"/>
      <c r="D21" s="205"/>
      <c r="E21" s="117">
        <v>220000</v>
      </c>
      <c r="F21" s="117">
        <v>220000</v>
      </c>
      <c r="G21" s="117">
        <v>82406</v>
      </c>
      <c r="H21" s="67">
        <f>G21/F21</f>
        <v>0.37457272727272728</v>
      </c>
    </row>
    <row r="22" spans="1:8" x14ac:dyDescent="0.2">
      <c r="A22" s="193" t="s">
        <v>72</v>
      </c>
      <c r="B22" s="193"/>
      <c r="C22" s="193"/>
      <c r="D22" s="193"/>
      <c r="E22" s="139"/>
      <c r="F22" s="139"/>
      <c r="G22" s="139"/>
      <c r="H22" s="139"/>
    </row>
    <row r="23" spans="1:8" x14ac:dyDescent="0.2">
      <c r="A23" s="265" t="s">
        <v>244</v>
      </c>
      <c r="B23" s="285"/>
      <c r="C23" s="285"/>
      <c r="D23" s="286"/>
      <c r="E23" s="139"/>
      <c r="F23" s="139"/>
      <c r="G23" s="139"/>
      <c r="H23" s="139"/>
    </row>
    <row r="24" spans="1:8" x14ac:dyDescent="0.2">
      <c r="A24" s="193" t="s">
        <v>73</v>
      </c>
      <c r="B24" s="193"/>
      <c r="C24" s="193"/>
      <c r="D24" s="193"/>
      <c r="E24" s="117">
        <v>60000</v>
      </c>
      <c r="F24" s="117">
        <v>60000</v>
      </c>
      <c r="G24" s="117">
        <v>22249</v>
      </c>
      <c r="H24" s="67">
        <f>G24/F24</f>
        <v>0.37081666666666668</v>
      </c>
    </row>
    <row r="25" spans="1:8" x14ac:dyDescent="0.2">
      <c r="A25" s="186" t="s">
        <v>74</v>
      </c>
      <c r="B25" s="187"/>
      <c r="C25" s="187"/>
      <c r="D25" s="188"/>
      <c r="E25" s="117"/>
      <c r="F25" s="117"/>
      <c r="G25" s="117"/>
      <c r="H25" s="117"/>
    </row>
    <row r="26" spans="1:8" x14ac:dyDescent="0.2">
      <c r="A26" s="193" t="s">
        <v>245</v>
      </c>
      <c r="B26" s="193"/>
      <c r="C26" s="193"/>
      <c r="D26" s="193"/>
      <c r="E26" s="117"/>
      <c r="F26" s="117"/>
      <c r="G26" s="117"/>
      <c r="H26" s="117"/>
    </row>
    <row r="27" spans="1:8" x14ac:dyDescent="0.2">
      <c r="A27" s="193" t="s">
        <v>76</v>
      </c>
      <c r="B27" s="202"/>
      <c r="C27" s="202"/>
      <c r="D27" s="202"/>
      <c r="E27" s="117"/>
      <c r="F27" s="117"/>
      <c r="G27" s="117"/>
      <c r="H27" s="117"/>
    </row>
    <row r="28" spans="1:8" x14ac:dyDescent="0.2">
      <c r="A28" s="186" t="s">
        <v>246</v>
      </c>
      <c r="B28" s="187"/>
      <c r="C28" s="187"/>
      <c r="D28" s="188"/>
      <c r="E28" s="117"/>
      <c r="F28" s="117"/>
      <c r="G28" s="117"/>
      <c r="H28" s="117"/>
    </row>
    <row r="29" spans="1:8" x14ac:dyDescent="0.2">
      <c r="A29" s="186" t="s">
        <v>247</v>
      </c>
      <c r="B29" s="187"/>
      <c r="C29" s="187"/>
      <c r="D29" s="188"/>
      <c r="E29" s="117"/>
      <c r="F29" s="117"/>
      <c r="G29" s="117"/>
      <c r="H29" s="117"/>
    </row>
    <row r="30" spans="1:8" x14ac:dyDescent="0.2">
      <c r="A30" s="202" t="s">
        <v>78</v>
      </c>
      <c r="B30" s="202"/>
      <c r="C30" s="202"/>
      <c r="D30" s="202"/>
      <c r="E30" s="117">
        <v>280000</v>
      </c>
      <c r="F30" s="117">
        <f>F24+F21</f>
        <v>280000</v>
      </c>
      <c r="G30" s="117">
        <v>104655</v>
      </c>
      <c r="H30" s="67">
        <f>G30/F30</f>
        <v>0.37376785714285715</v>
      </c>
    </row>
    <row r="31" spans="1:8" ht="13.5" customHeight="1" x14ac:dyDescent="0.2">
      <c r="A31" s="232"/>
      <c r="B31" s="232"/>
      <c r="C31" s="232"/>
      <c r="D31" s="232"/>
      <c r="E31" s="117"/>
      <c r="F31" s="117"/>
      <c r="G31" s="117"/>
      <c r="H31" s="117"/>
    </row>
    <row r="32" spans="1:8" ht="23.25" customHeight="1" x14ac:dyDescent="0.2">
      <c r="A32" s="205" t="s">
        <v>79</v>
      </c>
      <c r="B32" s="205"/>
      <c r="C32" s="205"/>
      <c r="D32" s="205"/>
      <c r="E32" s="8"/>
      <c r="F32" s="8"/>
      <c r="G32" s="8"/>
      <c r="H32" s="8"/>
    </row>
    <row r="33" spans="1:8" ht="21" customHeight="1" x14ac:dyDescent="0.2">
      <c r="A33" s="205" t="s">
        <v>248</v>
      </c>
      <c r="B33" s="205"/>
      <c r="C33" s="205"/>
      <c r="D33" s="205"/>
      <c r="E33" s="8"/>
      <c r="F33" s="8"/>
      <c r="G33" s="8"/>
      <c r="H33" s="8"/>
    </row>
    <row r="34" spans="1:8" x14ac:dyDescent="0.2">
      <c r="A34" s="193" t="s">
        <v>249</v>
      </c>
      <c r="B34" s="193"/>
      <c r="C34" s="193"/>
      <c r="D34" s="193"/>
      <c r="E34" s="8"/>
      <c r="F34" s="8"/>
      <c r="G34" s="8"/>
      <c r="H34" s="8"/>
    </row>
    <row r="35" spans="1:8" x14ac:dyDescent="0.2">
      <c r="A35" s="202" t="s">
        <v>82</v>
      </c>
      <c r="B35" s="202"/>
      <c r="C35" s="202"/>
      <c r="D35" s="202"/>
      <c r="E35" s="8"/>
      <c r="F35" s="8">
        <v>0</v>
      </c>
      <c r="G35" s="8"/>
      <c r="H35" s="8">
        <v>0</v>
      </c>
    </row>
    <row r="36" spans="1:8" x14ac:dyDescent="0.2">
      <c r="A36" s="193"/>
      <c r="B36" s="193"/>
      <c r="C36" s="193"/>
      <c r="D36" s="193"/>
      <c r="E36" s="165"/>
      <c r="F36" s="165"/>
      <c r="G36" s="165"/>
      <c r="H36" s="165"/>
    </row>
    <row r="37" spans="1:8" x14ac:dyDescent="0.2">
      <c r="A37" s="202" t="s">
        <v>250</v>
      </c>
      <c r="B37" s="202"/>
      <c r="C37" s="202"/>
      <c r="D37" s="202"/>
      <c r="E37" s="93">
        <v>280000</v>
      </c>
      <c r="F37" s="93">
        <v>280000</v>
      </c>
      <c r="G37" s="93">
        <v>104655</v>
      </c>
      <c r="H37" s="73">
        <f>G37/F37</f>
        <v>0.37376785714285715</v>
      </c>
    </row>
  </sheetData>
  <mergeCells count="33"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5:H5"/>
    <mergeCell ref="E8:H8"/>
    <mergeCell ref="A10:H10"/>
    <mergeCell ref="A11:H11"/>
    <mergeCell ref="A12:D13"/>
    <mergeCell ref="E12:E13"/>
    <mergeCell ref="F12:F13"/>
    <mergeCell ref="H12:H13"/>
    <mergeCell ref="G12:G13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H37"/>
  <sheetViews>
    <sheetView topLeftCell="A10" workbookViewId="0">
      <selection activeCell="K34" sqref="K34"/>
    </sheetView>
  </sheetViews>
  <sheetFormatPr defaultRowHeight="12.75" x14ac:dyDescent="0.2"/>
  <cols>
    <col min="4" max="4" width="25.140625" customWidth="1"/>
    <col min="5" max="5" width="14.42578125" customWidth="1"/>
    <col min="6" max="7" width="13.28515625" customWidth="1"/>
    <col min="8" max="8" width="14.2851562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 x14ac:dyDescent="0.2">
      <c r="H2" s="129" t="s">
        <v>253</v>
      </c>
    </row>
    <row r="5" spans="1:8" x14ac:dyDescent="0.2">
      <c r="A5" s="220" t="s">
        <v>307</v>
      </c>
      <c r="B5" s="220"/>
      <c r="C5" s="220"/>
      <c r="D5" s="220"/>
      <c r="E5" s="220"/>
      <c r="F5" s="220"/>
      <c r="G5" s="220"/>
      <c r="H5" s="220"/>
    </row>
    <row r="6" spans="1:8" x14ac:dyDescent="0.2">
      <c r="A6" s="129"/>
      <c r="B6" s="129"/>
      <c r="C6" s="129"/>
      <c r="D6" s="129"/>
      <c r="E6" s="129"/>
      <c r="F6" s="129"/>
      <c r="G6" s="129"/>
      <c r="H6" s="129"/>
    </row>
    <row r="7" spans="1:8" x14ac:dyDescent="0.2">
      <c r="A7" s="129"/>
      <c r="B7" s="129"/>
      <c r="C7" s="129"/>
      <c r="D7" s="129"/>
      <c r="E7" s="129"/>
      <c r="F7" s="129"/>
      <c r="G7" s="129"/>
      <c r="H7" s="129"/>
    </row>
    <row r="8" spans="1:8" x14ac:dyDescent="0.2">
      <c r="A8" s="166" t="s">
        <v>111</v>
      </c>
      <c r="B8" s="166"/>
      <c r="C8" s="166"/>
      <c r="D8" s="166"/>
      <c r="E8" s="294" t="s">
        <v>235</v>
      </c>
      <c r="F8" s="295"/>
      <c r="G8" s="295"/>
      <c r="H8" s="296"/>
    </row>
    <row r="9" spans="1:8" x14ac:dyDescent="0.2">
      <c r="A9" s="44"/>
      <c r="B9" s="44"/>
      <c r="C9" s="44"/>
      <c r="D9" s="44"/>
      <c r="E9" s="44"/>
      <c r="F9" s="44"/>
      <c r="G9" s="44"/>
      <c r="H9" s="44"/>
    </row>
    <row r="10" spans="1:8" x14ac:dyDescent="0.2">
      <c r="A10" s="220"/>
      <c r="B10" s="220"/>
      <c r="C10" s="220"/>
      <c r="D10" s="220"/>
      <c r="E10" s="220"/>
      <c r="F10" s="220"/>
      <c r="G10" s="220"/>
      <c r="H10" s="220"/>
    </row>
    <row r="11" spans="1:8" x14ac:dyDescent="0.2">
      <c r="A11" s="221" t="s">
        <v>211</v>
      </c>
      <c r="B11" s="221"/>
      <c r="C11" s="221"/>
      <c r="D11" s="221"/>
      <c r="E11" s="221"/>
      <c r="F11" s="221"/>
      <c r="G11" s="221"/>
      <c r="H11" s="221"/>
    </row>
    <row r="12" spans="1:8" ht="12.75" customHeight="1" x14ac:dyDescent="0.2">
      <c r="A12" s="222" t="s">
        <v>0</v>
      </c>
      <c r="B12" s="223"/>
      <c r="C12" s="223"/>
      <c r="D12" s="224"/>
      <c r="E12" s="234" t="s">
        <v>190</v>
      </c>
      <c r="F12" s="228" t="s">
        <v>191</v>
      </c>
      <c r="G12" s="234" t="s">
        <v>189</v>
      </c>
      <c r="H12" s="204" t="s">
        <v>195</v>
      </c>
    </row>
    <row r="13" spans="1:8" ht="24.75" customHeight="1" x14ac:dyDescent="0.2">
      <c r="A13" s="225"/>
      <c r="B13" s="226"/>
      <c r="C13" s="226"/>
      <c r="D13" s="227"/>
      <c r="E13" s="235"/>
      <c r="F13" s="228"/>
      <c r="G13" s="235"/>
      <c r="H13" s="204"/>
    </row>
    <row r="14" spans="1:8" ht="23.25" customHeight="1" x14ac:dyDescent="0.2">
      <c r="A14" s="194" t="s">
        <v>56</v>
      </c>
      <c r="B14" s="195"/>
      <c r="C14" s="195"/>
      <c r="D14" s="196"/>
      <c r="E14" s="139"/>
      <c r="F14" s="139"/>
      <c r="G14" s="139"/>
      <c r="H14" s="139"/>
    </row>
    <row r="15" spans="1:8" ht="23.25" customHeight="1" x14ac:dyDescent="0.2">
      <c r="A15" s="194" t="s">
        <v>57</v>
      </c>
      <c r="B15" s="195"/>
      <c r="C15" s="195"/>
      <c r="D15" s="196"/>
      <c r="E15" s="139"/>
      <c r="F15" s="139"/>
      <c r="G15" s="139"/>
      <c r="H15" s="139"/>
    </row>
    <row r="16" spans="1:8" ht="23.25" customHeight="1" x14ac:dyDescent="0.2">
      <c r="A16" s="194" t="s">
        <v>58</v>
      </c>
      <c r="B16" s="195"/>
      <c r="C16" s="195"/>
      <c r="D16" s="196"/>
      <c r="E16" s="139"/>
      <c r="F16" s="139"/>
      <c r="G16" s="139"/>
      <c r="H16" s="139"/>
    </row>
    <row r="17" spans="1:8" ht="12.75" customHeight="1" x14ac:dyDescent="0.2">
      <c r="A17" s="194" t="s">
        <v>59</v>
      </c>
      <c r="B17" s="195"/>
      <c r="C17" s="195"/>
      <c r="D17" s="196"/>
      <c r="E17" s="139"/>
      <c r="F17" s="139"/>
      <c r="G17" s="139"/>
      <c r="H17" s="139"/>
    </row>
    <row r="18" spans="1:8" ht="12.75" customHeight="1" x14ac:dyDescent="0.2">
      <c r="A18" s="209" t="s">
        <v>105</v>
      </c>
      <c r="B18" s="210"/>
      <c r="C18" s="210"/>
      <c r="D18" s="211"/>
      <c r="E18" s="139"/>
      <c r="F18" s="139"/>
      <c r="G18" s="139"/>
      <c r="H18" s="139"/>
    </row>
    <row r="19" spans="1:8" x14ac:dyDescent="0.2">
      <c r="A19" s="193"/>
      <c r="B19" s="193"/>
      <c r="C19" s="193"/>
      <c r="D19" s="193"/>
      <c r="E19" s="139"/>
      <c r="F19" s="139"/>
      <c r="G19" s="139"/>
      <c r="H19" s="139"/>
    </row>
    <row r="20" spans="1:8" x14ac:dyDescent="0.2">
      <c r="A20" s="218" t="s">
        <v>70</v>
      </c>
      <c r="B20" s="218"/>
      <c r="C20" s="218"/>
      <c r="D20" s="218"/>
      <c r="E20" s="18"/>
      <c r="F20" s="139"/>
      <c r="G20" s="139"/>
      <c r="H20" s="139"/>
    </row>
    <row r="21" spans="1:8" x14ac:dyDescent="0.2">
      <c r="A21" s="205" t="s">
        <v>71</v>
      </c>
      <c r="B21" s="205"/>
      <c r="C21" s="205"/>
      <c r="D21" s="205"/>
      <c r="E21" s="117">
        <v>12700000</v>
      </c>
      <c r="F21" s="117">
        <v>12700000</v>
      </c>
      <c r="G21" s="117">
        <v>5923850</v>
      </c>
      <c r="H21" s="67">
        <f>G21/F21</f>
        <v>0.4664448818897638</v>
      </c>
    </row>
    <row r="22" spans="1:8" x14ac:dyDescent="0.2">
      <c r="A22" s="193" t="s">
        <v>72</v>
      </c>
      <c r="B22" s="193"/>
      <c r="C22" s="193"/>
      <c r="D22" s="193"/>
      <c r="E22" s="139"/>
      <c r="F22" s="117"/>
      <c r="G22" s="117"/>
      <c r="H22" s="67"/>
    </row>
    <row r="23" spans="1:8" x14ac:dyDescent="0.2">
      <c r="A23" s="265" t="s">
        <v>244</v>
      </c>
      <c r="B23" s="285"/>
      <c r="C23" s="285"/>
      <c r="D23" s="286"/>
      <c r="E23" s="117">
        <v>8628000</v>
      </c>
      <c r="F23" s="117">
        <v>8628000</v>
      </c>
      <c r="G23" s="117">
        <v>4684754</v>
      </c>
      <c r="H23" s="67">
        <f t="shared" ref="H23:H37" si="0">G23/F23</f>
        <v>0.54297102457116364</v>
      </c>
    </row>
    <row r="24" spans="1:8" x14ac:dyDescent="0.2">
      <c r="A24" s="193" t="s">
        <v>73</v>
      </c>
      <c r="B24" s="193"/>
      <c r="C24" s="193"/>
      <c r="D24" s="193"/>
      <c r="E24" s="117">
        <v>5759000</v>
      </c>
      <c r="F24" s="117">
        <v>5759000</v>
      </c>
      <c r="G24" s="117">
        <v>2809551</v>
      </c>
      <c r="H24" s="67">
        <f t="shared" si="0"/>
        <v>0.48785396770272615</v>
      </c>
    </row>
    <row r="25" spans="1:8" x14ac:dyDescent="0.2">
      <c r="A25" s="186" t="s">
        <v>74</v>
      </c>
      <c r="B25" s="187"/>
      <c r="C25" s="187"/>
      <c r="D25" s="188"/>
      <c r="E25" s="117"/>
      <c r="F25" s="117"/>
      <c r="G25" s="117"/>
      <c r="H25" s="67"/>
    </row>
    <row r="26" spans="1:8" x14ac:dyDescent="0.2">
      <c r="A26" s="193" t="s">
        <v>245</v>
      </c>
      <c r="B26" s="193"/>
      <c r="C26" s="193"/>
      <c r="D26" s="193"/>
      <c r="E26" s="117"/>
      <c r="F26" s="117"/>
      <c r="G26" s="117"/>
      <c r="H26" s="67"/>
    </row>
    <row r="27" spans="1:8" x14ac:dyDescent="0.2">
      <c r="A27" s="193" t="s">
        <v>76</v>
      </c>
      <c r="B27" s="202"/>
      <c r="C27" s="202"/>
      <c r="D27" s="202"/>
      <c r="E27" s="117"/>
      <c r="F27" s="117"/>
      <c r="G27" s="117"/>
      <c r="H27" s="67"/>
    </row>
    <row r="28" spans="1:8" x14ac:dyDescent="0.2">
      <c r="A28" s="186" t="s">
        <v>246</v>
      </c>
      <c r="B28" s="187"/>
      <c r="C28" s="187"/>
      <c r="D28" s="188"/>
      <c r="E28" s="117"/>
      <c r="F28" s="117"/>
      <c r="G28" s="117"/>
      <c r="H28" s="67"/>
    </row>
    <row r="29" spans="1:8" x14ac:dyDescent="0.2">
      <c r="A29" s="186" t="s">
        <v>247</v>
      </c>
      <c r="B29" s="187"/>
      <c r="C29" s="187"/>
      <c r="D29" s="188"/>
      <c r="E29" s="117"/>
      <c r="F29" s="117"/>
      <c r="G29" s="117"/>
      <c r="H29" s="67"/>
    </row>
    <row r="30" spans="1:8" x14ac:dyDescent="0.2">
      <c r="A30" s="202" t="s">
        <v>78</v>
      </c>
      <c r="B30" s="202"/>
      <c r="C30" s="202"/>
      <c r="D30" s="202"/>
      <c r="E30" s="117">
        <f>E24+E21+E23</f>
        <v>27087000</v>
      </c>
      <c r="F30" s="117">
        <f t="shared" ref="F30:G30" si="1">F24+F21+F23</f>
        <v>27087000</v>
      </c>
      <c r="G30" s="117">
        <f t="shared" si="1"/>
        <v>13418155</v>
      </c>
      <c r="H30" s="67">
        <f t="shared" si="0"/>
        <v>0.49537250341492228</v>
      </c>
    </row>
    <row r="31" spans="1:8" ht="13.5" customHeight="1" x14ac:dyDescent="0.2">
      <c r="A31" s="232"/>
      <c r="B31" s="232"/>
      <c r="C31" s="232"/>
      <c r="D31" s="232"/>
      <c r="E31" s="117"/>
      <c r="F31" s="117"/>
      <c r="G31" s="117"/>
      <c r="H31" s="67"/>
    </row>
    <row r="32" spans="1:8" ht="23.25" customHeight="1" x14ac:dyDescent="0.2">
      <c r="A32" s="205" t="s">
        <v>79</v>
      </c>
      <c r="B32" s="205"/>
      <c r="C32" s="205"/>
      <c r="D32" s="205"/>
      <c r="E32" s="8"/>
      <c r="F32" s="8"/>
      <c r="G32" s="117"/>
      <c r="H32" s="67"/>
    </row>
    <row r="33" spans="1:8" ht="21" customHeight="1" x14ac:dyDescent="0.2">
      <c r="A33" s="205" t="s">
        <v>248</v>
      </c>
      <c r="B33" s="205"/>
      <c r="C33" s="205"/>
      <c r="D33" s="205"/>
      <c r="E33" s="8"/>
      <c r="F33" s="8"/>
      <c r="G33" s="117"/>
      <c r="H33" s="67"/>
    </row>
    <row r="34" spans="1:8" x14ac:dyDescent="0.2">
      <c r="A34" s="193" t="s">
        <v>249</v>
      </c>
      <c r="B34" s="193"/>
      <c r="C34" s="193"/>
      <c r="D34" s="193"/>
      <c r="E34" s="8"/>
      <c r="F34" s="8"/>
      <c r="G34" s="117"/>
      <c r="H34" s="67"/>
    </row>
    <row r="35" spans="1:8" x14ac:dyDescent="0.2">
      <c r="A35" s="202" t="s">
        <v>82</v>
      </c>
      <c r="B35" s="202"/>
      <c r="C35" s="202"/>
      <c r="D35" s="202"/>
      <c r="E35" s="8">
        <v>0</v>
      </c>
      <c r="F35" s="8"/>
      <c r="G35" s="117"/>
      <c r="H35" s="67"/>
    </row>
    <row r="36" spans="1:8" x14ac:dyDescent="0.2">
      <c r="A36" s="193"/>
      <c r="B36" s="193"/>
      <c r="C36" s="193"/>
      <c r="D36" s="193"/>
      <c r="E36" s="165"/>
      <c r="F36" s="165"/>
      <c r="G36" s="117"/>
      <c r="H36" s="67"/>
    </row>
    <row r="37" spans="1:8" x14ac:dyDescent="0.2">
      <c r="A37" s="202" t="s">
        <v>250</v>
      </c>
      <c r="B37" s="202"/>
      <c r="C37" s="202"/>
      <c r="D37" s="202"/>
      <c r="E37" s="117">
        <f>E35+E30+E18</f>
        <v>27087000</v>
      </c>
      <c r="F37" s="117">
        <f t="shared" ref="F37:G37" si="2">F35+F30+F18</f>
        <v>27087000</v>
      </c>
      <c r="G37" s="117">
        <f t="shared" si="2"/>
        <v>13418155</v>
      </c>
      <c r="H37" s="67">
        <f t="shared" si="0"/>
        <v>0.49537250341492228</v>
      </c>
    </row>
  </sheetData>
  <mergeCells count="33"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5:H5"/>
    <mergeCell ref="E8:H8"/>
    <mergeCell ref="A10:H10"/>
    <mergeCell ref="A11:H11"/>
    <mergeCell ref="A12:D13"/>
    <mergeCell ref="E12:E13"/>
    <mergeCell ref="F12:F13"/>
    <mergeCell ref="H12:H13"/>
    <mergeCell ref="G12:G13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H37"/>
  <sheetViews>
    <sheetView workbookViewId="0">
      <selection activeCell="K13" sqref="K13"/>
    </sheetView>
  </sheetViews>
  <sheetFormatPr defaultRowHeight="12.75" x14ac:dyDescent="0.2"/>
  <cols>
    <col min="4" max="4" width="25.140625" customWidth="1"/>
    <col min="5" max="6" width="12.7109375" customWidth="1"/>
    <col min="7" max="8" width="11.14062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 x14ac:dyDescent="0.2">
      <c r="H2" s="129" t="s">
        <v>254</v>
      </c>
    </row>
    <row r="5" spans="1:8" x14ac:dyDescent="0.2">
      <c r="A5" s="220" t="s">
        <v>305</v>
      </c>
      <c r="B5" s="220"/>
      <c r="C5" s="220"/>
      <c r="D5" s="220"/>
      <c r="E5" s="220"/>
      <c r="F5" s="220"/>
      <c r="G5" s="220"/>
      <c r="H5" s="220"/>
    </row>
    <row r="6" spans="1:8" x14ac:dyDescent="0.2">
      <c r="A6" s="129"/>
      <c r="B6" s="129"/>
      <c r="C6" s="129"/>
      <c r="D6" s="129"/>
      <c r="E6" s="129"/>
      <c r="F6" s="129"/>
      <c r="G6" s="129"/>
      <c r="H6" s="129"/>
    </row>
    <row r="7" spans="1:8" x14ac:dyDescent="0.2">
      <c r="A7" s="129"/>
      <c r="B7" s="129"/>
      <c r="C7" s="129"/>
      <c r="D7" s="129"/>
      <c r="E7" s="129"/>
      <c r="F7" s="129"/>
      <c r="G7" s="129"/>
      <c r="H7" s="129"/>
    </row>
    <row r="8" spans="1:8" x14ac:dyDescent="0.2">
      <c r="A8" s="166" t="s">
        <v>111</v>
      </c>
      <c r="B8" s="166"/>
      <c r="C8" s="166"/>
      <c r="D8" s="166"/>
      <c r="E8" s="294" t="s">
        <v>183</v>
      </c>
      <c r="F8" s="295"/>
      <c r="G8" s="295"/>
      <c r="H8" s="296"/>
    </row>
    <row r="9" spans="1:8" x14ac:dyDescent="0.2">
      <c r="A9" s="44"/>
      <c r="B9" s="44"/>
      <c r="C9" s="44"/>
      <c r="D9" s="44"/>
      <c r="E9" s="44"/>
      <c r="F9" s="44"/>
      <c r="G9" s="44"/>
      <c r="H9" s="44"/>
    </row>
    <row r="10" spans="1:8" x14ac:dyDescent="0.2">
      <c r="A10" s="220"/>
      <c r="B10" s="220"/>
      <c r="C10" s="220"/>
      <c r="D10" s="220"/>
      <c r="E10" s="220"/>
      <c r="F10" s="220"/>
      <c r="G10" s="220"/>
      <c r="H10" s="220"/>
    </row>
    <row r="11" spans="1:8" x14ac:dyDescent="0.2">
      <c r="A11" s="221" t="s">
        <v>211</v>
      </c>
      <c r="B11" s="221"/>
      <c r="C11" s="221"/>
      <c r="D11" s="221"/>
      <c r="E11" s="221"/>
      <c r="F11" s="221"/>
      <c r="G11" s="221"/>
      <c r="H11" s="221"/>
    </row>
    <row r="12" spans="1:8" ht="12.75" customHeight="1" x14ac:dyDescent="0.2">
      <c r="A12" s="222" t="s">
        <v>0</v>
      </c>
      <c r="B12" s="223"/>
      <c r="C12" s="223"/>
      <c r="D12" s="224"/>
      <c r="E12" s="234" t="s">
        <v>190</v>
      </c>
      <c r="F12" s="228" t="s">
        <v>191</v>
      </c>
      <c r="G12" s="234" t="s">
        <v>189</v>
      </c>
      <c r="H12" s="204" t="s">
        <v>195</v>
      </c>
    </row>
    <row r="13" spans="1:8" ht="24.75" customHeight="1" x14ac:dyDescent="0.2">
      <c r="A13" s="225"/>
      <c r="B13" s="226"/>
      <c r="C13" s="226"/>
      <c r="D13" s="227"/>
      <c r="E13" s="235"/>
      <c r="F13" s="228"/>
      <c r="G13" s="235"/>
      <c r="H13" s="204"/>
    </row>
    <row r="14" spans="1:8" ht="23.25" customHeight="1" x14ac:dyDescent="0.2">
      <c r="A14" s="194" t="s">
        <v>56</v>
      </c>
      <c r="B14" s="195"/>
      <c r="C14" s="195"/>
      <c r="D14" s="196"/>
      <c r="E14" s="139"/>
      <c r="F14" s="139"/>
      <c r="G14" s="139"/>
      <c r="H14" s="139"/>
    </row>
    <row r="15" spans="1:8" ht="23.25" customHeight="1" x14ac:dyDescent="0.2">
      <c r="A15" s="194" t="s">
        <v>57</v>
      </c>
      <c r="B15" s="195"/>
      <c r="C15" s="195"/>
      <c r="D15" s="196"/>
      <c r="E15" s="139"/>
      <c r="F15" s="139"/>
      <c r="G15" s="139"/>
      <c r="H15" s="139"/>
    </row>
    <row r="16" spans="1:8" ht="23.25" customHeight="1" x14ac:dyDescent="0.2">
      <c r="A16" s="194" t="s">
        <v>58</v>
      </c>
      <c r="B16" s="195"/>
      <c r="C16" s="195"/>
      <c r="D16" s="196"/>
      <c r="E16" s="139"/>
      <c r="F16" s="139"/>
      <c r="G16" s="139"/>
      <c r="H16" s="139"/>
    </row>
    <row r="17" spans="1:8" ht="12.75" customHeight="1" x14ac:dyDescent="0.2">
      <c r="A17" s="194" t="s">
        <v>59</v>
      </c>
      <c r="B17" s="195"/>
      <c r="C17" s="195"/>
      <c r="D17" s="196"/>
      <c r="E17" s="139"/>
      <c r="F17" s="139"/>
      <c r="G17" s="117"/>
      <c r="H17" s="68"/>
    </row>
    <row r="18" spans="1:8" ht="12.75" customHeight="1" x14ac:dyDescent="0.2">
      <c r="A18" s="209" t="s">
        <v>105</v>
      </c>
      <c r="B18" s="210"/>
      <c r="C18" s="210"/>
      <c r="D18" s="211"/>
      <c r="E18" s="139"/>
      <c r="F18" s="139"/>
      <c r="G18" s="117"/>
      <c r="H18" s="68"/>
    </row>
    <row r="19" spans="1:8" x14ac:dyDescent="0.2">
      <c r="A19" s="193"/>
      <c r="B19" s="193"/>
      <c r="C19" s="193"/>
      <c r="D19" s="193"/>
      <c r="E19" s="139"/>
      <c r="F19" s="139"/>
      <c r="G19" s="139"/>
      <c r="H19" s="139"/>
    </row>
    <row r="20" spans="1:8" x14ac:dyDescent="0.2">
      <c r="A20" s="218" t="s">
        <v>70</v>
      </c>
      <c r="B20" s="218"/>
      <c r="C20" s="218"/>
      <c r="D20" s="218"/>
      <c r="E20" s="18"/>
      <c r="F20" s="139"/>
      <c r="G20" s="139"/>
      <c r="H20" s="139"/>
    </row>
    <row r="21" spans="1:8" x14ac:dyDescent="0.2">
      <c r="A21" s="205" t="s">
        <v>71</v>
      </c>
      <c r="B21" s="205"/>
      <c r="C21" s="205"/>
      <c r="D21" s="205"/>
      <c r="E21" s="117"/>
      <c r="F21" s="117"/>
      <c r="G21" s="117"/>
      <c r="H21" s="67"/>
    </row>
    <row r="22" spans="1:8" x14ac:dyDescent="0.2">
      <c r="A22" s="193" t="s">
        <v>72</v>
      </c>
      <c r="B22" s="193"/>
      <c r="C22" s="193"/>
      <c r="D22" s="193"/>
      <c r="E22" s="139"/>
      <c r="F22" s="117"/>
      <c r="G22" s="117"/>
      <c r="H22" s="67"/>
    </row>
    <row r="23" spans="1:8" x14ac:dyDescent="0.2">
      <c r="A23" s="265" t="s">
        <v>244</v>
      </c>
      <c r="B23" s="285"/>
      <c r="C23" s="285"/>
      <c r="D23" s="286"/>
      <c r="E23" s="117"/>
      <c r="F23" s="117"/>
      <c r="G23" s="117"/>
      <c r="H23" s="67"/>
    </row>
    <row r="24" spans="1:8" x14ac:dyDescent="0.2">
      <c r="A24" s="193" t="s">
        <v>73</v>
      </c>
      <c r="B24" s="193"/>
      <c r="C24" s="193"/>
      <c r="D24" s="193"/>
      <c r="E24" s="117"/>
      <c r="F24" s="117"/>
      <c r="G24" s="117"/>
      <c r="H24" s="67"/>
    </row>
    <row r="25" spans="1:8" x14ac:dyDescent="0.2">
      <c r="A25" s="186" t="s">
        <v>74</v>
      </c>
      <c r="B25" s="187"/>
      <c r="C25" s="187"/>
      <c r="D25" s="188"/>
      <c r="E25" s="117"/>
      <c r="F25" s="117"/>
      <c r="G25" s="117"/>
      <c r="H25" s="67"/>
    </row>
    <row r="26" spans="1:8" x14ac:dyDescent="0.2">
      <c r="A26" s="193" t="s">
        <v>245</v>
      </c>
      <c r="B26" s="193"/>
      <c r="C26" s="193"/>
      <c r="D26" s="193"/>
      <c r="E26" s="117"/>
      <c r="F26" s="117"/>
      <c r="G26" s="117"/>
      <c r="H26" s="67"/>
    </row>
    <row r="27" spans="1:8" x14ac:dyDescent="0.2">
      <c r="A27" s="193" t="s">
        <v>76</v>
      </c>
      <c r="B27" s="202"/>
      <c r="C27" s="202"/>
      <c r="D27" s="202"/>
      <c r="E27" s="117"/>
      <c r="F27" s="117"/>
      <c r="G27" s="117"/>
      <c r="H27" s="67"/>
    </row>
    <row r="28" spans="1:8" x14ac:dyDescent="0.2">
      <c r="A28" s="186" t="s">
        <v>246</v>
      </c>
      <c r="B28" s="187"/>
      <c r="C28" s="187"/>
      <c r="D28" s="188"/>
      <c r="E28" s="117"/>
      <c r="F28" s="117"/>
      <c r="G28" s="117"/>
      <c r="H28" s="67"/>
    </row>
    <row r="29" spans="1:8" x14ac:dyDescent="0.2">
      <c r="A29" s="186" t="s">
        <v>247</v>
      </c>
      <c r="B29" s="187"/>
      <c r="C29" s="187"/>
      <c r="D29" s="188"/>
      <c r="E29" s="117"/>
      <c r="F29" s="117"/>
      <c r="G29" s="117"/>
      <c r="H29" s="67"/>
    </row>
    <row r="30" spans="1:8" x14ac:dyDescent="0.2">
      <c r="A30" s="202" t="s">
        <v>78</v>
      </c>
      <c r="B30" s="202"/>
      <c r="C30" s="202"/>
      <c r="D30" s="202"/>
      <c r="E30" s="117"/>
      <c r="F30" s="117"/>
      <c r="G30" s="117"/>
      <c r="H30" s="67"/>
    </row>
    <row r="31" spans="1:8" ht="13.5" customHeight="1" x14ac:dyDescent="0.2">
      <c r="A31" s="232"/>
      <c r="B31" s="232"/>
      <c r="C31" s="232"/>
      <c r="D31" s="232"/>
      <c r="E31" s="117"/>
      <c r="F31" s="117"/>
      <c r="G31" s="117"/>
      <c r="H31" s="67"/>
    </row>
    <row r="32" spans="1:8" ht="23.25" customHeight="1" x14ac:dyDescent="0.2">
      <c r="A32" s="205" t="s">
        <v>79</v>
      </c>
      <c r="B32" s="205"/>
      <c r="C32" s="205"/>
      <c r="D32" s="205"/>
      <c r="E32" s="8"/>
      <c r="F32" s="8"/>
      <c r="G32" s="117"/>
      <c r="H32" s="67"/>
    </row>
    <row r="33" spans="1:8" ht="21" customHeight="1" x14ac:dyDescent="0.2">
      <c r="A33" s="205" t="s">
        <v>248</v>
      </c>
      <c r="B33" s="205"/>
      <c r="C33" s="205"/>
      <c r="D33" s="205"/>
      <c r="E33" s="8"/>
      <c r="F33" s="8"/>
      <c r="G33" s="117"/>
      <c r="H33" s="67"/>
    </row>
    <row r="34" spans="1:8" x14ac:dyDescent="0.2">
      <c r="A34" s="193" t="s">
        <v>249</v>
      </c>
      <c r="B34" s="193"/>
      <c r="C34" s="193"/>
      <c r="D34" s="193"/>
      <c r="E34" s="8"/>
      <c r="F34" s="8"/>
      <c r="G34" s="117"/>
      <c r="H34" s="67"/>
    </row>
    <row r="35" spans="1:8" x14ac:dyDescent="0.2">
      <c r="A35" s="202" t="s">
        <v>82</v>
      </c>
      <c r="B35" s="202"/>
      <c r="C35" s="202"/>
      <c r="D35" s="202"/>
      <c r="E35" s="8"/>
      <c r="F35" s="8"/>
      <c r="G35" s="117"/>
      <c r="H35" s="67"/>
    </row>
    <row r="36" spans="1:8" x14ac:dyDescent="0.2">
      <c r="A36" s="193"/>
      <c r="B36" s="193"/>
      <c r="C36" s="193"/>
      <c r="D36" s="193"/>
      <c r="E36" s="165"/>
      <c r="F36" s="165"/>
      <c r="G36" s="117"/>
      <c r="H36" s="67"/>
    </row>
    <row r="37" spans="1:8" x14ac:dyDescent="0.2">
      <c r="A37" s="202" t="s">
        <v>250</v>
      </c>
      <c r="B37" s="202"/>
      <c r="C37" s="202"/>
      <c r="D37" s="202"/>
      <c r="E37" s="117">
        <f>E35+E30+E18</f>
        <v>0</v>
      </c>
      <c r="F37" s="117">
        <v>0</v>
      </c>
      <c r="G37" s="117">
        <v>0</v>
      </c>
      <c r="H37" s="67">
        <v>0</v>
      </c>
    </row>
  </sheetData>
  <mergeCells count="33"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5:H5"/>
    <mergeCell ref="E8:H8"/>
    <mergeCell ref="A10:H10"/>
    <mergeCell ref="A11:H11"/>
    <mergeCell ref="A12:D13"/>
    <mergeCell ref="E12:E13"/>
    <mergeCell ref="F12:F13"/>
    <mergeCell ref="G12:G13"/>
    <mergeCell ref="H12:H13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53"/>
  <sheetViews>
    <sheetView topLeftCell="A4" workbookViewId="0">
      <selection activeCell="C29" sqref="C29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 x14ac:dyDescent="0.2">
      <c r="A1" s="244" t="s">
        <v>142</v>
      </c>
      <c r="B1" s="244"/>
      <c r="C1" s="244"/>
      <c r="D1" s="244"/>
      <c r="E1" s="244"/>
    </row>
    <row r="2" spans="1:15" ht="12.75" customHeight="1" x14ac:dyDescent="0.2">
      <c r="A2" s="138"/>
      <c r="B2" s="138"/>
      <c r="C2" s="138"/>
      <c r="D2" s="138"/>
      <c r="E2" s="138"/>
    </row>
    <row r="3" spans="1:15" ht="28.5" customHeight="1" x14ac:dyDescent="0.25">
      <c r="A3" s="287" t="s">
        <v>308</v>
      </c>
      <c r="B3" s="287"/>
      <c r="C3" s="287"/>
      <c r="D3" s="287"/>
      <c r="E3" s="287"/>
      <c r="F3" s="3"/>
      <c r="G3" s="1"/>
    </row>
    <row r="4" spans="1:15" ht="15" customHeight="1" x14ac:dyDescent="0.25">
      <c r="A4" s="221" t="s">
        <v>211</v>
      </c>
      <c r="B4" s="221"/>
      <c r="C4" s="221"/>
      <c r="D4" s="221"/>
      <c r="E4" s="221"/>
      <c r="F4" s="3"/>
      <c r="G4" s="6"/>
    </row>
    <row r="5" spans="1:15" ht="15" customHeight="1" x14ac:dyDescent="0.2">
      <c r="A5" s="204" t="s">
        <v>6</v>
      </c>
      <c r="B5" s="204" t="s">
        <v>190</v>
      </c>
      <c r="C5" s="228" t="s">
        <v>191</v>
      </c>
      <c r="D5" s="228" t="s">
        <v>189</v>
      </c>
      <c r="E5" s="204" t="s">
        <v>195</v>
      </c>
    </row>
    <row r="6" spans="1:15" ht="10.5" customHeight="1" x14ac:dyDescent="0.2">
      <c r="A6" s="204"/>
      <c r="B6" s="237"/>
      <c r="C6" s="228"/>
      <c r="D6" s="228"/>
      <c r="E6" s="204"/>
    </row>
    <row r="7" spans="1:15" ht="13.5" customHeight="1" x14ac:dyDescent="0.2">
      <c r="A7" s="126" t="s">
        <v>31</v>
      </c>
      <c r="B7" s="167">
        <v>273831000</v>
      </c>
      <c r="C7" s="167">
        <v>275052381</v>
      </c>
      <c r="D7" s="167">
        <v>131105686</v>
      </c>
      <c r="E7" s="173">
        <f>D7/C7</f>
        <v>0.47665715716891033</v>
      </c>
      <c r="F7" s="2"/>
      <c r="G7" s="2"/>
      <c r="I7" s="2"/>
      <c r="J7" s="2"/>
      <c r="K7" s="2"/>
      <c r="L7" s="2"/>
      <c r="M7" s="2"/>
      <c r="O7" s="2"/>
    </row>
    <row r="8" spans="1:15" ht="13.5" customHeight="1" x14ac:dyDescent="0.2">
      <c r="A8" s="124" t="s">
        <v>32</v>
      </c>
      <c r="B8" s="167">
        <v>51641000</v>
      </c>
      <c r="C8" s="167">
        <v>51861682</v>
      </c>
      <c r="D8" s="167">
        <v>25360775</v>
      </c>
      <c r="E8" s="173">
        <f t="shared" ref="E8:E34" si="0">D8/C8</f>
        <v>0.48900795388780488</v>
      </c>
      <c r="F8" s="2"/>
      <c r="G8" s="2"/>
      <c r="I8" s="2"/>
      <c r="J8" s="2"/>
      <c r="K8" s="2"/>
      <c r="L8" s="2"/>
      <c r="M8" s="2"/>
      <c r="O8" s="2"/>
    </row>
    <row r="9" spans="1:15" ht="13.5" customHeight="1" x14ac:dyDescent="0.2">
      <c r="A9" s="126" t="s">
        <v>135</v>
      </c>
      <c r="B9" s="167">
        <v>207414000</v>
      </c>
      <c r="C9" s="167">
        <v>219741834</v>
      </c>
      <c r="D9" s="167">
        <v>94873911</v>
      </c>
      <c r="E9" s="173">
        <f t="shared" si="0"/>
        <v>0.43175170277317337</v>
      </c>
      <c r="F9" s="2"/>
      <c r="G9" s="2"/>
      <c r="I9" s="2"/>
      <c r="J9" s="2"/>
      <c r="K9" s="2"/>
      <c r="L9" s="2"/>
      <c r="M9" s="2"/>
      <c r="O9" s="2"/>
    </row>
    <row r="10" spans="1:15" ht="13.5" customHeight="1" x14ac:dyDescent="0.2">
      <c r="A10" s="48" t="s">
        <v>137</v>
      </c>
      <c r="B10" s="167">
        <v>17673000</v>
      </c>
      <c r="C10" s="167">
        <v>17673000</v>
      </c>
      <c r="D10" s="167">
        <v>9025866</v>
      </c>
      <c r="E10" s="173">
        <f t="shared" si="0"/>
        <v>0.5107149889662197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 x14ac:dyDescent="0.2">
      <c r="A11" s="126" t="s">
        <v>136</v>
      </c>
      <c r="B11" s="167">
        <v>11660000</v>
      </c>
      <c r="C11" s="167">
        <v>23904079</v>
      </c>
      <c r="D11" s="167">
        <v>9470947</v>
      </c>
      <c r="E11" s="173">
        <f t="shared" si="0"/>
        <v>0.39620631273850793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 x14ac:dyDescent="0.2">
      <c r="A12" s="128" t="s">
        <v>138</v>
      </c>
      <c r="B12" s="167"/>
      <c r="C12" s="167">
        <v>9432228</v>
      </c>
      <c r="D12" s="167"/>
      <c r="E12" s="173"/>
      <c r="F12" s="2"/>
      <c r="G12" s="2"/>
      <c r="I12" s="2"/>
      <c r="J12" s="2"/>
      <c r="K12" s="2"/>
      <c r="L12" s="2"/>
      <c r="M12" s="2"/>
      <c r="O12" s="2"/>
    </row>
    <row r="13" spans="1:15" ht="13.5" customHeight="1" x14ac:dyDescent="0.2">
      <c r="A13" s="49" t="s">
        <v>139</v>
      </c>
      <c r="B13" s="167"/>
      <c r="C13" s="168"/>
      <c r="D13" s="167"/>
      <c r="E13" s="173"/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50"/>
      <c r="B14" s="167"/>
      <c r="C14" s="169"/>
      <c r="D14" s="167"/>
      <c r="E14" s="173"/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41" t="s">
        <v>255</v>
      </c>
      <c r="B15" s="170">
        <f>SUM(B7:B14)</f>
        <v>562219000</v>
      </c>
      <c r="C15" s="170">
        <f>SUM(C7:C14)-C12</f>
        <v>588232976</v>
      </c>
      <c r="D15" s="170">
        <f>SUM(D7:D14)</f>
        <v>269837185</v>
      </c>
      <c r="E15" s="173">
        <f t="shared" si="0"/>
        <v>0.45872502224356765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41"/>
      <c r="B16" s="167"/>
      <c r="C16" s="169"/>
      <c r="D16" s="167"/>
      <c r="E16" s="173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38" t="s">
        <v>46</v>
      </c>
      <c r="B17" s="167">
        <v>256732000</v>
      </c>
      <c r="C17" s="167">
        <v>247912694</v>
      </c>
      <c r="D17" s="167">
        <v>42535872</v>
      </c>
      <c r="E17" s="173">
        <f t="shared" si="0"/>
        <v>0.17157601457874522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38" t="s">
        <v>47</v>
      </c>
      <c r="B18" s="167">
        <v>171958000</v>
      </c>
      <c r="C18" s="167">
        <v>168532449</v>
      </c>
      <c r="D18" s="167">
        <v>77519528</v>
      </c>
      <c r="E18" s="173">
        <f t="shared" si="0"/>
        <v>0.45996796735565149</v>
      </c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39" t="s">
        <v>140</v>
      </c>
      <c r="B19" s="167"/>
      <c r="C19" s="171"/>
      <c r="D19" s="167"/>
      <c r="E19" s="173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41" t="s">
        <v>256</v>
      </c>
      <c r="B20" s="170">
        <f>SUM(B17:B19)</f>
        <v>428690000</v>
      </c>
      <c r="C20" s="170">
        <f>SUM(C17:C19)</f>
        <v>416445143</v>
      </c>
      <c r="D20" s="170">
        <f>SUM(D17:D19)</f>
        <v>120055400</v>
      </c>
      <c r="E20" s="173">
        <f t="shared" si="0"/>
        <v>0.28828622933417186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41"/>
      <c r="B21" s="167"/>
      <c r="C21" s="18"/>
      <c r="D21" s="167"/>
      <c r="E21" s="173"/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41" t="s">
        <v>257</v>
      </c>
      <c r="B22" s="167">
        <f>B20+B15</f>
        <v>990909000</v>
      </c>
      <c r="C22" s="170">
        <f>C20+C15</f>
        <v>1004678119</v>
      </c>
      <c r="D22" s="167">
        <f>D20+D15</f>
        <v>389892585</v>
      </c>
      <c r="E22" s="173">
        <f t="shared" si="0"/>
        <v>0.38807711407916112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41"/>
      <c r="B23" s="167"/>
      <c r="C23" s="18"/>
      <c r="D23" s="167"/>
      <c r="E23" s="173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38" t="s">
        <v>39</v>
      </c>
      <c r="B24" s="167"/>
      <c r="C24" s="115"/>
      <c r="D24" s="167"/>
      <c r="E24" s="173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38" t="s">
        <v>40</v>
      </c>
      <c r="B25" s="167"/>
      <c r="C25" s="18"/>
      <c r="D25" s="167"/>
      <c r="E25" s="173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39" t="s">
        <v>41</v>
      </c>
      <c r="B26" s="167"/>
      <c r="C26" s="18"/>
      <c r="D26" s="167"/>
      <c r="E26" s="173"/>
      <c r="F26" s="2"/>
      <c r="G26" s="2"/>
      <c r="I26" s="2"/>
      <c r="J26" s="2"/>
      <c r="K26" s="2"/>
      <c r="L26" s="2"/>
      <c r="M26" s="2"/>
      <c r="O26" s="2"/>
    </row>
    <row r="27" spans="1:15" ht="13.5" customHeight="1" x14ac:dyDescent="0.2">
      <c r="A27" s="38" t="s">
        <v>42</v>
      </c>
      <c r="B27" s="167">
        <v>10169231</v>
      </c>
      <c r="C27" s="167">
        <v>10169231</v>
      </c>
      <c r="D27" s="167">
        <v>10169231</v>
      </c>
      <c r="E27" s="173">
        <v>1</v>
      </c>
      <c r="F27" s="2"/>
      <c r="G27" s="2"/>
      <c r="I27" s="2"/>
      <c r="J27" s="2"/>
      <c r="K27" s="2"/>
      <c r="L27" s="2"/>
      <c r="M27" s="2"/>
      <c r="O27" s="2"/>
    </row>
    <row r="28" spans="1:15" ht="13.5" customHeight="1" x14ac:dyDescent="0.2">
      <c r="A28" s="38" t="s">
        <v>43</v>
      </c>
      <c r="B28" s="167">
        <v>251644010</v>
      </c>
      <c r="C28" s="167">
        <v>251804010</v>
      </c>
      <c r="D28" s="167">
        <v>122918723</v>
      </c>
      <c r="E28" s="173">
        <f t="shared" si="0"/>
        <v>0.48815236500800763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 x14ac:dyDescent="0.2">
      <c r="A29" s="38" t="s">
        <v>44</v>
      </c>
      <c r="B29" s="167"/>
      <c r="C29" s="18"/>
      <c r="D29" s="167">
        <v>100000000</v>
      </c>
      <c r="E29" s="173"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 x14ac:dyDescent="0.2">
      <c r="A30" s="38" t="s">
        <v>45</v>
      </c>
      <c r="B30" s="167"/>
      <c r="C30" s="18"/>
      <c r="D30" s="167"/>
      <c r="E30" s="173"/>
      <c r="F30" s="2"/>
      <c r="G30" s="2"/>
      <c r="I30" s="2"/>
      <c r="J30" s="2"/>
      <c r="K30" s="2"/>
      <c r="L30" s="2"/>
      <c r="M30" s="2"/>
      <c r="O30" s="2"/>
    </row>
    <row r="31" spans="1:15" ht="13.5" customHeight="1" x14ac:dyDescent="0.2">
      <c r="A31" s="126" t="s">
        <v>258</v>
      </c>
      <c r="B31" s="167"/>
      <c r="C31" s="18"/>
      <c r="D31" s="167"/>
      <c r="E31" s="173"/>
      <c r="F31" s="2"/>
      <c r="G31" s="2"/>
      <c r="I31" s="2"/>
      <c r="J31" s="2"/>
      <c r="K31" s="2"/>
      <c r="L31" s="2"/>
      <c r="M31" s="2"/>
      <c r="O31" s="2"/>
    </row>
    <row r="32" spans="1:15" ht="13.5" customHeight="1" x14ac:dyDescent="0.2">
      <c r="A32" s="40" t="s">
        <v>259</v>
      </c>
      <c r="B32" s="167">
        <f>SUM(B24:B31)</f>
        <v>261813241</v>
      </c>
      <c r="C32" s="167">
        <f t="shared" ref="C32:D32" si="1">SUM(C24:C31)</f>
        <v>261973241</v>
      </c>
      <c r="D32" s="167">
        <f t="shared" si="1"/>
        <v>233087954</v>
      </c>
      <c r="E32" s="173">
        <f t="shared" si="0"/>
        <v>0.88973955168192154</v>
      </c>
      <c r="F32" s="2"/>
      <c r="G32" s="2"/>
      <c r="I32" s="2"/>
      <c r="J32" s="2"/>
      <c r="K32" s="2"/>
      <c r="L32" s="2"/>
      <c r="M32" s="2"/>
      <c r="O32" s="2"/>
    </row>
    <row r="33" spans="1:9" ht="13.5" customHeight="1" x14ac:dyDescent="0.2">
      <c r="A33" s="22"/>
      <c r="B33" s="167"/>
      <c r="C33" s="20"/>
      <c r="D33" s="167"/>
      <c r="E33" s="173"/>
      <c r="F33" s="2"/>
      <c r="G33" s="2"/>
      <c r="I33" s="2"/>
    </row>
    <row r="34" spans="1:9" ht="15" customHeight="1" x14ac:dyDescent="0.2">
      <c r="A34" s="21" t="s">
        <v>260</v>
      </c>
      <c r="B34" s="167">
        <f>B32+B22</f>
        <v>1252722241</v>
      </c>
      <c r="C34" s="167">
        <f>C32+C22</f>
        <v>1266651360</v>
      </c>
      <c r="D34" s="167">
        <f>D32+D22</f>
        <v>622980539</v>
      </c>
      <c r="E34" s="173">
        <f t="shared" si="0"/>
        <v>0.49183268472549541</v>
      </c>
    </row>
    <row r="38" spans="1:9" x14ac:dyDescent="0.2">
      <c r="A38" s="220" t="s">
        <v>261</v>
      </c>
      <c r="B38" s="220"/>
      <c r="C38" s="220"/>
      <c r="D38" s="220"/>
      <c r="E38" s="220"/>
    </row>
    <row r="40" spans="1:9" x14ac:dyDescent="0.2">
      <c r="A40" s="244" t="s">
        <v>262</v>
      </c>
      <c r="B40" s="244"/>
      <c r="C40" s="244"/>
      <c r="D40" s="244"/>
      <c r="E40" s="244"/>
    </row>
    <row r="41" spans="1:9" x14ac:dyDescent="0.2">
      <c r="A41" s="133"/>
      <c r="B41" s="133"/>
      <c r="C41" s="133"/>
      <c r="D41" s="133"/>
      <c r="E41" s="133"/>
    </row>
    <row r="42" spans="1:9" x14ac:dyDescent="0.2">
      <c r="A42" s="221" t="s">
        <v>212</v>
      </c>
      <c r="B42" s="221"/>
      <c r="C42" s="221"/>
      <c r="D42" s="221"/>
      <c r="E42" s="221"/>
    </row>
    <row r="43" spans="1:9" x14ac:dyDescent="0.2">
      <c r="A43" s="204" t="s">
        <v>6</v>
      </c>
      <c r="B43" s="204" t="s">
        <v>20</v>
      </c>
      <c r="C43" s="204"/>
      <c r="D43" s="204"/>
      <c r="E43" s="204"/>
    </row>
    <row r="44" spans="1:9" x14ac:dyDescent="0.2">
      <c r="A44" s="204"/>
      <c r="B44" s="172"/>
      <c r="C44" s="163"/>
      <c r="D44" s="163"/>
      <c r="E44" s="172" t="s">
        <v>10</v>
      </c>
    </row>
    <row r="45" spans="1:9" x14ac:dyDescent="0.2">
      <c r="A45" s="38" t="s">
        <v>39</v>
      </c>
      <c r="B45" s="25"/>
      <c r="C45" s="18"/>
      <c r="D45" s="139"/>
      <c r="E45" s="139"/>
    </row>
    <row r="46" spans="1:9" x14ac:dyDescent="0.2">
      <c r="A46" s="38" t="s">
        <v>40</v>
      </c>
      <c r="B46" s="25"/>
      <c r="C46" s="18"/>
      <c r="D46" s="139"/>
      <c r="E46" s="139"/>
    </row>
    <row r="47" spans="1:9" x14ac:dyDescent="0.2">
      <c r="A47" s="39" t="s">
        <v>41</v>
      </c>
      <c r="B47" s="25"/>
      <c r="C47" s="18"/>
      <c r="D47" s="139"/>
      <c r="E47" s="139"/>
    </row>
    <row r="48" spans="1:9" x14ac:dyDescent="0.2">
      <c r="A48" s="38" t="s">
        <v>42</v>
      </c>
      <c r="B48" s="25"/>
      <c r="C48" s="18"/>
      <c r="D48" s="139"/>
      <c r="E48" s="139"/>
    </row>
    <row r="49" spans="1:5" x14ac:dyDescent="0.2">
      <c r="A49" s="38" t="s">
        <v>43</v>
      </c>
      <c r="B49" s="171" t="s">
        <v>141</v>
      </c>
      <c r="C49" s="171" t="s">
        <v>141</v>
      </c>
      <c r="D49" s="171" t="s">
        <v>141</v>
      </c>
      <c r="E49" s="171" t="s">
        <v>141</v>
      </c>
    </row>
    <row r="50" spans="1:5" x14ac:dyDescent="0.2">
      <c r="A50" s="38" t="s">
        <v>44</v>
      </c>
      <c r="B50" s="25"/>
      <c r="C50" s="18"/>
      <c r="D50" s="139"/>
      <c r="E50" s="139"/>
    </row>
    <row r="51" spans="1:5" x14ac:dyDescent="0.2">
      <c r="A51" s="38" t="s">
        <v>45</v>
      </c>
      <c r="B51" s="25"/>
      <c r="C51" s="18"/>
      <c r="D51" s="139"/>
      <c r="E51" s="139"/>
    </row>
    <row r="52" spans="1:5" x14ac:dyDescent="0.2">
      <c r="A52" s="126" t="s">
        <v>258</v>
      </c>
      <c r="B52" s="25"/>
      <c r="C52" s="18"/>
      <c r="D52" s="139"/>
      <c r="E52" s="139"/>
    </row>
    <row r="53" spans="1:5" x14ac:dyDescent="0.2">
      <c r="A53" s="40" t="s">
        <v>259</v>
      </c>
      <c r="B53" s="25"/>
      <c r="C53" s="139"/>
      <c r="D53" s="139"/>
      <c r="E53" s="139">
        <v>0</v>
      </c>
    </row>
  </sheetData>
  <mergeCells count="13">
    <mergeCell ref="A38:E38"/>
    <mergeCell ref="A40:E40"/>
    <mergeCell ref="A42:E42"/>
    <mergeCell ref="A43:A44"/>
    <mergeCell ref="B43:E43"/>
    <mergeCell ref="A1:E1"/>
    <mergeCell ref="A3:E3"/>
    <mergeCell ref="A4:E4"/>
    <mergeCell ref="A5:A6"/>
    <mergeCell ref="B5:B6"/>
    <mergeCell ref="C5:C6"/>
    <mergeCell ref="D5:D6"/>
    <mergeCell ref="E5:E6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E58"/>
  <sheetViews>
    <sheetView topLeftCell="A28" zoomScale="130" workbookViewId="0">
      <selection activeCell="E59" sqref="E59"/>
    </sheetView>
  </sheetViews>
  <sheetFormatPr defaultRowHeight="12.75" x14ac:dyDescent="0.2"/>
  <cols>
    <col min="1" max="1" width="41" customWidth="1"/>
    <col min="2" max="5" width="13.140625" customWidth="1"/>
  </cols>
  <sheetData>
    <row r="1" spans="1:5" x14ac:dyDescent="0.2">
      <c r="E1" s="29" t="s">
        <v>263</v>
      </c>
    </row>
    <row r="2" spans="1:5" x14ac:dyDescent="0.2">
      <c r="A2" s="245" t="s">
        <v>144</v>
      </c>
      <c r="B2" s="245"/>
      <c r="C2" s="245"/>
      <c r="D2" s="245"/>
      <c r="E2" s="245"/>
    </row>
    <row r="3" spans="1:5" x14ac:dyDescent="0.2">
      <c r="E3" s="88" t="s">
        <v>212</v>
      </c>
    </row>
    <row r="4" spans="1:5" ht="22.5" customHeight="1" x14ac:dyDescent="0.2">
      <c r="A4" s="9" t="s">
        <v>11</v>
      </c>
      <c r="B4" s="9" t="s">
        <v>3</v>
      </c>
      <c r="C4" s="16" t="s">
        <v>12</v>
      </c>
      <c r="D4" s="16" t="s">
        <v>178</v>
      </c>
      <c r="E4" s="9" t="s">
        <v>10</v>
      </c>
    </row>
    <row r="5" spans="1:5" x14ac:dyDescent="0.2">
      <c r="A5" s="8" t="s">
        <v>202</v>
      </c>
      <c r="B5" s="96">
        <v>199000</v>
      </c>
      <c r="C5" s="96"/>
      <c r="D5" s="96"/>
      <c r="E5" s="96">
        <f>SUM(B5:D5)</f>
        <v>199000</v>
      </c>
    </row>
    <row r="6" spans="1:5" x14ac:dyDescent="0.2">
      <c r="A6" s="8" t="s">
        <v>200</v>
      </c>
      <c r="B6" s="96">
        <v>2796000</v>
      </c>
      <c r="C6" s="96"/>
      <c r="D6" s="96"/>
      <c r="E6" s="96">
        <f t="shared" ref="E6:E7" si="0">SUM(B6:D6)</f>
        <v>2796000</v>
      </c>
    </row>
    <row r="7" spans="1:5" x14ac:dyDescent="0.2">
      <c r="A7" s="8" t="s">
        <v>320</v>
      </c>
      <c r="B7" s="96">
        <v>460866</v>
      </c>
      <c r="C7" s="96"/>
      <c r="D7" s="96"/>
      <c r="E7" s="96">
        <f t="shared" si="0"/>
        <v>460866</v>
      </c>
    </row>
    <row r="8" spans="1:5" x14ac:dyDescent="0.2">
      <c r="A8" s="8" t="s">
        <v>201</v>
      </c>
      <c r="B8" s="96">
        <v>5570000</v>
      </c>
      <c r="C8" s="96"/>
      <c r="D8" s="96"/>
      <c r="E8" s="96">
        <f t="shared" ref="E8:E11" si="1">SUM(B8:D8)</f>
        <v>5570000</v>
      </c>
    </row>
    <row r="9" spans="1:5" x14ac:dyDescent="0.2">
      <c r="A9" s="8"/>
      <c r="B9" s="96"/>
      <c r="C9" s="96"/>
      <c r="D9" s="96"/>
      <c r="E9" s="96"/>
    </row>
    <row r="10" spans="1:5" x14ac:dyDescent="0.2">
      <c r="A10" s="8"/>
      <c r="B10" s="96"/>
      <c r="C10" s="96"/>
      <c r="D10" s="96"/>
      <c r="E10" s="96"/>
    </row>
    <row r="11" spans="1:5" x14ac:dyDescent="0.2">
      <c r="A11" s="18" t="s">
        <v>4</v>
      </c>
      <c r="B11" s="97">
        <f>SUM(B5:B10)</f>
        <v>9025866</v>
      </c>
      <c r="C11" s="97">
        <f>SUM(C5:C10)</f>
        <v>0</v>
      </c>
      <c r="D11" s="97">
        <f>SUM(D5:D10)</f>
        <v>0</v>
      </c>
      <c r="E11" s="97">
        <f t="shared" si="1"/>
        <v>9025866</v>
      </c>
    </row>
    <row r="12" spans="1:5" ht="6.75" customHeight="1" x14ac:dyDescent="0.2">
      <c r="A12" s="30"/>
      <c r="B12" s="2"/>
      <c r="C12" s="2"/>
      <c r="D12" s="2"/>
      <c r="E12" s="2"/>
    </row>
    <row r="13" spans="1:5" x14ac:dyDescent="0.2">
      <c r="A13" s="219" t="s">
        <v>264</v>
      </c>
      <c r="B13" s="219"/>
      <c r="C13" s="219"/>
      <c r="D13" s="219"/>
      <c r="E13" s="219"/>
    </row>
    <row r="14" spans="1:5" x14ac:dyDescent="0.2">
      <c r="A14" s="297" t="s">
        <v>145</v>
      </c>
      <c r="B14" s="297"/>
      <c r="C14" s="297"/>
      <c r="D14" s="297"/>
      <c r="E14" s="297"/>
    </row>
    <row r="15" spans="1:5" x14ac:dyDescent="0.2">
      <c r="A15" s="29"/>
      <c r="B15" s="29"/>
      <c r="C15" s="28"/>
      <c r="D15" s="28"/>
      <c r="E15" s="88" t="s">
        <v>211</v>
      </c>
    </row>
    <row r="16" spans="1:5" ht="22.5" x14ac:dyDescent="0.2">
      <c r="A16" s="9" t="s">
        <v>11</v>
      </c>
      <c r="B16" s="9" t="s">
        <v>3</v>
      </c>
      <c r="C16" s="16" t="s">
        <v>12</v>
      </c>
      <c r="D16" s="16" t="s">
        <v>178</v>
      </c>
      <c r="E16" s="9" t="s">
        <v>10</v>
      </c>
    </row>
    <row r="17" spans="1:5" x14ac:dyDescent="0.2">
      <c r="A17" s="17"/>
      <c r="B17" s="17"/>
      <c r="C17" s="17"/>
      <c r="D17" s="17"/>
      <c r="E17" s="17"/>
    </row>
    <row r="18" spans="1:5" x14ac:dyDescent="0.2">
      <c r="A18" s="17"/>
      <c r="B18" s="17"/>
      <c r="C18" s="17"/>
      <c r="D18" s="17"/>
      <c r="E18" s="17"/>
    </row>
    <row r="19" spans="1:5" x14ac:dyDescent="0.2">
      <c r="A19" s="17"/>
      <c r="B19" s="17"/>
      <c r="C19" s="17"/>
      <c r="D19" s="17"/>
      <c r="E19" s="17"/>
    </row>
    <row r="20" spans="1:5" x14ac:dyDescent="0.2">
      <c r="A20" s="18" t="s">
        <v>7</v>
      </c>
      <c r="B20" s="18">
        <v>0</v>
      </c>
      <c r="C20" s="17">
        <v>0</v>
      </c>
      <c r="D20" s="17">
        <v>0</v>
      </c>
      <c r="E20" s="17">
        <v>0</v>
      </c>
    </row>
    <row r="21" spans="1:5" x14ac:dyDescent="0.2">
      <c r="A21" s="29"/>
      <c r="B21" s="29"/>
      <c r="C21" s="29"/>
      <c r="D21" s="29"/>
      <c r="E21" s="29"/>
    </row>
    <row r="22" spans="1:5" x14ac:dyDescent="0.2">
      <c r="A22" s="219" t="s">
        <v>265</v>
      </c>
      <c r="B22" s="219"/>
      <c r="C22" s="219"/>
      <c r="D22" s="219"/>
      <c r="E22" s="219"/>
    </row>
    <row r="23" spans="1:5" x14ac:dyDescent="0.2">
      <c r="A23" s="297" t="s">
        <v>146</v>
      </c>
      <c r="B23" s="297"/>
      <c r="C23" s="297"/>
      <c r="D23" s="297"/>
      <c r="E23" s="297"/>
    </row>
    <row r="24" spans="1:5" x14ac:dyDescent="0.2">
      <c r="A24" s="243" t="s">
        <v>211</v>
      </c>
      <c r="B24" s="243"/>
      <c r="C24" s="243"/>
      <c r="D24" s="243"/>
      <c r="E24" s="243"/>
    </row>
    <row r="25" spans="1:5" ht="22.5" x14ac:dyDescent="0.2">
      <c r="A25" s="9" t="s">
        <v>11</v>
      </c>
      <c r="B25" s="9" t="s">
        <v>3</v>
      </c>
      <c r="C25" s="16" t="s">
        <v>12</v>
      </c>
      <c r="D25" s="16" t="s">
        <v>178</v>
      </c>
      <c r="E25" s="9" t="s">
        <v>10</v>
      </c>
    </row>
    <row r="26" spans="1:5" x14ac:dyDescent="0.2">
      <c r="A26" s="17"/>
      <c r="B26" s="17"/>
      <c r="C26" s="17"/>
      <c r="D26" s="17"/>
      <c r="E26" s="17"/>
    </row>
    <row r="27" spans="1:5" x14ac:dyDescent="0.2">
      <c r="A27" s="17"/>
      <c r="B27" s="17"/>
      <c r="C27" s="17"/>
      <c r="D27" s="17"/>
      <c r="E27" s="17"/>
    </row>
    <row r="28" spans="1:5" x14ac:dyDescent="0.2">
      <c r="A28" s="17"/>
      <c r="B28" s="17"/>
      <c r="C28" s="17"/>
      <c r="D28" s="17"/>
      <c r="E28" s="17"/>
    </row>
    <row r="29" spans="1:5" x14ac:dyDescent="0.2">
      <c r="A29" s="18" t="s">
        <v>7</v>
      </c>
      <c r="B29" s="18">
        <v>0</v>
      </c>
      <c r="C29" s="17">
        <v>0</v>
      </c>
      <c r="D29" s="17">
        <v>0</v>
      </c>
      <c r="E29" s="17">
        <v>0</v>
      </c>
    </row>
    <row r="30" spans="1:5" x14ac:dyDescent="0.2">
      <c r="A30" s="30"/>
      <c r="B30" s="30"/>
      <c r="C30" s="31"/>
      <c r="D30" s="31"/>
      <c r="E30" s="31"/>
    </row>
    <row r="31" spans="1:5" x14ac:dyDescent="0.2">
      <c r="A31" s="219" t="s">
        <v>266</v>
      </c>
      <c r="B31" s="219"/>
      <c r="C31" s="219"/>
      <c r="D31" s="219"/>
      <c r="E31" s="219"/>
    </row>
    <row r="32" spans="1:5" x14ac:dyDescent="0.2">
      <c r="A32" s="245" t="s">
        <v>147</v>
      </c>
      <c r="B32" s="245"/>
      <c r="C32" s="245"/>
      <c r="D32" s="245"/>
      <c r="E32" s="245"/>
    </row>
    <row r="33" spans="1:5" x14ac:dyDescent="0.2">
      <c r="A33" s="243" t="s">
        <v>211</v>
      </c>
      <c r="B33" s="243"/>
      <c r="C33" s="243"/>
      <c r="D33" s="243"/>
      <c r="E33" s="243"/>
    </row>
    <row r="34" spans="1:5" ht="22.5" x14ac:dyDescent="0.2">
      <c r="A34" s="9" t="s">
        <v>11</v>
      </c>
      <c r="B34" s="9" t="s">
        <v>3</v>
      </c>
      <c r="C34" s="16" t="s">
        <v>12</v>
      </c>
      <c r="D34" s="16" t="s">
        <v>178</v>
      </c>
      <c r="E34" s="9" t="s">
        <v>10</v>
      </c>
    </row>
    <row r="35" spans="1:5" x14ac:dyDescent="0.2">
      <c r="A35" s="17"/>
      <c r="B35" s="96"/>
      <c r="C35" s="96"/>
      <c r="D35" s="96"/>
      <c r="E35" s="96"/>
    </row>
    <row r="36" spans="1:5" x14ac:dyDescent="0.2">
      <c r="A36" s="17"/>
      <c r="B36" s="96"/>
      <c r="C36" s="96"/>
      <c r="D36" s="96"/>
      <c r="E36" s="96"/>
    </row>
    <row r="37" spans="1:5" x14ac:dyDescent="0.2">
      <c r="A37" s="90"/>
      <c r="B37" s="96"/>
      <c r="C37" s="96"/>
      <c r="D37" s="96"/>
      <c r="E37" s="96"/>
    </row>
    <row r="38" spans="1:5" x14ac:dyDescent="0.2">
      <c r="A38" s="17"/>
      <c r="B38" s="96"/>
      <c r="C38" s="96"/>
      <c r="D38" s="96"/>
      <c r="E38" s="96"/>
    </row>
    <row r="39" spans="1:5" x14ac:dyDescent="0.2">
      <c r="A39" s="18" t="s">
        <v>7</v>
      </c>
      <c r="B39" s="97">
        <f>SUM(B35:B38)</f>
        <v>0</v>
      </c>
      <c r="C39" s="97">
        <f>SUM(C35:C38)</f>
        <v>0</v>
      </c>
      <c r="D39" s="97">
        <f>SUM(D35:D38)</f>
        <v>0</v>
      </c>
      <c r="E39" s="97">
        <f>SUM(E35:E38)</f>
        <v>0</v>
      </c>
    </row>
    <row r="40" spans="1:5" x14ac:dyDescent="0.2">
      <c r="A40" s="29"/>
      <c r="B40" s="29"/>
      <c r="C40" s="29"/>
      <c r="D40" s="29"/>
      <c r="E40" s="29"/>
    </row>
    <row r="41" spans="1:5" x14ac:dyDescent="0.2">
      <c r="A41" s="219" t="s">
        <v>267</v>
      </c>
      <c r="B41" s="219"/>
      <c r="C41" s="219"/>
      <c r="D41" s="219"/>
      <c r="E41" s="219"/>
    </row>
    <row r="42" spans="1:5" x14ac:dyDescent="0.2">
      <c r="A42" s="297" t="s">
        <v>148</v>
      </c>
      <c r="B42" s="297"/>
      <c r="C42" s="297"/>
      <c r="D42" s="297"/>
      <c r="E42" s="297"/>
    </row>
    <row r="43" spans="1:5" x14ac:dyDescent="0.2">
      <c r="A43" s="243" t="s">
        <v>212</v>
      </c>
      <c r="B43" s="243"/>
      <c r="C43" s="243"/>
      <c r="D43" s="243"/>
      <c r="E43" s="243"/>
    </row>
    <row r="44" spans="1:5" ht="22.5" x14ac:dyDescent="0.2">
      <c r="A44" s="9" t="s">
        <v>11</v>
      </c>
      <c r="B44" s="9" t="s">
        <v>3</v>
      </c>
      <c r="C44" s="16" t="s">
        <v>12</v>
      </c>
      <c r="D44" s="16" t="s">
        <v>178</v>
      </c>
      <c r="E44" s="9" t="s">
        <v>10</v>
      </c>
    </row>
    <row r="45" spans="1:5" x14ac:dyDescent="0.2">
      <c r="A45" s="17"/>
      <c r="B45" s="17"/>
      <c r="C45" s="17"/>
      <c r="D45" s="17"/>
      <c r="E45" s="17"/>
    </row>
    <row r="46" spans="1:5" x14ac:dyDescent="0.2">
      <c r="A46" s="17"/>
      <c r="B46" s="17"/>
      <c r="C46" s="17"/>
      <c r="D46" s="17"/>
      <c r="E46" s="17"/>
    </row>
    <row r="47" spans="1:5" x14ac:dyDescent="0.2">
      <c r="A47" s="17"/>
      <c r="B47" s="17"/>
      <c r="C47" s="17"/>
      <c r="D47" s="17"/>
      <c r="E47" s="17"/>
    </row>
    <row r="48" spans="1:5" x14ac:dyDescent="0.2">
      <c r="A48" s="17"/>
      <c r="B48" s="17"/>
      <c r="C48" s="17"/>
      <c r="D48" s="17"/>
      <c r="E48" s="17"/>
    </row>
    <row r="49" spans="1:5" x14ac:dyDescent="0.2">
      <c r="A49" s="18" t="s">
        <v>7</v>
      </c>
      <c r="B49" s="18">
        <v>0</v>
      </c>
      <c r="C49" s="17">
        <v>0</v>
      </c>
      <c r="D49" s="17">
        <v>0</v>
      </c>
      <c r="E49" s="17">
        <v>0</v>
      </c>
    </row>
    <row r="51" spans="1:5" x14ac:dyDescent="0.2">
      <c r="A51" s="219" t="s">
        <v>268</v>
      </c>
      <c r="B51" s="219"/>
      <c r="C51" s="219"/>
      <c r="D51" s="219"/>
      <c r="E51" s="219"/>
    </row>
    <row r="52" spans="1:5" x14ac:dyDescent="0.2">
      <c r="A52" s="297" t="s">
        <v>269</v>
      </c>
      <c r="B52" s="297"/>
      <c r="C52" s="297"/>
      <c r="D52" s="297"/>
      <c r="E52" s="297"/>
    </row>
    <row r="53" spans="1:5" x14ac:dyDescent="0.2">
      <c r="A53" s="243" t="s">
        <v>212</v>
      </c>
      <c r="B53" s="243"/>
      <c r="C53" s="243"/>
      <c r="D53" s="243"/>
      <c r="E53" s="243"/>
    </row>
    <row r="54" spans="1:5" x14ac:dyDescent="0.2">
      <c r="A54" s="9" t="s">
        <v>11</v>
      </c>
      <c r="B54" s="121" t="s">
        <v>190</v>
      </c>
      <c r="C54" s="132" t="s">
        <v>191</v>
      </c>
      <c r="D54" s="132" t="s">
        <v>189</v>
      </c>
      <c r="E54" s="121" t="s">
        <v>188</v>
      </c>
    </row>
    <row r="55" spans="1:5" x14ac:dyDescent="0.2">
      <c r="A55" s="139" t="s">
        <v>270</v>
      </c>
      <c r="B55" s="96">
        <v>6000000</v>
      </c>
      <c r="C55" s="96">
        <v>6000000</v>
      </c>
      <c r="D55" s="96">
        <v>4020000</v>
      </c>
      <c r="E55" s="68">
        <f>D55/C55</f>
        <v>0.67</v>
      </c>
    </row>
    <row r="56" spans="1:5" x14ac:dyDescent="0.2">
      <c r="A56" s="178" t="s">
        <v>309</v>
      </c>
      <c r="B56" s="96">
        <v>2400000</v>
      </c>
      <c r="C56" s="96">
        <v>2400000</v>
      </c>
      <c r="D56" s="96">
        <v>2400000</v>
      </c>
      <c r="E56" s="68">
        <v>1</v>
      </c>
    </row>
    <row r="57" spans="1:5" x14ac:dyDescent="0.2">
      <c r="A57" s="17"/>
      <c r="B57" s="96"/>
      <c r="C57" s="96"/>
      <c r="D57" s="96"/>
      <c r="E57" s="96"/>
    </row>
    <row r="58" spans="1:5" x14ac:dyDescent="0.2">
      <c r="A58" s="18" t="s">
        <v>7</v>
      </c>
      <c r="B58" s="97">
        <f>SUM(B55:B57)</f>
        <v>8400000</v>
      </c>
      <c r="C58" s="97">
        <f>SUM(C55:C57)</f>
        <v>8400000</v>
      </c>
      <c r="D58" s="97">
        <f>SUM(D55:D57)</f>
        <v>6420000</v>
      </c>
      <c r="E58" s="70">
        <f>D58/C58</f>
        <v>0.76428571428571423</v>
      </c>
    </row>
  </sheetData>
  <mergeCells count="15">
    <mergeCell ref="A51:E51"/>
    <mergeCell ref="A52:E52"/>
    <mergeCell ref="A53:E53"/>
    <mergeCell ref="A33:E33"/>
    <mergeCell ref="A41:E41"/>
    <mergeCell ref="A42:E42"/>
    <mergeCell ref="A43:E43"/>
    <mergeCell ref="A23:E23"/>
    <mergeCell ref="A24:E24"/>
    <mergeCell ref="A31:E31"/>
    <mergeCell ref="A32:E32"/>
    <mergeCell ref="A2:E2"/>
    <mergeCell ref="A13:E13"/>
    <mergeCell ref="A14:E14"/>
    <mergeCell ref="A22:E22"/>
  </mergeCells>
  <phoneticPr fontId="9" type="noConversion"/>
  <pageMargins left="0.51" right="0.39" top="0.38" bottom="0.36" header="0.26" footer="0.27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63"/>
  <sheetViews>
    <sheetView topLeftCell="A10" workbookViewId="0">
      <selection activeCell="H29" sqref="H29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 x14ac:dyDescent="0.2">
      <c r="A1" s="244" t="s">
        <v>271</v>
      </c>
      <c r="B1" s="244"/>
      <c r="C1" s="244"/>
      <c r="D1" s="244"/>
      <c r="E1" s="244"/>
    </row>
    <row r="2" spans="1:15" ht="12.75" customHeight="1" x14ac:dyDescent="0.2">
      <c r="A2" s="138"/>
      <c r="B2" s="138"/>
      <c r="C2" s="138"/>
      <c r="D2" s="138"/>
      <c r="E2" s="138"/>
    </row>
    <row r="3" spans="1:15" ht="15.95" customHeight="1" x14ac:dyDescent="0.25">
      <c r="A3" s="220" t="s">
        <v>310</v>
      </c>
      <c r="B3" s="220"/>
      <c r="C3" s="220"/>
      <c r="D3" s="220"/>
      <c r="E3" s="220"/>
      <c r="F3" s="3"/>
      <c r="G3" s="1"/>
    </row>
    <row r="4" spans="1:15" ht="15.95" customHeight="1" x14ac:dyDescent="0.25">
      <c r="A4" s="220" t="s">
        <v>18</v>
      </c>
      <c r="B4" s="220"/>
      <c r="C4" s="220"/>
      <c r="D4" s="220"/>
      <c r="E4" s="220"/>
      <c r="F4" s="3"/>
      <c r="G4" s="1"/>
    </row>
    <row r="5" spans="1:15" ht="15" customHeight="1" x14ac:dyDescent="0.25">
      <c r="A5" s="219" t="s">
        <v>211</v>
      </c>
      <c r="B5" s="219"/>
      <c r="C5" s="219"/>
      <c r="D5" s="219"/>
      <c r="E5" s="219"/>
      <c r="F5" s="3"/>
      <c r="G5" s="6"/>
    </row>
    <row r="6" spans="1:15" ht="15" customHeight="1" x14ac:dyDescent="0.2">
      <c r="A6" s="204" t="s">
        <v>6</v>
      </c>
      <c r="B6" s="234" t="s">
        <v>21</v>
      </c>
      <c r="C6" s="234" t="s">
        <v>17</v>
      </c>
      <c r="D6" s="234" t="s">
        <v>243</v>
      </c>
      <c r="E6" s="234" t="s">
        <v>7</v>
      </c>
    </row>
    <row r="7" spans="1:15" ht="17.25" customHeight="1" x14ac:dyDescent="0.2">
      <c r="A7" s="204"/>
      <c r="B7" s="235"/>
      <c r="C7" s="235"/>
      <c r="D7" s="235"/>
      <c r="E7" s="235"/>
    </row>
    <row r="8" spans="1:15" ht="12.75" customHeight="1" x14ac:dyDescent="0.2">
      <c r="A8" s="126" t="s">
        <v>31</v>
      </c>
      <c r="B8" s="167">
        <v>131105686</v>
      </c>
      <c r="C8" s="167"/>
      <c r="D8" s="139"/>
      <c r="E8" s="145">
        <f>SUM(B8:D8)</f>
        <v>131105686</v>
      </c>
      <c r="F8" s="2"/>
      <c r="G8" s="2"/>
      <c r="I8" s="2"/>
      <c r="J8" s="2"/>
      <c r="K8" s="2"/>
      <c r="L8" s="2"/>
      <c r="M8" s="2"/>
      <c r="O8" s="2"/>
    </row>
    <row r="9" spans="1:15" ht="12.75" customHeight="1" x14ac:dyDescent="0.2">
      <c r="A9" s="124" t="s">
        <v>32</v>
      </c>
      <c r="B9" s="167">
        <v>25360775</v>
      </c>
      <c r="C9" s="167"/>
      <c r="D9" s="139"/>
      <c r="E9" s="145">
        <f t="shared" ref="E9:E20" si="0">SUM(B9:D9)</f>
        <v>25360775</v>
      </c>
      <c r="F9" s="2"/>
      <c r="G9" s="2"/>
      <c r="I9" s="2"/>
      <c r="J9" s="2"/>
      <c r="K9" s="2"/>
      <c r="L9" s="2"/>
      <c r="M9" s="2"/>
      <c r="O9" s="2"/>
    </row>
    <row r="10" spans="1:15" ht="12.75" customHeight="1" x14ac:dyDescent="0.2">
      <c r="A10" s="126" t="s">
        <v>135</v>
      </c>
      <c r="B10" s="167">
        <v>94873911</v>
      </c>
      <c r="C10" s="167"/>
      <c r="D10" s="139"/>
      <c r="E10" s="145">
        <f t="shared" si="0"/>
        <v>94873911</v>
      </c>
      <c r="F10" s="2"/>
      <c r="G10" s="2"/>
      <c r="I10" s="2"/>
      <c r="J10" s="2"/>
      <c r="K10" s="2"/>
      <c r="L10" s="2"/>
      <c r="M10" s="2"/>
      <c r="O10" s="2"/>
    </row>
    <row r="11" spans="1:15" ht="12.75" customHeight="1" x14ac:dyDescent="0.2">
      <c r="A11" s="48" t="s">
        <v>137</v>
      </c>
      <c r="B11" s="167">
        <v>9025866</v>
      </c>
      <c r="C11" s="167"/>
      <c r="D11" s="139"/>
      <c r="E11" s="145">
        <f t="shared" si="0"/>
        <v>9025866</v>
      </c>
      <c r="F11" s="2"/>
      <c r="G11" s="2"/>
      <c r="I11" s="2"/>
      <c r="J11" s="2"/>
      <c r="K11" s="2"/>
      <c r="L11" s="2"/>
      <c r="M11" s="2"/>
      <c r="O11" s="2"/>
    </row>
    <row r="12" spans="1:15" ht="12.75" customHeight="1" x14ac:dyDescent="0.2">
      <c r="A12" s="126" t="s">
        <v>136</v>
      </c>
      <c r="B12" s="167">
        <v>9470947</v>
      </c>
      <c r="C12" s="167"/>
      <c r="D12" s="139"/>
      <c r="E12" s="145">
        <f t="shared" si="0"/>
        <v>9470947</v>
      </c>
      <c r="F12" s="2"/>
      <c r="G12" s="2"/>
      <c r="I12" s="2"/>
      <c r="J12" s="2"/>
      <c r="K12" s="2"/>
      <c r="L12" s="2"/>
      <c r="M12" s="2"/>
      <c r="O12" s="2"/>
    </row>
    <row r="13" spans="1:15" ht="12.75" customHeight="1" x14ac:dyDescent="0.2">
      <c r="A13" s="128" t="s">
        <v>138</v>
      </c>
      <c r="B13" s="167"/>
      <c r="C13" s="167"/>
      <c r="D13" s="125"/>
      <c r="E13" s="145">
        <f t="shared" si="0"/>
        <v>0</v>
      </c>
      <c r="F13" s="2"/>
      <c r="G13" s="2"/>
      <c r="I13" s="2"/>
      <c r="J13" s="2"/>
      <c r="K13" s="2"/>
      <c r="L13" s="2"/>
      <c r="M13" s="2"/>
      <c r="O13" s="2"/>
    </row>
    <row r="14" spans="1:15" ht="12.75" customHeight="1" x14ac:dyDescent="0.2">
      <c r="A14" s="49" t="s">
        <v>139</v>
      </c>
      <c r="B14" s="167"/>
      <c r="C14" s="167"/>
      <c r="D14" s="139"/>
      <c r="E14" s="145">
        <f t="shared" si="0"/>
        <v>0</v>
      </c>
      <c r="F14" s="2"/>
      <c r="G14" s="2"/>
      <c r="I14" s="2"/>
      <c r="J14" s="2"/>
      <c r="K14" s="2"/>
      <c r="L14" s="2"/>
      <c r="M14" s="2"/>
      <c r="O14" s="2"/>
    </row>
    <row r="15" spans="1:15" ht="12.75" customHeight="1" x14ac:dyDescent="0.2">
      <c r="A15" s="41" t="s">
        <v>255</v>
      </c>
      <c r="B15" s="167">
        <f>SUM(B8:B14)</f>
        <v>269837185</v>
      </c>
      <c r="C15" s="167"/>
      <c r="D15" s="18"/>
      <c r="E15" s="145">
        <f t="shared" si="0"/>
        <v>269837185</v>
      </c>
      <c r="F15" s="2"/>
      <c r="G15" s="2"/>
      <c r="I15" s="2"/>
      <c r="J15" s="2"/>
      <c r="K15" s="2"/>
      <c r="L15" s="2"/>
      <c r="M15" s="2"/>
      <c r="O15" s="2"/>
    </row>
    <row r="16" spans="1:15" ht="12.75" customHeight="1" x14ac:dyDescent="0.2">
      <c r="A16" s="41"/>
      <c r="B16" s="167"/>
      <c r="C16" s="167"/>
      <c r="D16" s="18"/>
      <c r="E16" s="145">
        <f t="shared" si="0"/>
        <v>0</v>
      </c>
      <c r="F16" s="2"/>
      <c r="G16" s="2"/>
      <c r="I16" s="2"/>
      <c r="J16" s="2"/>
      <c r="K16" s="2"/>
      <c r="L16" s="2"/>
      <c r="M16" s="2"/>
      <c r="O16" s="2"/>
    </row>
    <row r="17" spans="1:15" ht="12.75" customHeight="1" x14ac:dyDescent="0.2">
      <c r="A17" s="38" t="s">
        <v>46</v>
      </c>
      <c r="B17" s="167">
        <v>7055285</v>
      </c>
      <c r="C17" s="167">
        <v>35480587</v>
      </c>
      <c r="D17" s="18"/>
      <c r="E17" s="145">
        <f t="shared" si="0"/>
        <v>42535872</v>
      </c>
      <c r="F17" s="2"/>
      <c r="G17" s="2"/>
      <c r="I17" s="2"/>
      <c r="J17" s="2"/>
      <c r="K17" s="2"/>
      <c r="L17" s="2"/>
      <c r="M17" s="2"/>
      <c r="O17" s="2"/>
    </row>
    <row r="18" spans="1:15" ht="12.75" customHeight="1" x14ac:dyDescent="0.2">
      <c r="A18" s="38" t="s">
        <v>47</v>
      </c>
      <c r="B18" s="167"/>
      <c r="C18" s="167">
        <v>77519528</v>
      </c>
      <c r="D18" s="18"/>
      <c r="E18" s="145">
        <f t="shared" si="0"/>
        <v>77519528</v>
      </c>
      <c r="F18" s="2"/>
      <c r="G18" s="2"/>
      <c r="I18" s="2"/>
      <c r="J18" s="2"/>
      <c r="K18" s="2"/>
      <c r="L18" s="2"/>
      <c r="M18" s="2"/>
      <c r="O18" s="2"/>
    </row>
    <row r="19" spans="1:15" ht="12.75" customHeight="1" x14ac:dyDescent="0.2">
      <c r="A19" s="39" t="s">
        <v>140</v>
      </c>
      <c r="B19" s="167"/>
      <c r="C19" s="167"/>
      <c r="D19" s="18"/>
      <c r="E19" s="145">
        <f t="shared" si="0"/>
        <v>0</v>
      </c>
      <c r="F19" s="2"/>
      <c r="G19" s="2"/>
      <c r="I19" s="2"/>
      <c r="J19" s="2"/>
      <c r="K19" s="2"/>
      <c r="L19" s="2"/>
      <c r="M19" s="2"/>
      <c r="O19" s="2"/>
    </row>
    <row r="20" spans="1:15" ht="12.75" customHeight="1" x14ac:dyDescent="0.2">
      <c r="A20" s="41" t="s">
        <v>256</v>
      </c>
      <c r="B20" s="167">
        <f>SUM(B17:B19)</f>
        <v>7055285</v>
      </c>
      <c r="C20" s="167">
        <f>SUM(C17:C19)</f>
        <v>113000115</v>
      </c>
      <c r="D20" s="18"/>
      <c r="E20" s="145">
        <f t="shared" si="0"/>
        <v>120055400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19" t="s">
        <v>272</v>
      </c>
      <c r="B21" s="174">
        <f>B20+B15</f>
        <v>276892470</v>
      </c>
      <c r="C21" s="174">
        <f>C20+C15</f>
        <v>113000115</v>
      </c>
      <c r="D21" s="174">
        <f>D20+D15</f>
        <v>0</v>
      </c>
      <c r="E21" s="174">
        <f>E20+E15</f>
        <v>389892585</v>
      </c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244" t="s">
        <v>143</v>
      </c>
      <c r="B22" s="244"/>
      <c r="C22" s="244"/>
      <c r="D22" s="244"/>
      <c r="E22" s="244"/>
      <c r="F22" s="2"/>
      <c r="G22" s="2"/>
      <c r="I22" s="2"/>
      <c r="J22" s="2"/>
      <c r="K22" s="2"/>
      <c r="L22" s="2"/>
      <c r="M22" s="2"/>
      <c r="O22" s="2"/>
    </row>
    <row r="23" spans="1:15" ht="6.75" customHeight="1" x14ac:dyDescent="0.2">
      <c r="A23" s="138"/>
      <c r="B23" s="138"/>
      <c r="C23" s="138"/>
      <c r="D23" s="138"/>
      <c r="E23" s="138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220" t="s">
        <v>319</v>
      </c>
      <c r="B24" s="220"/>
      <c r="C24" s="220"/>
      <c r="D24" s="220"/>
      <c r="E24" s="220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220" t="s">
        <v>273</v>
      </c>
      <c r="B25" s="220"/>
      <c r="C25" s="220"/>
      <c r="D25" s="220"/>
      <c r="E25" s="220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219" t="s">
        <v>212</v>
      </c>
      <c r="B26" s="219"/>
      <c r="C26" s="219"/>
      <c r="D26" s="219"/>
      <c r="E26" s="219"/>
      <c r="F26" s="2"/>
      <c r="G26" s="2"/>
      <c r="I26" s="2"/>
    </row>
    <row r="27" spans="1:15" ht="13.5" customHeight="1" x14ac:dyDescent="0.2">
      <c r="A27" s="204" t="s">
        <v>6</v>
      </c>
      <c r="B27" s="278" t="s">
        <v>273</v>
      </c>
      <c r="C27" s="279"/>
      <c r="D27" s="279"/>
      <c r="E27" s="280"/>
      <c r="F27" s="2"/>
      <c r="G27" s="2"/>
      <c r="I27" s="2"/>
    </row>
    <row r="28" spans="1:15" ht="15" customHeight="1" x14ac:dyDescent="0.2">
      <c r="A28" s="204"/>
      <c r="B28" s="143"/>
      <c r="C28" s="143"/>
      <c r="D28" s="143"/>
      <c r="E28" s="132" t="s">
        <v>7</v>
      </c>
    </row>
    <row r="29" spans="1:15" x14ac:dyDescent="0.2">
      <c r="A29" s="126" t="s">
        <v>31</v>
      </c>
      <c r="B29" s="167">
        <v>131105686</v>
      </c>
      <c r="C29" s="125"/>
      <c r="D29" s="139"/>
      <c r="E29" s="145">
        <f>SUM(B29:D29)</f>
        <v>131105686</v>
      </c>
    </row>
    <row r="30" spans="1:15" x14ac:dyDescent="0.2">
      <c r="A30" s="124" t="s">
        <v>32</v>
      </c>
      <c r="B30" s="167">
        <v>25360775</v>
      </c>
      <c r="C30" s="125"/>
      <c r="D30" s="139"/>
      <c r="E30" s="145">
        <f t="shared" ref="E30:E42" si="1">SUM(B30:D30)</f>
        <v>25360775</v>
      </c>
    </row>
    <row r="31" spans="1:15" x14ac:dyDescent="0.2">
      <c r="A31" s="126" t="s">
        <v>135</v>
      </c>
      <c r="B31" s="167">
        <v>94873911</v>
      </c>
      <c r="C31" s="125"/>
      <c r="D31" s="139"/>
      <c r="E31" s="145">
        <f t="shared" si="1"/>
        <v>94873911</v>
      </c>
    </row>
    <row r="32" spans="1:15" x14ac:dyDescent="0.2">
      <c r="A32" s="48" t="s">
        <v>137</v>
      </c>
      <c r="B32" s="167">
        <v>9025866</v>
      </c>
      <c r="C32" s="139"/>
      <c r="D32" s="139"/>
      <c r="E32" s="145">
        <f t="shared" si="1"/>
        <v>9025866</v>
      </c>
    </row>
    <row r="33" spans="1:5" x14ac:dyDescent="0.2">
      <c r="A33" s="126" t="s">
        <v>136</v>
      </c>
      <c r="B33" s="167">
        <v>9470947</v>
      </c>
      <c r="C33" s="139"/>
      <c r="D33" s="139"/>
      <c r="E33" s="145">
        <f t="shared" si="1"/>
        <v>9470947</v>
      </c>
    </row>
    <row r="34" spans="1:5" x14ac:dyDescent="0.2">
      <c r="A34" s="128" t="s">
        <v>138</v>
      </c>
      <c r="B34" s="167"/>
      <c r="C34" s="139"/>
      <c r="D34" s="125"/>
      <c r="E34" s="145">
        <f t="shared" si="1"/>
        <v>0</v>
      </c>
    </row>
    <row r="35" spans="1:5" x14ac:dyDescent="0.2">
      <c r="A35" s="49" t="s">
        <v>139</v>
      </c>
      <c r="B35" s="167"/>
      <c r="C35" s="168"/>
      <c r="D35" s="139"/>
      <c r="E35" s="145">
        <f t="shared" si="1"/>
        <v>0</v>
      </c>
    </row>
    <row r="36" spans="1:5" x14ac:dyDescent="0.2">
      <c r="A36" s="41" t="s">
        <v>274</v>
      </c>
      <c r="B36" s="167">
        <f>SUM(B29:B35)</f>
        <v>269837185</v>
      </c>
      <c r="C36" s="175"/>
      <c r="D36" s="18"/>
      <c r="E36" s="145">
        <f t="shared" si="1"/>
        <v>269837185</v>
      </c>
    </row>
    <row r="37" spans="1:5" x14ac:dyDescent="0.2">
      <c r="A37" s="41"/>
      <c r="B37" s="167"/>
      <c r="C37" s="169"/>
      <c r="D37" s="139"/>
      <c r="E37" s="145">
        <f t="shared" si="1"/>
        <v>0</v>
      </c>
    </row>
    <row r="38" spans="1:5" x14ac:dyDescent="0.2">
      <c r="A38" s="38" t="s">
        <v>46</v>
      </c>
      <c r="B38" s="167">
        <v>7055285</v>
      </c>
      <c r="C38" s="169"/>
      <c r="D38" s="139"/>
      <c r="E38" s="145">
        <f t="shared" si="1"/>
        <v>7055285</v>
      </c>
    </row>
    <row r="39" spans="1:5" x14ac:dyDescent="0.2">
      <c r="A39" s="38" t="s">
        <v>47</v>
      </c>
      <c r="B39" s="167"/>
      <c r="C39" s="171"/>
      <c r="D39" s="125"/>
      <c r="E39" s="145">
        <f t="shared" si="1"/>
        <v>0</v>
      </c>
    </row>
    <row r="40" spans="1:5" x14ac:dyDescent="0.2">
      <c r="A40" s="39" t="s">
        <v>140</v>
      </c>
      <c r="B40" s="167"/>
      <c r="C40" s="171"/>
      <c r="D40" s="125"/>
      <c r="E40" s="145">
        <f t="shared" si="1"/>
        <v>0</v>
      </c>
    </row>
    <row r="41" spans="1:5" x14ac:dyDescent="0.2">
      <c r="A41" s="41" t="s">
        <v>275</v>
      </c>
      <c r="B41" s="167">
        <f>SUM(B38:B40)</f>
        <v>7055285</v>
      </c>
      <c r="C41" s="18"/>
      <c r="D41" s="139"/>
      <c r="E41" s="145">
        <f t="shared" si="1"/>
        <v>7055285</v>
      </c>
    </row>
    <row r="42" spans="1:5" x14ac:dyDescent="0.2">
      <c r="A42" s="8" t="s">
        <v>272</v>
      </c>
      <c r="B42" s="174">
        <f>B41+B36</f>
        <v>276892470</v>
      </c>
      <c r="C42" s="8"/>
      <c r="D42" s="8"/>
      <c r="E42" s="145">
        <f t="shared" si="1"/>
        <v>276892470</v>
      </c>
    </row>
    <row r="43" spans="1:5" x14ac:dyDescent="0.2">
      <c r="A43" s="244" t="s">
        <v>276</v>
      </c>
      <c r="B43" s="244"/>
      <c r="C43" s="244"/>
      <c r="D43" s="244"/>
      <c r="E43" s="244"/>
    </row>
    <row r="44" spans="1:5" ht="8.25" customHeight="1" x14ac:dyDescent="0.2">
      <c r="A44" s="138"/>
      <c r="B44" s="138"/>
      <c r="C44" s="138"/>
      <c r="D44" s="138"/>
      <c r="E44" s="138"/>
    </row>
    <row r="45" spans="1:5" x14ac:dyDescent="0.2">
      <c r="A45" s="220" t="s">
        <v>318</v>
      </c>
      <c r="B45" s="220"/>
      <c r="C45" s="220"/>
      <c r="D45" s="220"/>
      <c r="E45" s="220"/>
    </row>
    <row r="46" spans="1:5" x14ac:dyDescent="0.2">
      <c r="A46" s="220" t="s">
        <v>277</v>
      </c>
      <c r="B46" s="220"/>
      <c r="C46" s="220"/>
      <c r="D46" s="220"/>
      <c r="E46" s="220"/>
    </row>
    <row r="47" spans="1:5" x14ac:dyDescent="0.2">
      <c r="A47" s="219" t="s">
        <v>211</v>
      </c>
      <c r="B47" s="219"/>
      <c r="C47" s="219"/>
      <c r="D47" s="219"/>
      <c r="E47" s="219"/>
    </row>
    <row r="48" spans="1:5" x14ac:dyDescent="0.2">
      <c r="A48" s="204" t="s">
        <v>6</v>
      </c>
      <c r="B48" s="278" t="s">
        <v>277</v>
      </c>
      <c r="C48" s="279"/>
      <c r="D48" s="279"/>
      <c r="E48" s="280"/>
    </row>
    <row r="49" spans="1:5" x14ac:dyDescent="0.2">
      <c r="A49" s="204"/>
      <c r="B49" s="143"/>
      <c r="C49" s="143"/>
      <c r="D49" s="143"/>
      <c r="E49" s="132" t="s">
        <v>7</v>
      </c>
    </row>
    <row r="50" spans="1:5" x14ac:dyDescent="0.2">
      <c r="A50" s="126" t="s">
        <v>31</v>
      </c>
      <c r="B50" s="125"/>
      <c r="C50" s="125"/>
      <c r="D50" s="139"/>
      <c r="E50" s="139"/>
    </row>
    <row r="51" spans="1:5" x14ac:dyDescent="0.2">
      <c r="A51" s="124" t="s">
        <v>32</v>
      </c>
      <c r="B51" s="125"/>
      <c r="C51" s="125"/>
      <c r="D51" s="139"/>
      <c r="E51" s="139"/>
    </row>
    <row r="52" spans="1:5" x14ac:dyDescent="0.2">
      <c r="A52" s="126" t="s">
        <v>135</v>
      </c>
      <c r="B52" s="125"/>
      <c r="C52" s="125"/>
      <c r="D52" s="139"/>
      <c r="E52" s="139"/>
    </row>
    <row r="53" spans="1:5" x14ac:dyDescent="0.2">
      <c r="A53" s="48" t="s">
        <v>137</v>
      </c>
      <c r="B53" s="139"/>
      <c r="C53" s="139"/>
      <c r="D53" s="139"/>
      <c r="E53" s="139"/>
    </row>
    <row r="54" spans="1:5" x14ac:dyDescent="0.2">
      <c r="A54" s="126" t="s">
        <v>136</v>
      </c>
      <c r="B54" s="139"/>
      <c r="C54" s="139"/>
      <c r="D54" s="139"/>
      <c r="E54" s="139"/>
    </row>
    <row r="55" spans="1:5" x14ac:dyDescent="0.2">
      <c r="A55" s="128" t="s">
        <v>138</v>
      </c>
      <c r="B55" s="139"/>
      <c r="C55" s="139"/>
      <c r="D55" s="125"/>
      <c r="E55" s="139"/>
    </row>
    <row r="56" spans="1:5" x14ac:dyDescent="0.2">
      <c r="A56" s="49" t="s">
        <v>139</v>
      </c>
      <c r="B56" s="168"/>
      <c r="C56" s="168"/>
      <c r="D56" s="139"/>
      <c r="E56" s="139"/>
    </row>
    <row r="57" spans="1:5" x14ac:dyDescent="0.2">
      <c r="A57" s="41" t="s">
        <v>274</v>
      </c>
      <c r="B57" s="175"/>
      <c r="C57" s="175"/>
      <c r="D57" s="18"/>
      <c r="E57" s="18"/>
    </row>
    <row r="58" spans="1:5" x14ac:dyDescent="0.2">
      <c r="A58" s="41"/>
      <c r="B58" s="175"/>
      <c r="C58" s="175"/>
      <c r="D58" s="18"/>
      <c r="E58" s="18"/>
    </row>
    <row r="59" spans="1:5" x14ac:dyDescent="0.2">
      <c r="A59" s="38" t="s">
        <v>46</v>
      </c>
      <c r="B59" s="19"/>
      <c r="C59" s="167">
        <v>35480587</v>
      </c>
      <c r="D59" s="139"/>
      <c r="E59" s="167">
        <f>SUM(B59:D59)</f>
        <v>35480587</v>
      </c>
    </row>
    <row r="60" spans="1:5" x14ac:dyDescent="0.2">
      <c r="A60" s="38" t="s">
        <v>47</v>
      </c>
      <c r="B60" s="19"/>
      <c r="C60" s="167">
        <v>77519528</v>
      </c>
      <c r="D60" s="125"/>
      <c r="E60" s="167">
        <f>SUM(B60:D60)</f>
        <v>77519528</v>
      </c>
    </row>
    <row r="61" spans="1:5" x14ac:dyDescent="0.2">
      <c r="A61" s="39" t="s">
        <v>140</v>
      </c>
      <c r="B61" s="176"/>
      <c r="C61" s="167"/>
      <c r="D61" s="125"/>
      <c r="E61" s="167">
        <f>SUM(B61:D61)</f>
        <v>0</v>
      </c>
    </row>
    <row r="62" spans="1:5" x14ac:dyDescent="0.2">
      <c r="A62" s="41" t="s">
        <v>275</v>
      </c>
      <c r="B62" s="25"/>
      <c r="C62" s="167">
        <f>SUM(C59:C61)</f>
        <v>113000115</v>
      </c>
      <c r="D62" s="139"/>
      <c r="E62" s="167">
        <f>SUM(B62:D62)</f>
        <v>113000115</v>
      </c>
    </row>
    <row r="63" spans="1:5" x14ac:dyDescent="0.2">
      <c r="A63" s="8" t="s">
        <v>272</v>
      </c>
      <c r="B63" s="8"/>
      <c r="C63" s="174">
        <f>C62+C57</f>
        <v>113000115</v>
      </c>
      <c r="D63" s="8"/>
      <c r="E63" s="174">
        <f>SUM(B63:D63)</f>
        <v>113000115</v>
      </c>
    </row>
  </sheetData>
  <mergeCells count="21">
    <mergeCell ref="A43:E43"/>
    <mergeCell ref="A45:E45"/>
    <mergeCell ref="A46:E46"/>
    <mergeCell ref="A47:E47"/>
    <mergeCell ref="A48:A49"/>
    <mergeCell ref="B48:E48"/>
    <mergeCell ref="A22:E22"/>
    <mergeCell ref="A24:E24"/>
    <mergeCell ref="A25:E25"/>
    <mergeCell ref="A26:E26"/>
    <mergeCell ref="A27:A28"/>
    <mergeCell ref="B27:E27"/>
    <mergeCell ref="A1:E1"/>
    <mergeCell ref="A3:E3"/>
    <mergeCell ref="A4:E4"/>
    <mergeCell ref="A5:E5"/>
    <mergeCell ref="A6:A7"/>
    <mergeCell ref="B6:B7"/>
    <mergeCell ref="C6:C7"/>
    <mergeCell ref="D6:D7"/>
    <mergeCell ref="E6:E7"/>
  </mergeCells>
  <pageMargins left="0.51181102362204722" right="0.27559055118110237" top="0.19685039370078741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O26"/>
  <sheetViews>
    <sheetView workbookViewId="0">
      <selection activeCell="C15" sqref="C15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3" spans="1:15" ht="12.75" customHeight="1" x14ac:dyDescent="0.2">
      <c r="A3" s="244" t="s">
        <v>278</v>
      </c>
      <c r="B3" s="244"/>
      <c r="C3" s="244"/>
      <c r="D3" s="244"/>
      <c r="E3" s="244"/>
    </row>
    <row r="4" spans="1:15" ht="18" customHeight="1" x14ac:dyDescent="0.2">
      <c r="A4" s="220" t="s">
        <v>311</v>
      </c>
      <c r="B4" s="220"/>
      <c r="C4" s="220"/>
      <c r="D4" s="220"/>
      <c r="E4" s="220"/>
      <c r="F4" s="51"/>
      <c r="G4" s="51"/>
      <c r="H4" s="51"/>
    </row>
    <row r="5" spans="1:15" ht="14.25" customHeight="1" x14ac:dyDescent="0.2">
      <c r="A5" s="220" t="s">
        <v>279</v>
      </c>
      <c r="B5" s="220"/>
      <c r="C5" s="220"/>
      <c r="D5" s="220"/>
      <c r="E5" s="220"/>
      <c r="F5" s="51"/>
      <c r="G5" s="51"/>
      <c r="H5" s="51"/>
    </row>
    <row r="6" spans="1:15" ht="14.25" customHeight="1" x14ac:dyDescent="0.2">
      <c r="A6" s="130"/>
      <c r="B6" s="130"/>
      <c r="C6" s="130"/>
      <c r="D6" s="130"/>
      <c r="E6" s="130"/>
      <c r="F6" s="51"/>
      <c r="G6" s="51"/>
      <c r="H6" s="51"/>
    </row>
    <row r="7" spans="1:15" ht="14.25" customHeight="1" x14ac:dyDescent="0.2">
      <c r="A7" s="137" t="s">
        <v>111</v>
      </c>
      <c r="B7" s="203" t="s">
        <v>178</v>
      </c>
      <c r="C7" s="203"/>
      <c r="D7" s="203"/>
      <c r="E7" s="203"/>
      <c r="F7" s="51"/>
      <c r="G7" s="51"/>
      <c r="H7" s="51"/>
    </row>
    <row r="8" spans="1:15" ht="14.25" customHeight="1" x14ac:dyDescent="0.2">
      <c r="A8" s="44"/>
      <c r="B8" s="42"/>
      <c r="C8" s="42"/>
      <c r="D8" s="42"/>
      <c r="E8" s="42"/>
      <c r="F8" s="51"/>
      <c r="G8" s="51"/>
      <c r="H8" s="51"/>
    </row>
    <row r="9" spans="1:15" ht="15" customHeight="1" x14ac:dyDescent="0.25">
      <c r="A9" s="219" t="s">
        <v>212</v>
      </c>
      <c r="B9" s="219"/>
      <c r="C9" s="219"/>
      <c r="D9" s="219"/>
      <c r="E9" s="219"/>
      <c r="F9" s="3"/>
      <c r="G9" s="6"/>
    </row>
    <row r="10" spans="1:15" ht="20.25" customHeight="1" x14ac:dyDescent="0.2">
      <c r="A10" s="236" t="s">
        <v>6</v>
      </c>
      <c r="B10" s="234" t="s">
        <v>190</v>
      </c>
      <c r="C10" s="234" t="s">
        <v>191</v>
      </c>
      <c r="D10" s="234" t="s">
        <v>189</v>
      </c>
      <c r="E10" s="234" t="s">
        <v>195</v>
      </c>
    </row>
    <row r="11" spans="1:15" ht="16.5" customHeight="1" x14ac:dyDescent="0.2">
      <c r="A11" s="237"/>
      <c r="B11" s="235"/>
      <c r="C11" s="235"/>
      <c r="D11" s="298"/>
      <c r="E11" s="235"/>
    </row>
    <row r="12" spans="1:15" ht="13.5" customHeight="1" x14ac:dyDescent="0.2">
      <c r="A12" s="126" t="s">
        <v>31</v>
      </c>
      <c r="B12" s="167">
        <v>54900000</v>
      </c>
      <c r="C12" s="167">
        <v>55952381</v>
      </c>
      <c r="D12" s="167">
        <v>28453862</v>
      </c>
      <c r="E12" s="68">
        <f>D12/C12</f>
        <v>0.50853710765230886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 x14ac:dyDescent="0.2">
      <c r="A13" s="124" t="s">
        <v>32</v>
      </c>
      <c r="B13" s="167">
        <v>10981000</v>
      </c>
      <c r="C13" s="167">
        <v>11201682</v>
      </c>
      <c r="D13" s="167">
        <v>5931003</v>
      </c>
      <c r="E13" s="68">
        <f t="shared" ref="E13:E26" si="0">D13/C13</f>
        <v>0.52947432358818969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126" t="s">
        <v>135</v>
      </c>
      <c r="B14" s="167">
        <v>13706000</v>
      </c>
      <c r="C14" s="167">
        <v>13788977</v>
      </c>
      <c r="D14" s="167">
        <v>7055203</v>
      </c>
      <c r="E14" s="68">
        <f t="shared" si="0"/>
        <v>0.51165528813341266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48" t="s">
        <v>137</v>
      </c>
      <c r="B15" s="139"/>
      <c r="C15" s="139"/>
      <c r="D15" s="139"/>
      <c r="E15" s="68"/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126" t="s">
        <v>136</v>
      </c>
      <c r="B16" s="139"/>
      <c r="C16" s="139"/>
      <c r="D16" s="139"/>
      <c r="E16" s="68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128" t="s">
        <v>138</v>
      </c>
      <c r="B17" s="139"/>
      <c r="C17" s="139"/>
      <c r="D17" s="125"/>
      <c r="E17" s="68"/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49" t="s">
        <v>139</v>
      </c>
      <c r="B18" s="168"/>
      <c r="C18" s="168"/>
      <c r="D18" s="139"/>
      <c r="E18" s="68"/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50"/>
      <c r="B19" s="169"/>
      <c r="C19" s="169"/>
      <c r="D19" s="139"/>
      <c r="E19" s="68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41" t="s">
        <v>274</v>
      </c>
      <c r="B20" s="167">
        <f>SUM(B12:B19)</f>
        <v>79587000</v>
      </c>
      <c r="C20" s="167">
        <f>SUM(C12:C19)</f>
        <v>80943040</v>
      </c>
      <c r="D20" s="167">
        <f>SUM(D12:D19)</f>
        <v>41440068</v>
      </c>
      <c r="E20" s="68">
        <f t="shared" si="0"/>
        <v>0.5119657971828091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41"/>
      <c r="B21" s="169"/>
      <c r="C21" s="169"/>
      <c r="D21" s="139"/>
      <c r="E21" s="68"/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38" t="s">
        <v>46</v>
      </c>
      <c r="B22" s="167">
        <v>889000</v>
      </c>
      <c r="C22" s="167">
        <v>889000</v>
      </c>
      <c r="D22" s="167">
        <v>0</v>
      </c>
      <c r="E22" s="68">
        <f t="shared" si="0"/>
        <v>0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38" t="s">
        <v>47</v>
      </c>
      <c r="B23" s="167"/>
      <c r="C23" s="167"/>
      <c r="D23" s="125"/>
      <c r="E23" s="68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39" t="s">
        <v>140</v>
      </c>
      <c r="B24" s="167"/>
      <c r="C24" s="167"/>
      <c r="D24" s="125"/>
      <c r="E24" s="68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41" t="s">
        <v>275</v>
      </c>
      <c r="B25" s="167">
        <f>SUM(B22:B24)</f>
        <v>889000</v>
      </c>
      <c r="C25" s="167">
        <f>SUM(C22:C24)</f>
        <v>889000</v>
      </c>
      <c r="D25" s="167">
        <f>SUM(D22:D24)</f>
        <v>0</v>
      </c>
      <c r="E25" s="68">
        <f t="shared" si="0"/>
        <v>0</v>
      </c>
      <c r="F25" s="2"/>
      <c r="G25" s="2"/>
      <c r="I25" s="2"/>
      <c r="J25" s="2"/>
      <c r="K25" s="2"/>
      <c r="L25" s="2"/>
      <c r="M25" s="2"/>
      <c r="O25" s="2"/>
    </row>
    <row r="26" spans="1:15" x14ac:dyDescent="0.2">
      <c r="A26" s="8" t="s">
        <v>272</v>
      </c>
      <c r="B26" s="141">
        <f>B25+B20</f>
        <v>80476000</v>
      </c>
      <c r="C26" s="141">
        <f>C25+C20</f>
        <v>81832040</v>
      </c>
      <c r="D26" s="141">
        <f>D25+D20</f>
        <v>41440068</v>
      </c>
      <c r="E26" s="68">
        <f t="shared" si="0"/>
        <v>0.50640394642489661</v>
      </c>
    </row>
  </sheetData>
  <mergeCells count="10">
    <mergeCell ref="A3:E3"/>
    <mergeCell ref="A4:E4"/>
    <mergeCell ref="A5:E5"/>
    <mergeCell ref="B7:E7"/>
    <mergeCell ref="A9:E9"/>
    <mergeCell ref="A10:A11"/>
    <mergeCell ref="B10:B11"/>
    <mergeCell ref="C10:C11"/>
    <mergeCell ref="D10:D11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62"/>
  <sheetViews>
    <sheetView topLeftCell="A4" workbookViewId="0">
      <selection activeCell="E16" sqref="E16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7" width="10" customWidth="1"/>
    <col min="8" max="8" width="9.42578125" customWidth="1"/>
    <col min="9" max="9" width="10.140625" customWidth="1"/>
    <col min="10" max="10" width="11.42578125" customWidth="1"/>
    <col min="11" max="11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3" width="10" customWidth="1"/>
    <col min="264" max="264" width="9.42578125" customWidth="1"/>
    <col min="265" max="265" width="10.140625" customWidth="1"/>
    <col min="266" max="266" width="11.42578125" customWidth="1"/>
    <col min="267" max="267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9" width="10" customWidth="1"/>
    <col min="520" max="520" width="9.42578125" customWidth="1"/>
    <col min="521" max="521" width="10.140625" customWidth="1"/>
    <col min="522" max="522" width="11.42578125" customWidth="1"/>
    <col min="523" max="523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5" width="10" customWidth="1"/>
    <col min="776" max="776" width="9.42578125" customWidth="1"/>
    <col min="777" max="777" width="10.140625" customWidth="1"/>
    <col min="778" max="778" width="11.42578125" customWidth="1"/>
    <col min="779" max="779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1" width="10" customWidth="1"/>
    <col min="1032" max="1032" width="9.42578125" customWidth="1"/>
    <col min="1033" max="1033" width="10.140625" customWidth="1"/>
    <col min="1034" max="1034" width="11.42578125" customWidth="1"/>
    <col min="1035" max="1035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7" width="10" customWidth="1"/>
    <col min="1288" max="1288" width="9.42578125" customWidth="1"/>
    <col min="1289" max="1289" width="10.140625" customWidth="1"/>
    <col min="1290" max="1290" width="11.42578125" customWidth="1"/>
    <col min="1291" max="1291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3" width="10" customWidth="1"/>
    <col min="1544" max="1544" width="9.42578125" customWidth="1"/>
    <col min="1545" max="1545" width="10.140625" customWidth="1"/>
    <col min="1546" max="1546" width="11.42578125" customWidth="1"/>
    <col min="1547" max="1547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9" width="10" customWidth="1"/>
    <col min="1800" max="1800" width="9.42578125" customWidth="1"/>
    <col min="1801" max="1801" width="10.140625" customWidth="1"/>
    <col min="1802" max="1802" width="11.42578125" customWidth="1"/>
    <col min="1803" max="1803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5" width="10" customWidth="1"/>
    <col min="2056" max="2056" width="9.42578125" customWidth="1"/>
    <col min="2057" max="2057" width="10.140625" customWidth="1"/>
    <col min="2058" max="2058" width="11.42578125" customWidth="1"/>
    <col min="2059" max="2059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1" width="10" customWidth="1"/>
    <col min="2312" max="2312" width="9.42578125" customWidth="1"/>
    <col min="2313" max="2313" width="10.140625" customWidth="1"/>
    <col min="2314" max="2314" width="11.42578125" customWidth="1"/>
    <col min="2315" max="2315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7" width="10" customWidth="1"/>
    <col min="2568" max="2568" width="9.42578125" customWidth="1"/>
    <col min="2569" max="2569" width="10.140625" customWidth="1"/>
    <col min="2570" max="2570" width="11.42578125" customWidth="1"/>
    <col min="2571" max="2571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3" width="10" customWidth="1"/>
    <col min="2824" max="2824" width="9.42578125" customWidth="1"/>
    <col min="2825" max="2825" width="10.140625" customWidth="1"/>
    <col min="2826" max="2826" width="11.42578125" customWidth="1"/>
    <col min="2827" max="2827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9" width="10" customWidth="1"/>
    <col min="3080" max="3080" width="9.42578125" customWidth="1"/>
    <col min="3081" max="3081" width="10.140625" customWidth="1"/>
    <col min="3082" max="3082" width="11.42578125" customWidth="1"/>
    <col min="3083" max="3083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5" width="10" customWidth="1"/>
    <col min="3336" max="3336" width="9.42578125" customWidth="1"/>
    <col min="3337" max="3337" width="10.140625" customWidth="1"/>
    <col min="3338" max="3338" width="11.42578125" customWidth="1"/>
    <col min="3339" max="3339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1" width="10" customWidth="1"/>
    <col min="3592" max="3592" width="9.42578125" customWidth="1"/>
    <col min="3593" max="3593" width="10.140625" customWidth="1"/>
    <col min="3594" max="3594" width="11.42578125" customWidth="1"/>
    <col min="3595" max="3595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7" width="10" customWidth="1"/>
    <col min="3848" max="3848" width="9.42578125" customWidth="1"/>
    <col min="3849" max="3849" width="10.140625" customWidth="1"/>
    <col min="3850" max="3850" width="11.42578125" customWidth="1"/>
    <col min="3851" max="3851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3" width="10" customWidth="1"/>
    <col min="4104" max="4104" width="9.42578125" customWidth="1"/>
    <col min="4105" max="4105" width="10.140625" customWidth="1"/>
    <col min="4106" max="4106" width="11.42578125" customWidth="1"/>
    <col min="4107" max="4107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9" width="10" customWidth="1"/>
    <col min="4360" max="4360" width="9.42578125" customWidth="1"/>
    <col min="4361" max="4361" width="10.140625" customWidth="1"/>
    <col min="4362" max="4362" width="11.42578125" customWidth="1"/>
    <col min="4363" max="4363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5" width="10" customWidth="1"/>
    <col min="4616" max="4616" width="9.42578125" customWidth="1"/>
    <col min="4617" max="4617" width="10.140625" customWidth="1"/>
    <col min="4618" max="4618" width="11.42578125" customWidth="1"/>
    <col min="4619" max="4619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1" width="10" customWidth="1"/>
    <col min="4872" max="4872" width="9.42578125" customWidth="1"/>
    <col min="4873" max="4873" width="10.140625" customWidth="1"/>
    <col min="4874" max="4874" width="11.42578125" customWidth="1"/>
    <col min="4875" max="4875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7" width="10" customWidth="1"/>
    <col min="5128" max="5128" width="9.42578125" customWidth="1"/>
    <col min="5129" max="5129" width="10.140625" customWidth="1"/>
    <col min="5130" max="5130" width="11.42578125" customWidth="1"/>
    <col min="5131" max="5131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3" width="10" customWidth="1"/>
    <col min="5384" max="5384" width="9.42578125" customWidth="1"/>
    <col min="5385" max="5385" width="10.140625" customWidth="1"/>
    <col min="5386" max="5386" width="11.42578125" customWidth="1"/>
    <col min="5387" max="5387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9" width="10" customWidth="1"/>
    <col min="5640" max="5640" width="9.42578125" customWidth="1"/>
    <col min="5641" max="5641" width="10.140625" customWidth="1"/>
    <col min="5642" max="5642" width="11.42578125" customWidth="1"/>
    <col min="5643" max="5643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5" width="10" customWidth="1"/>
    <col min="5896" max="5896" width="9.42578125" customWidth="1"/>
    <col min="5897" max="5897" width="10.140625" customWidth="1"/>
    <col min="5898" max="5898" width="11.42578125" customWidth="1"/>
    <col min="5899" max="5899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1" width="10" customWidth="1"/>
    <col min="6152" max="6152" width="9.42578125" customWidth="1"/>
    <col min="6153" max="6153" width="10.140625" customWidth="1"/>
    <col min="6154" max="6154" width="11.42578125" customWidth="1"/>
    <col min="6155" max="6155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7" width="10" customWidth="1"/>
    <col min="6408" max="6408" width="9.42578125" customWidth="1"/>
    <col min="6409" max="6409" width="10.140625" customWidth="1"/>
    <col min="6410" max="6410" width="11.42578125" customWidth="1"/>
    <col min="6411" max="6411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3" width="10" customWidth="1"/>
    <col min="6664" max="6664" width="9.42578125" customWidth="1"/>
    <col min="6665" max="6665" width="10.140625" customWidth="1"/>
    <col min="6666" max="6666" width="11.42578125" customWidth="1"/>
    <col min="6667" max="6667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9" width="10" customWidth="1"/>
    <col min="6920" max="6920" width="9.42578125" customWidth="1"/>
    <col min="6921" max="6921" width="10.140625" customWidth="1"/>
    <col min="6922" max="6922" width="11.42578125" customWidth="1"/>
    <col min="6923" max="6923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5" width="10" customWidth="1"/>
    <col min="7176" max="7176" width="9.42578125" customWidth="1"/>
    <col min="7177" max="7177" width="10.140625" customWidth="1"/>
    <col min="7178" max="7178" width="11.42578125" customWidth="1"/>
    <col min="7179" max="7179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1" width="10" customWidth="1"/>
    <col min="7432" max="7432" width="9.42578125" customWidth="1"/>
    <col min="7433" max="7433" width="10.140625" customWidth="1"/>
    <col min="7434" max="7434" width="11.42578125" customWidth="1"/>
    <col min="7435" max="7435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7" width="10" customWidth="1"/>
    <col min="7688" max="7688" width="9.42578125" customWidth="1"/>
    <col min="7689" max="7689" width="10.140625" customWidth="1"/>
    <col min="7690" max="7690" width="11.42578125" customWidth="1"/>
    <col min="7691" max="7691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3" width="10" customWidth="1"/>
    <col min="7944" max="7944" width="9.42578125" customWidth="1"/>
    <col min="7945" max="7945" width="10.140625" customWidth="1"/>
    <col min="7946" max="7946" width="11.42578125" customWidth="1"/>
    <col min="7947" max="7947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9" width="10" customWidth="1"/>
    <col min="8200" max="8200" width="9.42578125" customWidth="1"/>
    <col min="8201" max="8201" width="10.140625" customWidth="1"/>
    <col min="8202" max="8202" width="11.42578125" customWidth="1"/>
    <col min="8203" max="8203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5" width="10" customWidth="1"/>
    <col min="8456" max="8456" width="9.42578125" customWidth="1"/>
    <col min="8457" max="8457" width="10.140625" customWidth="1"/>
    <col min="8458" max="8458" width="11.42578125" customWidth="1"/>
    <col min="8459" max="8459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1" width="10" customWidth="1"/>
    <col min="8712" max="8712" width="9.42578125" customWidth="1"/>
    <col min="8713" max="8713" width="10.140625" customWidth="1"/>
    <col min="8714" max="8714" width="11.42578125" customWidth="1"/>
    <col min="8715" max="8715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7" width="10" customWidth="1"/>
    <col min="8968" max="8968" width="9.42578125" customWidth="1"/>
    <col min="8969" max="8969" width="10.140625" customWidth="1"/>
    <col min="8970" max="8970" width="11.42578125" customWidth="1"/>
    <col min="8971" max="8971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3" width="10" customWidth="1"/>
    <col min="9224" max="9224" width="9.42578125" customWidth="1"/>
    <col min="9225" max="9225" width="10.140625" customWidth="1"/>
    <col min="9226" max="9226" width="11.42578125" customWidth="1"/>
    <col min="9227" max="9227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9" width="10" customWidth="1"/>
    <col min="9480" max="9480" width="9.42578125" customWidth="1"/>
    <col min="9481" max="9481" width="10.140625" customWidth="1"/>
    <col min="9482" max="9482" width="11.42578125" customWidth="1"/>
    <col min="9483" max="9483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5" width="10" customWidth="1"/>
    <col min="9736" max="9736" width="9.42578125" customWidth="1"/>
    <col min="9737" max="9737" width="10.140625" customWidth="1"/>
    <col min="9738" max="9738" width="11.42578125" customWidth="1"/>
    <col min="9739" max="9739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1" width="10" customWidth="1"/>
    <col min="9992" max="9992" width="9.42578125" customWidth="1"/>
    <col min="9993" max="9993" width="10.140625" customWidth="1"/>
    <col min="9994" max="9994" width="11.42578125" customWidth="1"/>
    <col min="9995" max="9995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7" width="10" customWidth="1"/>
    <col min="10248" max="10248" width="9.42578125" customWidth="1"/>
    <col min="10249" max="10249" width="10.140625" customWidth="1"/>
    <col min="10250" max="10250" width="11.42578125" customWidth="1"/>
    <col min="10251" max="10251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3" width="10" customWidth="1"/>
    <col min="10504" max="10504" width="9.42578125" customWidth="1"/>
    <col min="10505" max="10505" width="10.140625" customWidth="1"/>
    <col min="10506" max="10506" width="11.42578125" customWidth="1"/>
    <col min="10507" max="10507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9" width="10" customWidth="1"/>
    <col min="10760" max="10760" width="9.42578125" customWidth="1"/>
    <col min="10761" max="10761" width="10.140625" customWidth="1"/>
    <col min="10762" max="10762" width="11.42578125" customWidth="1"/>
    <col min="10763" max="10763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5" width="10" customWidth="1"/>
    <col min="11016" max="11016" width="9.42578125" customWidth="1"/>
    <col min="11017" max="11017" width="10.140625" customWidth="1"/>
    <col min="11018" max="11018" width="11.42578125" customWidth="1"/>
    <col min="11019" max="11019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1" width="10" customWidth="1"/>
    <col min="11272" max="11272" width="9.42578125" customWidth="1"/>
    <col min="11273" max="11273" width="10.140625" customWidth="1"/>
    <col min="11274" max="11274" width="11.42578125" customWidth="1"/>
    <col min="11275" max="11275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7" width="10" customWidth="1"/>
    <col min="11528" max="11528" width="9.42578125" customWidth="1"/>
    <col min="11529" max="11529" width="10.140625" customWidth="1"/>
    <col min="11530" max="11530" width="11.42578125" customWidth="1"/>
    <col min="11531" max="11531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3" width="10" customWidth="1"/>
    <col min="11784" max="11784" width="9.42578125" customWidth="1"/>
    <col min="11785" max="11785" width="10.140625" customWidth="1"/>
    <col min="11786" max="11786" width="11.42578125" customWidth="1"/>
    <col min="11787" max="11787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9" width="10" customWidth="1"/>
    <col min="12040" max="12040" width="9.42578125" customWidth="1"/>
    <col min="12041" max="12041" width="10.140625" customWidth="1"/>
    <col min="12042" max="12042" width="11.42578125" customWidth="1"/>
    <col min="12043" max="12043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5" width="10" customWidth="1"/>
    <col min="12296" max="12296" width="9.42578125" customWidth="1"/>
    <col min="12297" max="12297" width="10.140625" customWidth="1"/>
    <col min="12298" max="12298" width="11.42578125" customWidth="1"/>
    <col min="12299" max="12299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1" width="10" customWidth="1"/>
    <col min="12552" max="12552" width="9.42578125" customWidth="1"/>
    <col min="12553" max="12553" width="10.140625" customWidth="1"/>
    <col min="12554" max="12554" width="11.42578125" customWidth="1"/>
    <col min="12555" max="12555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7" width="10" customWidth="1"/>
    <col min="12808" max="12808" width="9.42578125" customWidth="1"/>
    <col min="12809" max="12809" width="10.140625" customWidth="1"/>
    <col min="12810" max="12810" width="11.42578125" customWidth="1"/>
    <col min="12811" max="12811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3" width="10" customWidth="1"/>
    <col min="13064" max="13064" width="9.42578125" customWidth="1"/>
    <col min="13065" max="13065" width="10.140625" customWidth="1"/>
    <col min="13066" max="13066" width="11.42578125" customWidth="1"/>
    <col min="13067" max="13067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9" width="10" customWidth="1"/>
    <col min="13320" max="13320" width="9.42578125" customWidth="1"/>
    <col min="13321" max="13321" width="10.140625" customWidth="1"/>
    <col min="13322" max="13322" width="11.42578125" customWidth="1"/>
    <col min="13323" max="13323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5" width="10" customWidth="1"/>
    <col min="13576" max="13576" width="9.42578125" customWidth="1"/>
    <col min="13577" max="13577" width="10.140625" customWidth="1"/>
    <col min="13578" max="13578" width="11.42578125" customWidth="1"/>
    <col min="13579" max="13579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1" width="10" customWidth="1"/>
    <col min="13832" max="13832" width="9.42578125" customWidth="1"/>
    <col min="13833" max="13833" width="10.140625" customWidth="1"/>
    <col min="13834" max="13834" width="11.42578125" customWidth="1"/>
    <col min="13835" max="13835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7" width="10" customWidth="1"/>
    <col min="14088" max="14088" width="9.42578125" customWidth="1"/>
    <col min="14089" max="14089" width="10.140625" customWidth="1"/>
    <col min="14090" max="14090" width="11.42578125" customWidth="1"/>
    <col min="14091" max="14091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3" width="10" customWidth="1"/>
    <col min="14344" max="14344" width="9.42578125" customWidth="1"/>
    <col min="14345" max="14345" width="10.140625" customWidth="1"/>
    <col min="14346" max="14346" width="11.42578125" customWidth="1"/>
    <col min="14347" max="14347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9" width="10" customWidth="1"/>
    <col min="14600" max="14600" width="9.42578125" customWidth="1"/>
    <col min="14601" max="14601" width="10.140625" customWidth="1"/>
    <col min="14602" max="14602" width="11.42578125" customWidth="1"/>
    <col min="14603" max="14603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5" width="10" customWidth="1"/>
    <col min="14856" max="14856" width="9.42578125" customWidth="1"/>
    <col min="14857" max="14857" width="10.140625" customWidth="1"/>
    <col min="14858" max="14858" width="11.42578125" customWidth="1"/>
    <col min="14859" max="14859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1" width="10" customWidth="1"/>
    <col min="15112" max="15112" width="9.42578125" customWidth="1"/>
    <col min="15113" max="15113" width="10.140625" customWidth="1"/>
    <col min="15114" max="15114" width="11.42578125" customWidth="1"/>
    <col min="15115" max="15115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7" width="10" customWidth="1"/>
    <col min="15368" max="15368" width="9.42578125" customWidth="1"/>
    <col min="15369" max="15369" width="10.140625" customWidth="1"/>
    <col min="15370" max="15370" width="11.42578125" customWidth="1"/>
    <col min="15371" max="15371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3" width="10" customWidth="1"/>
    <col min="15624" max="15624" width="9.42578125" customWidth="1"/>
    <col min="15625" max="15625" width="10.140625" customWidth="1"/>
    <col min="15626" max="15626" width="11.42578125" customWidth="1"/>
    <col min="15627" max="15627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9" width="10" customWidth="1"/>
    <col min="15880" max="15880" width="9.42578125" customWidth="1"/>
    <col min="15881" max="15881" width="10.140625" customWidth="1"/>
    <col min="15882" max="15882" width="11.42578125" customWidth="1"/>
    <col min="15883" max="15883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5" width="10" customWidth="1"/>
    <col min="16136" max="16136" width="9.42578125" customWidth="1"/>
    <col min="16137" max="16137" width="10.140625" customWidth="1"/>
    <col min="16138" max="16138" width="11.42578125" customWidth="1"/>
    <col min="16139" max="16139" width="12.7109375" customWidth="1"/>
  </cols>
  <sheetData>
    <row r="1" spans="1:11" ht="12.75" customHeight="1" x14ac:dyDescent="0.2">
      <c r="A1" s="244" t="s">
        <v>280</v>
      </c>
      <c r="B1" s="244"/>
      <c r="C1" s="244"/>
      <c r="D1" s="244"/>
      <c r="E1" s="244"/>
    </row>
    <row r="2" spans="1:11" ht="18" customHeight="1" x14ac:dyDescent="0.2">
      <c r="A2" s="220" t="s">
        <v>311</v>
      </c>
      <c r="B2" s="220"/>
      <c r="C2" s="220"/>
      <c r="D2" s="220"/>
      <c r="E2" s="220"/>
    </row>
    <row r="3" spans="1:11" ht="14.25" customHeight="1" x14ac:dyDescent="0.2">
      <c r="A3" s="220" t="s">
        <v>273</v>
      </c>
      <c r="B3" s="220"/>
      <c r="C3" s="220"/>
      <c r="D3" s="220"/>
      <c r="E3" s="220"/>
    </row>
    <row r="4" spans="1:11" ht="14.25" customHeight="1" x14ac:dyDescent="0.2">
      <c r="A4" s="130"/>
      <c r="B4" s="130"/>
      <c r="C4" s="130"/>
      <c r="D4" s="130"/>
      <c r="E4" s="130"/>
    </row>
    <row r="5" spans="1:11" ht="12.75" customHeight="1" x14ac:dyDescent="0.2">
      <c r="A5" s="166" t="s">
        <v>111</v>
      </c>
      <c r="B5" s="203" t="s">
        <v>178</v>
      </c>
      <c r="C5" s="203"/>
      <c r="D5" s="203"/>
      <c r="E5" s="203"/>
    </row>
    <row r="6" spans="1:11" ht="12.75" customHeight="1" x14ac:dyDescent="0.2">
      <c r="A6" s="219" t="s">
        <v>211</v>
      </c>
      <c r="B6" s="219"/>
      <c r="C6" s="219"/>
      <c r="D6" s="219"/>
      <c r="E6" s="219"/>
    </row>
    <row r="7" spans="1:11" ht="12.75" customHeight="1" x14ac:dyDescent="0.2">
      <c r="A7" s="204" t="s">
        <v>6</v>
      </c>
      <c r="B7" s="278" t="s">
        <v>273</v>
      </c>
      <c r="C7" s="279"/>
      <c r="D7" s="279"/>
      <c r="E7" s="280"/>
    </row>
    <row r="8" spans="1:11" ht="12.75" customHeight="1" x14ac:dyDescent="0.2">
      <c r="A8" s="204"/>
      <c r="B8" s="143" t="s">
        <v>190</v>
      </c>
      <c r="C8" s="143" t="s">
        <v>191</v>
      </c>
      <c r="D8" s="143" t="s">
        <v>189</v>
      </c>
      <c r="E8" s="132" t="s">
        <v>188</v>
      </c>
    </row>
    <row r="9" spans="1:11" ht="12.75" customHeight="1" x14ac:dyDescent="0.2">
      <c r="A9" s="126" t="s">
        <v>31</v>
      </c>
      <c r="B9" s="167">
        <v>54900000</v>
      </c>
      <c r="C9" s="167">
        <v>55102381</v>
      </c>
      <c r="D9" s="167">
        <v>28453862</v>
      </c>
      <c r="E9" s="68">
        <f>D9/C9</f>
        <v>0.51638171497525664</v>
      </c>
      <c r="F9" s="2"/>
      <c r="G9" s="2"/>
      <c r="H9" s="2"/>
      <c r="I9" s="2"/>
      <c r="K9" s="2"/>
    </row>
    <row r="10" spans="1:11" ht="12.75" customHeight="1" x14ac:dyDescent="0.2">
      <c r="A10" s="124" t="s">
        <v>32</v>
      </c>
      <c r="B10" s="167">
        <v>10981000</v>
      </c>
      <c r="C10" s="167">
        <v>11201682</v>
      </c>
      <c r="D10" s="167">
        <v>5931003</v>
      </c>
      <c r="E10" s="68">
        <f t="shared" ref="E10:E11" si="0">D10/C10</f>
        <v>0.52947432358818969</v>
      </c>
      <c r="F10" s="2"/>
      <c r="G10" s="2"/>
      <c r="H10" s="2"/>
      <c r="I10" s="2"/>
      <c r="K10" s="2"/>
    </row>
    <row r="11" spans="1:11" ht="12.75" customHeight="1" x14ac:dyDescent="0.2">
      <c r="A11" s="126" t="s">
        <v>135</v>
      </c>
      <c r="B11" s="167">
        <v>13706000</v>
      </c>
      <c r="C11" s="167">
        <v>14638977</v>
      </c>
      <c r="D11" s="167">
        <v>7055203</v>
      </c>
      <c r="E11" s="68">
        <f t="shared" si="0"/>
        <v>0.481946450219848</v>
      </c>
      <c r="F11" s="2"/>
      <c r="G11" s="2"/>
      <c r="H11" s="2"/>
      <c r="I11" s="2"/>
      <c r="K11" s="2"/>
    </row>
    <row r="12" spans="1:11" ht="12.75" customHeight="1" x14ac:dyDescent="0.2">
      <c r="A12" s="48" t="s">
        <v>137</v>
      </c>
      <c r="B12" s="139"/>
      <c r="C12" s="139"/>
      <c r="D12" s="139"/>
      <c r="E12" s="68"/>
      <c r="F12" s="2"/>
      <c r="G12" s="2"/>
      <c r="H12" s="2"/>
      <c r="I12" s="2"/>
      <c r="K12" s="2"/>
    </row>
    <row r="13" spans="1:11" ht="12.75" customHeight="1" x14ac:dyDescent="0.2">
      <c r="A13" s="126" t="s">
        <v>136</v>
      </c>
      <c r="B13" s="139"/>
      <c r="C13" s="139"/>
      <c r="D13" s="139"/>
      <c r="E13" s="145"/>
      <c r="F13" s="2"/>
      <c r="G13" s="2"/>
      <c r="H13" s="2"/>
      <c r="I13" s="2"/>
      <c r="K13" s="2"/>
    </row>
    <row r="14" spans="1:11" ht="12.75" customHeight="1" x14ac:dyDescent="0.2">
      <c r="A14" s="41" t="s">
        <v>255</v>
      </c>
      <c r="B14" s="170">
        <f>SUM(B9:B13)</f>
        <v>79587000</v>
      </c>
      <c r="C14" s="170">
        <f t="shared" ref="C14:D14" si="1">SUM(C9:C13)</f>
        <v>80943040</v>
      </c>
      <c r="D14" s="170">
        <f t="shared" si="1"/>
        <v>41440068</v>
      </c>
      <c r="E14" s="68">
        <f>D14/C14</f>
        <v>0.5119657971828091</v>
      </c>
      <c r="F14" s="2"/>
      <c r="G14" s="2"/>
      <c r="H14" s="2"/>
      <c r="I14" s="2"/>
      <c r="K14" s="2"/>
    </row>
    <row r="15" spans="1:11" ht="12.75" customHeight="1" x14ac:dyDescent="0.2">
      <c r="A15" s="41"/>
      <c r="B15" s="169"/>
      <c r="C15" s="169"/>
      <c r="D15" s="139"/>
      <c r="E15" s="145"/>
      <c r="F15" s="2"/>
      <c r="G15" s="2"/>
      <c r="H15" s="2"/>
      <c r="I15" s="2"/>
      <c r="K15" s="2"/>
    </row>
    <row r="16" spans="1:11" ht="12.75" customHeight="1" x14ac:dyDescent="0.2">
      <c r="A16" s="38" t="s">
        <v>46</v>
      </c>
      <c r="B16" s="167">
        <v>889000</v>
      </c>
      <c r="C16" s="167">
        <v>889000</v>
      </c>
      <c r="D16" s="167">
        <v>0</v>
      </c>
      <c r="E16" s="68">
        <v>0</v>
      </c>
      <c r="F16" s="2"/>
      <c r="G16" s="2"/>
      <c r="H16" s="2"/>
      <c r="I16" s="2"/>
      <c r="K16" s="2"/>
    </row>
    <row r="17" spans="1:11" ht="12.75" customHeight="1" x14ac:dyDescent="0.2">
      <c r="A17" s="38" t="s">
        <v>47</v>
      </c>
      <c r="B17" s="167"/>
      <c r="C17" s="171"/>
      <c r="D17" s="125"/>
      <c r="E17" s="145"/>
      <c r="F17" s="2"/>
      <c r="G17" s="2"/>
      <c r="H17" s="2"/>
      <c r="I17" s="2"/>
      <c r="K17" s="2"/>
    </row>
    <row r="18" spans="1:11" ht="12.75" customHeight="1" x14ac:dyDescent="0.2">
      <c r="A18" s="39" t="s">
        <v>140</v>
      </c>
      <c r="B18" s="167"/>
      <c r="C18" s="171"/>
      <c r="D18" s="125"/>
      <c r="E18" s="145"/>
      <c r="F18" s="2"/>
      <c r="G18" s="2"/>
      <c r="H18" s="2"/>
      <c r="I18" s="2"/>
      <c r="K18" s="2"/>
    </row>
    <row r="19" spans="1:11" ht="12.75" customHeight="1" x14ac:dyDescent="0.2">
      <c r="A19" s="41" t="s">
        <v>256</v>
      </c>
      <c r="B19" s="170">
        <f>SUM(B16:B18)</f>
        <v>889000</v>
      </c>
      <c r="C19" s="170">
        <f t="shared" ref="C19:D19" si="2">SUM(C16:C18)</f>
        <v>889000</v>
      </c>
      <c r="D19" s="170">
        <f t="shared" si="2"/>
        <v>0</v>
      </c>
      <c r="E19" s="68">
        <v>0</v>
      </c>
      <c r="F19" s="2"/>
      <c r="G19" s="2"/>
      <c r="H19" s="2"/>
      <c r="I19" s="2"/>
      <c r="K19" s="2"/>
    </row>
    <row r="20" spans="1:11" x14ac:dyDescent="0.2">
      <c r="E20" s="180"/>
    </row>
    <row r="21" spans="1:11" x14ac:dyDescent="0.2">
      <c r="A21" s="244" t="s">
        <v>281</v>
      </c>
      <c r="B21" s="244"/>
      <c r="C21" s="244"/>
      <c r="D21" s="244"/>
      <c r="E21" s="244"/>
    </row>
    <row r="22" spans="1:11" x14ac:dyDescent="0.2">
      <c r="A22" s="138"/>
      <c r="B22" s="138"/>
      <c r="C22" s="138"/>
      <c r="D22" s="138"/>
      <c r="E22" s="138"/>
    </row>
    <row r="23" spans="1:11" x14ac:dyDescent="0.2">
      <c r="A23" s="220" t="s">
        <v>312</v>
      </c>
      <c r="B23" s="220"/>
      <c r="C23" s="220"/>
      <c r="D23" s="220"/>
      <c r="E23" s="220"/>
    </row>
    <row r="24" spans="1:11" x14ac:dyDescent="0.2">
      <c r="A24" s="220" t="s">
        <v>277</v>
      </c>
      <c r="B24" s="220"/>
      <c r="C24" s="220"/>
      <c r="D24" s="220"/>
      <c r="E24" s="220"/>
    </row>
    <row r="25" spans="1:11" x14ac:dyDescent="0.2">
      <c r="A25" s="130"/>
      <c r="B25" s="130"/>
      <c r="C25" s="130"/>
      <c r="D25" s="130"/>
      <c r="E25" s="130"/>
    </row>
    <row r="26" spans="1:11" x14ac:dyDescent="0.2">
      <c r="A26" s="166" t="s">
        <v>111</v>
      </c>
      <c r="B26" s="203" t="s">
        <v>242</v>
      </c>
      <c r="C26" s="203"/>
      <c r="D26" s="203"/>
      <c r="E26" s="203"/>
    </row>
    <row r="27" spans="1:11" x14ac:dyDescent="0.2">
      <c r="A27" s="219" t="s">
        <v>211</v>
      </c>
      <c r="B27" s="219"/>
      <c r="C27" s="219"/>
      <c r="D27" s="219"/>
      <c r="E27" s="219"/>
    </row>
    <row r="28" spans="1:11" x14ac:dyDescent="0.2">
      <c r="A28" s="204" t="s">
        <v>6</v>
      </c>
      <c r="B28" s="278" t="s">
        <v>277</v>
      </c>
      <c r="C28" s="279"/>
      <c r="D28" s="279"/>
      <c r="E28" s="280"/>
    </row>
    <row r="29" spans="1:11" x14ac:dyDescent="0.2">
      <c r="A29" s="204"/>
      <c r="B29" s="143" t="s">
        <v>190</v>
      </c>
      <c r="C29" s="143" t="s">
        <v>191</v>
      </c>
      <c r="D29" s="143" t="s">
        <v>189</v>
      </c>
      <c r="E29" s="132" t="s">
        <v>188</v>
      </c>
    </row>
    <row r="30" spans="1:11" x14ac:dyDescent="0.2">
      <c r="A30" s="126" t="s">
        <v>31</v>
      </c>
      <c r="B30" s="125"/>
      <c r="C30" s="125"/>
      <c r="D30" s="139"/>
      <c r="E30" s="139"/>
    </row>
    <row r="31" spans="1:11" x14ac:dyDescent="0.2">
      <c r="A31" s="124" t="s">
        <v>32</v>
      </c>
      <c r="B31" s="125"/>
      <c r="C31" s="125"/>
      <c r="D31" s="139"/>
      <c r="E31" s="139"/>
    </row>
    <row r="32" spans="1:11" x14ac:dyDescent="0.2">
      <c r="A32" s="126" t="s">
        <v>135</v>
      </c>
      <c r="B32" s="125"/>
      <c r="C32" s="125"/>
      <c r="D32" s="139"/>
      <c r="E32" s="139"/>
    </row>
    <row r="33" spans="1:5" x14ac:dyDescent="0.2">
      <c r="A33" s="48" t="s">
        <v>137</v>
      </c>
      <c r="B33" s="139"/>
      <c r="C33" s="139"/>
      <c r="D33" s="139"/>
      <c r="E33" s="139"/>
    </row>
    <row r="34" spans="1:5" x14ac:dyDescent="0.2">
      <c r="A34" s="126" t="s">
        <v>136</v>
      </c>
      <c r="B34" s="139"/>
      <c r="C34" s="139"/>
      <c r="D34" s="139"/>
      <c r="E34" s="139"/>
    </row>
    <row r="35" spans="1:5" x14ac:dyDescent="0.2">
      <c r="A35" s="41" t="s">
        <v>274</v>
      </c>
      <c r="B35" s="175"/>
      <c r="C35" s="175"/>
      <c r="D35" s="18"/>
      <c r="E35" s="18"/>
    </row>
    <row r="36" spans="1:5" x14ac:dyDescent="0.2">
      <c r="A36" s="41"/>
      <c r="B36" s="169"/>
      <c r="C36" s="169"/>
      <c r="D36" s="139"/>
      <c r="E36" s="139"/>
    </row>
    <row r="37" spans="1:5" x14ac:dyDescent="0.2">
      <c r="A37" s="38" t="s">
        <v>46</v>
      </c>
      <c r="B37" s="19"/>
      <c r="C37" s="169"/>
      <c r="D37" s="139"/>
      <c r="E37" s="139"/>
    </row>
    <row r="38" spans="1:5" x14ac:dyDescent="0.2">
      <c r="A38" s="38" t="s">
        <v>47</v>
      </c>
      <c r="B38" s="19"/>
      <c r="C38" s="171"/>
      <c r="D38" s="125"/>
      <c r="E38" s="139"/>
    </row>
    <row r="39" spans="1:5" x14ac:dyDescent="0.2">
      <c r="A39" s="39" t="s">
        <v>140</v>
      </c>
      <c r="B39" s="176"/>
      <c r="C39" s="171"/>
      <c r="D39" s="125"/>
      <c r="E39" s="139"/>
    </row>
    <row r="40" spans="1:5" x14ac:dyDescent="0.2">
      <c r="A40" s="41" t="s">
        <v>282</v>
      </c>
      <c r="B40" s="25"/>
      <c r="C40" s="18"/>
      <c r="D40" s="139"/>
      <c r="E40" s="139">
        <v>0</v>
      </c>
    </row>
    <row r="42" spans="1:5" x14ac:dyDescent="0.2">
      <c r="A42" s="244" t="s">
        <v>283</v>
      </c>
      <c r="B42" s="244"/>
      <c r="C42" s="244"/>
      <c r="D42" s="244"/>
      <c r="E42" s="244"/>
    </row>
    <row r="43" spans="1:5" x14ac:dyDescent="0.2">
      <c r="A43" s="138"/>
      <c r="B43" s="138"/>
      <c r="C43" s="138"/>
      <c r="D43" s="138"/>
      <c r="E43" s="138"/>
    </row>
    <row r="44" spans="1:5" x14ac:dyDescent="0.2">
      <c r="A44" s="220" t="s">
        <v>312</v>
      </c>
      <c r="B44" s="220"/>
      <c r="C44" s="220"/>
      <c r="D44" s="220"/>
      <c r="E44" s="220"/>
    </row>
    <row r="45" spans="1:5" x14ac:dyDescent="0.2">
      <c r="A45" s="299" t="s">
        <v>284</v>
      </c>
      <c r="B45" s="299"/>
      <c r="C45" s="299"/>
      <c r="D45" s="299"/>
      <c r="E45" s="299"/>
    </row>
    <row r="46" spans="1:5" x14ac:dyDescent="0.2">
      <c r="A46" s="130"/>
      <c r="B46" s="130"/>
      <c r="C46" s="130"/>
      <c r="D46" s="130"/>
      <c r="E46" s="130"/>
    </row>
    <row r="47" spans="1:5" x14ac:dyDescent="0.2">
      <c r="A47" s="166" t="s">
        <v>111</v>
      </c>
      <c r="B47" s="203" t="s">
        <v>242</v>
      </c>
      <c r="C47" s="203"/>
      <c r="D47" s="203"/>
      <c r="E47" s="203"/>
    </row>
    <row r="48" spans="1:5" x14ac:dyDescent="0.2">
      <c r="A48" s="130"/>
      <c r="B48" s="130"/>
      <c r="C48" s="130"/>
      <c r="D48" s="130"/>
      <c r="E48" s="130"/>
    </row>
    <row r="49" spans="1:5" x14ac:dyDescent="0.2">
      <c r="A49" s="219" t="s">
        <v>211</v>
      </c>
      <c r="B49" s="219"/>
      <c r="C49" s="219"/>
      <c r="D49" s="219"/>
      <c r="E49" s="219"/>
    </row>
    <row r="50" spans="1:5" x14ac:dyDescent="0.2">
      <c r="A50" s="204" t="s">
        <v>6</v>
      </c>
      <c r="B50" s="278" t="s">
        <v>284</v>
      </c>
      <c r="C50" s="279"/>
      <c r="D50" s="279"/>
      <c r="E50" s="280"/>
    </row>
    <row r="51" spans="1:5" x14ac:dyDescent="0.2">
      <c r="A51" s="204"/>
      <c r="B51" s="143" t="s">
        <v>190</v>
      </c>
      <c r="C51" s="143" t="s">
        <v>191</v>
      </c>
      <c r="D51" s="143" t="s">
        <v>189</v>
      </c>
      <c r="E51" s="132" t="s">
        <v>188</v>
      </c>
    </row>
    <row r="52" spans="1:5" x14ac:dyDescent="0.2">
      <c r="A52" s="126" t="s">
        <v>31</v>
      </c>
      <c r="B52" s="125"/>
      <c r="C52" s="125"/>
      <c r="D52" s="139"/>
      <c r="E52" s="139"/>
    </row>
    <row r="53" spans="1:5" x14ac:dyDescent="0.2">
      <c r="A53" s="124" t="s">
        <v>32</v>
      </c>
      <c r="B53" s="125"/>
      <c r="C53" s="125"/>
      <c r="D53" s="139"/>
      <c r="E53" s="139"/>
    </row>
    <row r="54" spans="1:5" x14ac:dyDescent="0.2">
      <c r="A54" s="126" t="s">
        <v>135</v>
      </c>
      <c r="B54" s="125"/>
      <c r="C54" s="125"/>
      <c r="D54" s="139"/>
      <c r="E54" s="139"/>
    </row>
    <row r="55" spans="1:5" x14ac:dyDescent="0.2">
      <c r="A55" s="48" t="s">
        <v>137</v>
      </c>
      <c r="B55" s="139"/>
      <c r="C55" s="139"/>
      <c r="D55" s="139"/>
      <c r="E55" s="139"/>
    </row>
    <row r="56" spans="1:5" x14ac:dyDescent="0.2">
      <c r="A56" s="126" t="s">
        <v>136</v>
      </c>
      <c r="B56" s="139"/>
      <c r="C56" s="139"/>
      <c r="D56" s="139"/>
      <c r="E56" s="139"/>
    </row>
    <row r="57" spans="1:5" x14ac:dyDescent="0.2">
      <c r="A57" s="41" t="s">
        <v>274</v>
      </c>
      <c r="B57" s="175"/>
      <c r="C57" s="175"/>
      <c r="D57" s="18"/>
      <c r="E57" s="18"/>
    </row>
    <row r="58" spans="1:5" x14ac:dyDescent="0.2">
      <c r="A58" s="41"/>
      <c r="B58" s="175"/>
      <c r="C58" s="175"/>
      <c r="D58" s="18"/>
      <c r="E58" s="18"/>
    </row>
    <row r="59" spans="1:5" x14ac:dyDescent="0.2">
      <c r="A59" s="38" t="s">
        <v>46</v>
      </c>
      <c r="B59" s="19"/>
      <c r="C59" s="169"/>
      <c r="D59" s="139"/>
      <c r="E59" s="139"/>
    </row>
    <row r="60" spans="1:5" x14ac:dyDescent="0.2">
      <c r="A60" s="38" t="s">
        <v>47</v>
      </c>
      <c r="B60" s="19"/>
      <c r="C60" s="171"/>
      <c r="D60" s="125"/>
      <c r="E60" s="139"/>
    </row>
    <row r="61" spans="1:5" x14ac:dyDescent="0.2">
      <c r="A61" s="39" t="s">
        <v>140</v>
      </c>
      <c r="B61" s="176"/>
      <c r="C61" s="171"/>
      <c r="D61" s="125"/>
      <c r="E61" s="139"/>
    </row>
    <row r="62" spans="1:5" x14ac:dyDescent="0.2">
      <c r="A62" s="41" t="s">
        <v>282</v>
      </c>
      <c r="B62" s="25"/>
      <c r="C62" s="18"/>
      <c r="D62" s="139"/>
      <c r="E62" s="139">
        <v>0</v>
      </c>
    </row>
  </sheetData>
  <mergeCells count="21">
    <mergeCell ref="A50:A51"/>
    <mergeCell ref="B50:E50"/>
    <mergeCell ref="A21:E21"/>
    <mergeCell ref="A23:E23"/>
    <mergeCell ref="A24:E24"/>
    <mergeCell ref="B26:E26"/>
    <mergeCell ref="A27:E27"/>
    <mergeCell ref="A28:A29"/>
    <mergeCell ref="B28:E28"/>
    <mergeCell ref="A42:E42"/>
    <mergeCell ref="A44:E44"/>
    <mergeCell ref="A45:E45"/>
    <mergeCell ref="B47:E47"/>
    <mergeCell ref="A49:E49"/>
    <mergeCell ref="A7:A8"/>
    <mergeCell ref="B7:E7"/>
    <mergeCell ref="A1:E1"/>
    <mergeCell ref="A2:E2"/>
    <mergeCell ref="A3:E3"/>
    <mergeCell ref="B5:E5"/>
    <mergeCell ref="A6:E6"/>
  </mergeCells>
  <pageMargins left="0.51181102362204722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2:H51"/>
  <sheetViews>
    <sheetView topLeftCell="A22" workbookViewId="0">
      <selection activeCell="B58" sqref="B58:C58"/>
    </sheetView>
  </sheetViews>
  <sheetFormatPr defaultRowHeight="12.75" x14ac:dyDescent="0.2"/>
  <cols>
    <col min="4" max="4" width="25.140625" customWidth="1"/>
    <col min="5" max="5" width="13.28515625" customWidth="1"/>
    <col min="6" max="6" width="14.85546875" customWidth="1"/>
    <col min="7" max="7" width="13" customWidth="1"/>
    <col min="8" max="8" width="11.5703125" customWidth="1"/>
    <col min="9" max="12" width="12.5703125" customWidth="1"/>
  </cols>
  <sheetData>
    <row r="2" spans="1:8" x14ac:dyDescent="0.2">
      <c r="A2" s="219" t="s">
        <v>109</v>
      </c>
      <c r="B2" s="219"/>
      <c r="C2" s="219"/>
      <c r="D2" s="219"/>
      <c r="E2" s="219"/>
      <c r="F2" s="219"/>
      <c r="G2" s="219"/>
      <c r="H2" s="219"/>
    </row>
    <row r="3" spans="1:8" x14ac:dyDescent="0.2">
      <c r="A3" s="220" t="s">
        <v>298</v>
      </c>
      <c r="B3" s="220"/>
      <c r="C3" s="220"/>
      <c r="D3" s="220"/>
      <c r="E3" s="220"/>
      <c r="F3" s="220"/>
      <c r="G3" s="220"/>
      <c r="H3" s="220"/>
    </row>
    <row r="4" spans="1:8" x14ac:dyDescent="0.2">
      <c r="A4" s="220"/>
      <c r="B4" s="220"/>
      <c r="C4" s="220"/>
      <c r="D4" s="220"/>
      <c r="E4" s="220"/>
      <c r="F4" s="220"/>
      <c r="G4" s="220"/>
      <c r="H4" s="220"/>
    </row>
    <row r="5" spans="1:8" x14ac:dyDescent="0.2">
      <c r="A5" s="221" t="s">
        <v>211</v>
      </c>
      <c r="B5" s="221"/>
      <c r="C5" s="221"/>
      <c r="D5" s="221"/>
      <c r="E5" s="221"/>
      <c r="F5" s="221"/>
      <c r="G5" s="221"/>
      <c r="H5" s="221"/>
    </row>
    <row r="6" spans="1:8" ht="12.75" customHeight="1" x14ac:dyDescent="0.2">
      <c r="A6" s="222" t="s">
        <v>0</v>
      </c>
      <c r="B6" s="223"/>
      <c r="C6" s="223"/>
      <c r="D6" s="224"/>
      <c r="E6" s="228" t="s">
        <v>197</v>
      </c>
      <c r="F6" s="228"/>
      <c r="G6" s="228"/>
      <c r="H6" s="204" t="s">
        <v>188</v>
      </c>
    </row>
    <row r="7" spans="1:8" x14ac:dyDescent="0.2">
      <c r="A7" s="225"/>
      <c r="B7" s="226"/>
      <c r="C7" s="226"/>
      <c r="D7" s="227"/>
      <c r="E7" s="16" t="s">
        <v>185</v>
      </c>
      <c r="F7" s="16" t="s">
        <v>186</v>
      </c>
      <c r="G7" s="16" t="s">
        <v>189</v>
      </c>
      <c r="H7" s="204"/>
    </row>
    <row r="8" spans="1:8" x14ac:dyDescent="0.2">
      <c r="A8" s="229" t="s">
        <v>50</v>
      </c>
      <c r="B8" s="229"/>
      <c r="C8" s="229"/>
      <c r="D8" s="229"/>
      <c r="E8" s="95">
        <v>111233140</v>
      </c>
      <c r="F8" s="95">
        <v>111631678</v>
      </c>
      <c r="G8" s="95">
        <v>58239770</v>
      </c>
      <c r="H8" s="72">
        <f>G8/F8</f>
        <v>0.52171364834272227</v>
      </c>
    </row>
    <row r="9" spans="1:8" x14ac:dyDescent="0.2">
      <c r="A9" s="193" t="s">
        <v>51</v>
      </c>
      <c r="B9" s="193"/>
      <c r="C9" s="193"/>
      <c r="D9" s="193"/>
      <c r="E9" s="96">
        <v>67074367</v>
      </c>
      <c r="F9" s="96">
        <v>67074367</v>
      </c>
      <c r="G9" s="96">
        <v>34285534</v>
      </c>
      <c r="H9" s="72">
        <f>G9/F9</f>
        <v>0.51115702664775053</v>
      </c>
    </row>
    <row r="10" spans="1:8" ht="23.25" customHeight="1" x14ac:dyDescent="0.2">
      <c r="A10" s="194" t="s">
        <v>52</v>
      </c>
      <c r="B10" s="195"/>
      <c r="C10" s="195"/>
      <c r="D10" s="196"/>
      <c r="E10" s="96">
        <v>94370951</v>
      </c>
      <c r="F10" s="96">
        <v>95616032</v>
      </c>
      <c r="G10" s="96">
        <v>50317975</v>
      </c>
      <c r="H10" s="72">
        <f>G10/F10</f>
        <v>0.52625039909625193</v>
      </c>
    </row>
    <row r="11" spans="1:8" x14ac:dyDescent="0.2">
      <c r="A11" s="186" t="s">
        <v>53</v>
      </c>
      <c r="B11" s="187"/>
      <c r="C11" s="187"/>
      <c r="D11" s="188"/>
      <c r="E11" s="96">
        <v>4558070</v>
      </c>
      <c r="F11" s="96">
        <v>5599504</v>
      </c>
      <c r="G11" s="96">
        <v>3411633</v>
      </c>
      <c r="H11" s="72">
        <f>G11/F11</f>
        <v>0.60927414285265269</v>
      </c>
    </row>
    <row r="12" spans="1:8" x14ac:dyDescent="0.2">
      <c r="A12" s="186" t="s">
        <v>54</v>
      </c>
      <c r="B12" s="187"/>
      <c r="C12" s="187"/>
      <c r="D12" s="188"/>
      <c r="E12" s="96">
        <v>6464000</v>
      </c>
      <c r="F12" s="96">
        <v>6464000</v>
      </c>
      <c r="G12" s="96">
        <v>6464000</v>
      </c>
      <c r="H12" s="72">
        <f>G12/F12</f>
        <v>1</v>
      </c>
    </row>
    <row r="13" spans="1:8" x14ac:dyDescent="0.2">
      <c r="A13" s="186" t="s">
        <v>55</v>
      </c>
      <c r="B13" s="187"/>
      <c r="C13" s="187"/>
      <c r="D13" s="188"/>
      <c r="E13" s="96"/>
      <c r="F13" s="96">
        <v>0</v>
      </c>
      <c r="G13" s="96">
        <v>0</v>
      </c>
      <c r="H13" s="72">
        <v>0</v>
      </c>
    </row>
    <row r="14" spans="1:8" ht="23.25" customHeight="1" x14ac:dyDescent="0.2">
      <c r="A14" s="194" t="s">
        <v>56</v>
      </c>
      <c r="B14" s="195"/>
      <c r="C14" s="195"/>
      <c r="D14" s="196"/>
      <c r="E14" s="96"/>
      <c r="F14" s="96"/>
      <c r="G14" s="96"/>
      <c r="H14" s="22">
        <f>SUM(E14:G14)</f>
        <v>0</v>
      </c>
    </row>
    <row r="15" spans="1:8" ht="23.25" customHeight="1" x14ac:dyDescent="0.2">
      <c r="A15" s="194" t="s">
        <v>57</v>
      </c>
      <c r="B15" s="195"/>
      <c r="C15" s="195"/>
      <c r="D15" s="196"/>
      <c r="E15" s="96"/>
      <c r="F15" s="96"/>
      <c r="G15" s="96"/>
      <c r="H15" s="22">
        <f>SUM(E15:G15)</f>
        <v>0</v>
      </c>
    </row>
    <row r="16" spans="1:8" ht="23.25" customHeight="1" x14ac:dyDescent="0.2">
      <c r="A16" s="194" t="s">
        <v>58</v>
      </c>
      <c r="B16" s="195"/>
      <c r="C16" s="195"/>
      <c r="D16" s="196"/>
      <c r="E16" s="96"/>
      <c r="F16" s="96"/>
      <c r="G16" s="96"/>
      <c r="H16" s="22">
        <f>SUM(E16:G16)</f>
        <v>0</v>
      </c>
    </row>
    <row r="17" spans="1:8" ht="12.75" customHeight="1" x14ac:dyDescent="0.2">
      <c r="A17" s="194" t="s">
        <v>59</v>
      </c>
      <c r="B17" s="195"/>
      <c r="C17" s="195"/>
      <c r="D17" s="196"/>
      <c r="E17" s="96">
        <v>49095000</v>
      </c>
      <c r="F17" s="96">
        <v>50451040</v>
      </c>
      <c r="G17" s="96">
        <v>61901322</v>
      </c>
      <c r="H17" s="72">
        <f>G17/F17</f>
        <v>1.2269582946159285</v>
      </c>
    </row>
    <row r="18" spans="1:8" ht="12.75" customHeight="1" x14ac:dyDescent="0.2">
      <c r="A18" s="209" t="s">
        <v>105</v>
      </c>
      <c r="B18" s="210"/>
      <c r="C18" s="210"/>
      <c r="D18" s="211"/>
      <c r="E18" s="97">
        <f>SUM(E8:E17)</f>
        <v>332795528</v>
      </c>
      <c r="F18" s="97">
        <f>SUM(F8:F17)</f>
        <v>336836621</v>
      </c>
      <c r="G18" s="97">
        <f>SUM(G8:G17)</f>
        <v>214620234</v>
      </c>
      <c r="H18" s="71">
        <f>G18/F18</f>
        <v>0.63716419361658427</v>
      </c>
    </row>
    <row r="19" spans="1:8" x14ac:dyDescent="0.2">
      <c r="A19" s="193"/>
      <c r="B19" s="193"/>
      <c r="C19" s="193"/>
      <c r="D19" s="193"/>
      <c r="E19" s="96"/>
      <c r="F19" s="96"/>
      <c r="G19" s="96"/>
      <c r="H19" s="17"/>
    </row>
    <row r="20" spans="1:8" x14ac:dyDescent="0.2">
      <c r="A20" s="215" t="s">
        <v>69</v>
      </c>
      <c r="B20" s="216"/>
      <c r="C20" s="216"/>
      <c r="D20" s="217"/>
      <c r="E20" s="97">
        <v>57864000</v>
      </c>
      <c r="F20" s="97">
        <v>57864000</v>
      </c>
      <c r="G20" s="97">
        <v>32590712</v>
      </c>
      <c r="H20" s="70">
        <f>G20/F20</f>
        <v>0.56322950366376334</v>
      </c>
    </row>
    <row r="21" spans="1:8" x14ac:dyDescent="0.2">
      <c r="A21" s="202"/>
      <c r="B21" s="202"/>
      <c r="C21" s="202"/>
      <c r="D21" s="202"/>
      <c r="E21" s="97"/>
      <c r="F21" s="96"/>
      <c r="G21" s="96"/>
      <c r="H21" s="17"/>
    </row>
    <row r="22" spans="1:8" x14ac:dyDescent="0.2">
      <c r="A22" s="218" t="s">
        <v>70</v>
      </c>
      <c r="B22" s="218"/>
      <c r="C22" s="218"/>
      <c r="D22" s="218"/>
      <c r="E22" s="96"/>
      <c r="F22" s="96"/>
      <c r="G22" s="96"/>
      <c r="H22" s="17"/>
    </row>
    <row r="23" spans="1:8" x14ac:dyDescent="0.2">
      <c r="A23" s="205" t="s">
        <v>71</v>
      </c>
      <c r="B23" s="205"/>
      <c r="C23" s="205"/>
      <c r="D23" s="205"/>
      <c r="E23" s="96">
        <v>20060000</v>
      </c>
      <c r="F23" s="96">
        <v>20060000</v>
      </c>
      <c r="G23" s="96">
        <v>8965724</v>
      </c>
      <c r="H23" s="68">
        <f>G23/F23</f>
        <v>0.44694536390827516</v>
      </c>
    </row>
    <row r="24" spans="1:8" x14ac:dyDescent="0.2">
      <c r="A24" s="193" t="s">
        <v>72</v>
      </c>
      <c r="B24" s="193"/>
      <c r="C24" s="193"/>
      <c r="D24" s="193"/>
      <c r="E24" s="96">
        <v>2862000</v>
      </c>
      <c r="F24" s="96">
        <v>2862000</v>
      </c>
      <c r="G24" s="96">
        <v>920773</v>
      </c>
      <c r="H24" s="68">
        <f t="shared" ref="H24:H32" si="0">G24/F24</f>
        <v>0.32172361984626136</v>
      </c>
    </row>
    <row r="25" spans="1:8" x14ac:dyDescent="0.2">
      <c r="A25" s="193" t="s">
        <v>175</v>
      </c>
      <c r="B25" s="193"/>
      <c r="C25" s="193"/>
      <c r="D25" s="193"/>
      <c r="E25" s="97"/>
      <c r="F25" s="96"/>
      <c r="G25" s="96"/>
      <c r="H25" s="68"/>
    </row>
    <row r="26" spans="1:8" x14ac:dyDescent="0.2">
      <c r="A26" s="218" t="s">
        <v>176</v>
      </c>
      <c r="B26" s="218"/>
      <c r="C26" s="218"/>
      <c r="D26" s="218"/>
      <c r="E26" s="96">
        <v>8628000</v>
      </c>
      <c r="F26" s="96">
        <v>8628000</v>
      </c>
      <c r="G26" s="96">
        <v>4684754</v>
      </c>
      <c r="H26" s="68">
        <f t="shared" si="0"/>
        <v>0.54297102457116364</v>
      </c>
    </row>
    <row r="27" spans="1:8" x14ac:dyDescent="0.2">
      <c r="A27" s="193" t="s">
        <v>73</v>
      </c>
      <c r="B27" s="193"/>
      <c r="C27" s="193"/>
      <c r="D27" s="193"/>
      <c r="E27" s="96">
        <v>7687000</v>
      </c>
      <c r="F27" s="96">
        <v>7687000</v>
      </c>
      <c r="G27" s="96">
        <v>3601819</v>
      </c>
      <c r="H27" s="68">
        <f t="shared" si="0"/>
        <v>0.46855977624560946</v>
      </c>
    </row>
    <row r="28" spans="1:8" x14ac:dyDescent="0.2">
      <c r="A28" s="186" t="s">
        <v>74</v>
      </c>
      <c r="B28" s="187"/>
      <c r="C28" s="187"/>
      <c r="D28" s="188"/>
      <c r="E28" s="96"/>
      <c r="F28" s="96"/>
      <c r="G28" s="96"/>
      <c r="H28" s="68"/>
    </row>
    <row r="29" spans="1:8" x14ac:dyDescent="0.2">
      <c r="A29" s="193" t="s">
        <v>75</v>
      </c>
      <c r="B29" s="193"/>
      <c r="C29" s="193"/>
      <c r="D29" s="193"/>
      <c r="E29" s="96">
        <v>500000</v>
      </c>
      <c r="F29" s="96">
        <v>500000</v>
      </c>
      <c r="G29" s="96">
        <v>13364</v>
      </c>
      <c r="H29" s="68">
        <f t="shared" si="0"/>
        <v>2.6727999999999998E-2</v>
      </c>
    </row>
    <row r="30" spans="1:8" x14ac:dyDescent="0.2">
      <c r="A30" s="193" t="s">
        <v>76</v>
      </c>
      <c r="B30" s="202"/>
      <c r="C30" s="202"/>
      <c r="D30" s="202"/>
      <c r="E30" s="97"/>
      <c r="F30" s="96"/>
      <c r="G30" s="96"/>
      <c r="H30" s="68"/>
    </row>
    <row r="31" spans="1:8" x14ac:dyDescent="0.2">
      <c r="A31" s="186" t="s">
        <v>77</v>
      </c>
      <c r="B31" s="187"/>
      <c r="C31" s="187"/>
      <c r="D31" s="188"/>
      <c r="E31" s="97"/>
      <c r="F31" s="96">
        <v>0</v>
      </c>
      <c r="G31" s="96">
        <v>364035</v>
      </c>
      <c r="H31" s="68">
        <v>0</v>
      </c>
    </row>
    <row r="32" spans="1:8" x14ac:dyDescent="0.2">
      <c r="A32" s="202" t="s">
        <v>78</v>
      </c>
      <c r="B32" s="202"/>
      <c r="C32" s="202"/>
      <c r="D32" s="202"/>
      <c r="E32" s="97">
        <f>SUM(E22:E31)</f>
        <v>39737000</v>
      </c>
      <c r="F32" s="97">
        <f>SUM(F22:F31)</f>
        <v>39737000</v>
      </c>
      <c r="G32" s="97">
        <f>SUM(G22:G31)</f>
        <v>18550469</v>
      </c>
      <c r="H32" s="70">
        <f t="shared" si="0"/>
        <v>0.46683113974381557</v>
      </c>
    </row>
    <row r="33" spans="1:8" x14ac:dyDescent="0.2">
      <c r="A33" s="232"/>
      <c r="B33" s="232"/>
      <c r="C33" s="232"/>
      <c r="D33" s="232"/>
      <c r="E33" s="93"/>
      <c r="F33" s="93"/>
      <c r="G33" s="93"/>
      <c r="H33" s="8"/>
    </row>
    <row r="34" spans="1:8" ht="23.25" customHeight="1" x14ac:dyDescent="0.2">
      <c r="A34" s="205" t="s">
        <v>79</v>
      </c>
      <c r="B34" s="205"/>
      <c r="C34" s="205"/>
      <c r="D34" s="205"/>
      <c r="E34" s="93"/>
      <c r="F34" s="93"/>
      <c r="G34" s="93"/>
      <c r="H34" s="8"/>
    </row>
    <row r="35" spans="1:8" ht="23.25" customHeight="1" x14ac:dyDescent="0.2">
      <c r="A35" s="205" t="s">
        <v>80</v>
      </c>
      <c r="B35" s="205"/>
      <c r="C35" s="205"/>
      <c r="D35" s="205"/>
      <c r="E35" s="93"/>
      <c r="F35" s="93"/>
      <c r="G35" s="93"/>
      <c r="H35" s="8"/>
    </row>
    <row r="36" spans="1:8" x14ac:dyDescent="0.2">
      <c r="A36" s="193" t="s">
        <v>124</v>
      </c>
      <c r="B36" s="193"/>
      <c r="C36" s="193"/>
      <c r="D36" s="193"/>
      <c r="E36" s="93"/>
      <c r="F36" s="93"/>
      <c r="G36" s="93"/>
      <c r="H36" s="8"/>
    </row>
    <row r="37" spans="1:8" x14ac:dyDescent="0.2">
      <c r="A37" s="202" t="s">
        <v>82</v>
      </c>
      <c r="B37" s="202"/>
      <c r="C37" s="202"/>
      <c r="D37" s="202"/>
      <c r="E37" s="93"/>
      <c r="F37" s="93"/>
      <c r="G37" s="93"/>
      <c r="H37" s="8"/>
    </row>
    <row r="38" spans="1:8" x14ac:dyDescent="0.2">
      <c r="A38" s="84"/>
      <c r="B38" s="86"/>
      <c r="C38" s="86"/>
      <c r="D38" s="85"/>
      <c r="E38" s="93"/>
      <c r="F38" s="93"/>
      <c r="G38" s="93"/>
      <c r="H38" s="8"/>
    </row>
    <row r="39" spans="1:8" x14ac:dyDescent="0.2">
      <c r="A39" s="202" t="s">
        <v>165</v>
      </c>
      <c r="B39" s="202"/>
      <c r="C39" s="202"/>
      <c r="D39" s="202"/>
      <c r="E39" s="99">
        <f>E37+E32+E20+E18</f>
        <v>430396528</v>
      </c>
      <c r="F39" s="99">
        <f t="shared" ref="F39:G39" si="1">F37+F32+F20+F18</f>
        <v>434437621</v>
      </c>
      <c r="G39" s="99">
        <f t="shared" si="1"/>
        <v>265761415</v>
      </c>
      <c r="H39" s="76">
        <f>G39/F39</f>
        <v>0.61173665021980217</v>
      </c>
    </row>
    <row r="40" spans="1:8" x14ac:dyDescent="0.2">
      <c r="A40" s="199"/>
      <c r="B40" s="200"/>
      <c r="C40" s="200"/>
      <c r="D40" s="201"/>
      <c r="E40" s="93"/>
      <c r="F40" s="93"/>
      <c r="G40" s="93"/>
      <c r="H40" s="8"/>
    </row>
    <row r="41" spans="1:8" x14ac:dyDescent="0.2">
      <c r="A41" s="233" t="s">
        <v>101</v>
      </c>
      <c r="B41" s="187"/>
      <c r="C41" s="187"/>
      <c r="D41" s="187"/>
      <c r="E41" s="93"/>
      <c r="F41" s="93"/>
      <c r="G41" s="93"/>
      <c r="H41" s="8"/>
    </row>
    <row r="42" spans="1:8" x14ac:dyDescent="0.2">
      <c r="A42" s="233" t="s">
        <v>29</v>
      </c>
      <c r="B42" s="187"/>
      <c r="C42" s="187"/>
      <c r="D42" s="187"/>
      <c r="E42" s="96"/>
      <c r="F42" s="96"/>
      <c r="G42" s="96"/>
      <c r="H42" s="68"/>
    </row>
    <row r="43" spans="1:8" x14ac:dyDescent="0.2">
      <c r="A43" s="233" t="s">
        <v>102</v>
      </c>
      <c r="B43" s="187"/>
      <c r="C43" s="187"/>
      <c r="D43" s="187"/>
      <c r="E43" s="96"/>
      <c r="F43" s="120"/>
      <c r="G43" s="96"/>
      <c r="H43" s="68"/>
    </row>
    <row r="44" spans="1:8" x14ac:dyDescent="0.2">
      <c r="A44" s="233" t="s">
        <v>103</v>
      </c>
      <c r="B44" s="187"/>
      <c r="C44" s="187"/>
      <c r="D44" s="187"/>
      <c r="E44" s="96"/>
      <c r="F44" s="96"/>
      <c r="G44" s="96"/>
      <c r="H44" s="68"/>
    </row>
    <row r="45" spans="1:8" x14ac:dyDescent="0.2">
      <c r="A45" s="233" t="s">
        <v>104</v>
      </c>
      <c r="B45" s="187"/>
      <c r="C45" s="187"/>
      <c r="D45" s="187"/>
      <c r="E45" s="96"/>
      <c r="F45" s="96"/>
      <c r="G45" s="96"/>
      <c r="H45" s="68"/>
    </row>
    <row r="46" spans="1:8" x14ac:dyDescent="0.2">
      <c r="A46" s="233" t="s">
        <v>171</v>
      </c>
      <c r="B46" s="187"/>
      <c r="C46" s="187"/>
      <c r="D46" s="187"/>
      <c r="E46" s="96"/>
      <c r="F46" s="96"/>
      <c r="G46" s="96"/>
      <c r="H46" s="68"/>
    </row>
    <row r="47" spans="1:8" x14ac:dyDescent="0.2">
      <c r="A47" s="233" t="s">
        <v>172</v>
      </c>
      <c r="B47" s="187"/>
      <c r="C47" s="187"/>
      <c r="D47" s="187"/>
      <c r="E47" s="96"/>
      <c r="F47" s="96"/>
      <c r="G47" s="96"/>
      <c r="H47" s="68"/>
    </row>
    <row r="48" spans="1:8" x14ac:dyDescent="0.2">
      <c r="A48" s="230" t="s">
        <v>173</v>
      </c>
      <c r="B48" s="231"/>
      <c r="C48" s="231"/>
      <c r="D48" s="231"/>
      <c r="E48" s="97"/>
      <c r="F48" s="97"/>
      <c r="G48" s="97"/>
      <c r="H48" s="70"/>
    </row>
    <row r="49" spans="1:8" x14ac:dyDescent="0.2">
      <c r="A49" s="193"/>
      <c r="B49" s="193"/>
      <c r="C49" s="193"/>
      <c r="D49" s="193"/>
      <c r="E49" s="93"/>
      <c r="F49" s="93"/>
      <c r="G49" s="93"/>
      <c r="H49" s="8"/>
    </row>
    <row r="50" spans="1:8" x14ac:dyDescent="0.2">
      <c r="A50" s="202" t="s">
        <v>219</v>
      </c>
      <c r="B50" s="202"/>
      <c r="C50" s="202"/>
      <c r="D50" s="202"/>
      <c r="E50" s="99">
        <f>E48+E39</f>
        <v>430396528</v>
      </c>
      <c r="F50" s="99">
        <f t="shared" ref="F50:G50" si="2">F48+F39</f>
        <v>434437621</v>
      </c>
      <c r="G50" s="99">
        <f t="shared" si="2"/>
        <v>265761415</v>
      </c>
      <c r="H50" s="76">
        <f>G50/F50</f>
        <v>0.61173665021980217</v>
      </c>
    </row>
    <row r="51" spans="1:8" x14ac:dyDescent="0.2">
      <c r="A51" s="193"/>
      <c r="B51" s="193"/>
      <c r="C51" s="193"/>
      <c r="D51" s="193"/>
      <c r="E51" s="98"/>
      <c r="F51" s="98"/>
      <c r="G51" s="98"/>
      <c r="H51" s="8"/>
    </row>
  </sheetData>
  <mergeCells count="50">
    <mergeCell ref="A32:D32"/>
    <mergeCell ref="A50:D50"/>
    <mergeCell ref="A51:D51"/>
    <mergeCell ref="A43:D43"/>
    <mergeCell ref="A44:D44"/>
    <mergeCell ref="A40:D40"/>
    <mergeCell ref="A41:D41"/>
    <mergeCell ref="A42:D42"/>
    <mergeCell ref="A48:D48"/>
    <mergeCell ref="A37:D37"/>
    <mergeCell ref="A49:D49"/>
    <mergeCell ref="A33:D33"/>
    <mergeCell ref="A34:D34"/>
    <mergeCell ref="A35:D35"/>
    <mergeCell ref="A36:D36"/>
    <mergeCell ref="A45:D45"/>
    <mergeCell ref="A46:D46"/>
    <mergeCell ref="A47:D47"/>
    <mergeCell ref="A39:D39"/>
    <mergeCell ref="A2:H2"/>
    <mergeCell ref="A16:D16"/>
    <mergeCell ref="A3:H3"/>
    <mergeCell ref="A4:H4"/>
    <mergeCell ref="A5:H5"/>
    <mergeCell ref="A6:D7"/>
    <mergeCell ref="E6:G6"/>
    <mergeCell ref="H6:H7"/>
    <mergeCell ref="A10:D10"/>
    <mergeCell ref="A11:D11"/>
    <mergeCell ref="A12:D12"/>
    <mergeCell ref="A13:D13"/>
    <mergeCell ref="A14:D14"/>
    <mergeCell ref="A15:D15"/>
    <mergeCell ref="A8:D8"/>
    <mergeCell ref="A9:D9"/>
    <mergeCell ref="A30:D30"/>
    <mergeCell ref="A25:D25"/>
    <mergeCell ref="A27:D27"/>
    <mergeCell ref="A31:D31"/>
    <mergeCell ref="A26:D26"/>
    <mergeCell ref="A28:D28"/>
    <mergeCell ref="A29:D29"/>
    <mergeCell ref="A20:D20"/>
    <mergeCell ref="A24:D24"/>
    <mergeCell ref="A21:D21"/>
    <mergeCell ref="A22:D22"/>
    <mergeCell ref="A17:D17"/>
    <mergeCell ref="A23:D23"/>
    <mergeCell ref="A18:D18"/>
    <mergeCell ref="A19:D19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O27"/>
  <sheetViews>
    <sheetView workbookViewId="0">
      <selection activeCell="C16" sqref="C16"/>
    </sheetView>
  </sheetViews>
  <sheetFormatPr defaultRowHeight="12.75" x14ac:dyDescent="0.2"/>
  <cols>
    <col min="1" max="1" width="45.7109375" customWidth="1"/>
    <col min="2" max="5" width="13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8" max="258" width="45.7109375" customWidth="1"/>
    <col min="259" max="259" width="14.7109375" customWidth="1"/>
    <col min="260" max="260" width="15.28515625" customWidth="1"/>
    <col min="261" max="261" width="14.710937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4" max="514" width="45.7109375" customWidth="1"/>
    <col min="515" max="515" width="14.7109375" customWidth="1"/>
    <col min="516" max="516" width="15.28515625" customWidth="1"/>
    <col min="517" max="517" width="14.710937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70" max="770" width="45.7109375" customWidth="1"/>
    <col min="771" max="771" width="14.7109375" customWidth="1"/>
    <col min="772" max="772" width="15.28515625" customWidth="1"/>
    <col min="773" max="773" width="14.710937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6" max="1026" width="45.7109375" customWidth="1"/>
    <col min="1027" max="1027" width="14.7109375" customWidth="1"/>
    <col min="1028" max="1028" width="15.28515625" customWidth="1"/>
    <col min="1029" max="1029" width="14.710937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2" max="1282" width="45.7109375" customWidth="1"/>
    <col min="1283" max="1283" width="14.7109375" customWidth="1"/>
    <col min="1284" max="1284" width="15.28515625" customWidth="1"/>
    <col min="1285" max="1285" width="14.710937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8" max="1538" width="45.7109375" customWidth="1"/>
    <col min="1539" max="1539" width="14.7109375" customWidth="1"/>
    <col min="1540" max="1540" width="15.28515625" customWidth="1"/>
    <col min="1541" max="1541" width="14.710937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4" max="1794" width="45.7109375" customWidth="1"/>
    <col min="1795" max="1795" width="14.7109375" customWidth="1"/>
    <col min="1796" max="1796" width="15.28515625" customWidth="1"/>
    <col min="1797" max="1797" width="14.710937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50" max="2050" width="45.7109375" customWidth="1"/>
    <col min="2051" max="2051" width="14.7109375" customWidth="1"/>
    <col min="2052" max="2052" width="15.28515625" customWidth="1"/>
    <col min="2053" max="2053" width="14.710937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6" max="2306" width="45.7109375" customWidth="1"/>
    <col min="2307" max="2307" width="14.7109375" customWidth="1"/>
    <col min="2308" max="2308" width="15.28515625" customWidth="1"/>
    <col min="2309" max="2309" width="14.710937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2" max="2562" width="45.7109375" customWidth="1"/>
    <col min="2563" max="2563" width="14.7109375" customWidth="1"/>
    <col min="2564" max="2564" width="15.28515625" customWidth="1"/>
    <col min="2565" max="2565" width="14.710937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8" max="2818" width="45.7109375" customWidth="1"/>
    <col min="2819" max="2819" width="14.7109375" customWidth="1"/>
    <col min="2820" max="2820" width="15.28515625" customWidth="1"/>
    <col min="2821" max="2821" width="14.710937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4" max="3074" width="45.7109375" customWidth="1"/>
    <col min="3075" max="3075" width="14.7109375" customWidth="1"/>
    <col min="3076" max="3076" width="15.28515625" customWidth="1"/>
    <col min="3077" max="3077" width="14.710937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30" max="3330" width="45.7109375" customWidth="1"/>
    <col min="3331" max="3331" width="14.7109375" customWidth="1"/>
    <col min="3332" max="3332" width="15.28515625" customWidth="1"/>
    <col min="3333" max="3333" width="14.710937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6" max="3586" width="45.7109375" customWidth="1"/>
    <col min="3587" max="3587" width="14.7109375" customWidth="1"/>
    <col min="3588" max="3588" width="15.28515625" customWidth="1"/>
    <col min="3589" max="3589" width="14.710937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2" max="3842" width="45.7109375" customWidth="1"/>
    <col min="3843" max="3843" width="14.7109375" customWidth="1"/>
    <col min="3844" max="3844" width="15.28515625" customWidth="1"/>
    <col min="3845" max="3845" width="14.710937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8" max="4098" width="45.7109375" customWidth="1"/>
    <col min="4099" max="4099" width="14.7109375" customWidth="1"/>
    <col min="4100" max="4100" width="15.28515625" customWidth="1"/>
    <col min="4101" max="4101" width="14.710937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4" max="4354" width="45.7109375" customWidth="1"/>
    <col min="4355" max="4355" width="14.7109375" customWidth="1"/>
    <col min="4356" max="4356" width="15.28515625" customWidth="1"/>
    <col min="4357" max="4357" width="14.710937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10" max="4610" width="45.7109375" customWidth="1"/>
    <col min="4611" max="4611" width="14.7109375" customWidth="1"/>
    <col min="4612" max="4612" width="15.28515625" customWidth="1"/>
    <col min="4613" max="4613" width="14.710937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6" max="4866" width="45.7109375" customWidth="1"/>
    <col min="4867" max="4867" width="14.7109375" customWidth="1"/>
    <col min="4868" max="4868" width="15.28515625" customWidth="1"/>
    <col min="4869" max="4869" width="14.710937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2" max="5122" width="45.7109375" customWidth="1"/>
    <col min="5123" max="5123" width="14.7109375" customWidth="1"/>
    <col min="5124" max="5124" width="15.28515625" customWidth="1"/>
    <col min="5125" max="5125" width="14.710937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8" max="5378" width="45.7109375" customWidth="1"/>
    <col min="5379" max="5379" width="14.7109375" customWidth="1"/>
    <col min="5380" max="5380" width="15.28515625" customWidth="1"/>
    <col min="5381" max="5381" width="14.710937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4" max="5634" width="45.7109375" customWidth="1"/>
    <col min="5635" max="5635" width="14.7109375" customWidth="1"/>
    <col min="5636" max="5636" width="15.28515625" customWidth="1"/>
    <col min="5637" max="5637" width="14.710937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90" max="5890" width="45.7109375" customWidth="1"/>
    <col min="5891" max="5891" width="14.7109375" customWidth="1"/>
    <col min="5892" max="5892" width="15.28515625" customWidth="1"/>
    <col min="5893" max="5893" width="14.710937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6" max="6146" width="45.7109375" customWidth="1"/>
    <col min="6147" max="6147" width="14.7109375" customWidth="1"/>
    <col min="6148" max="6148" width="15.28515625" customWidth="1"/>
    <col min="6149" max="6149" width="14.710937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2" max="6402" width="45.7109375" customWidth="1"/>
    <col min="6403" max="6403" width="14.7109375" customWidth="1"/>
    <col min="6404" max="6404" width="15.28515625" customWidth="1"/>
    <col min="6405" max="6405" width="14.710937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8" max="6658" width="45.7109375" customWidth="1"/>
    <col min="6659" max="6659" width="14.7109375" customWidth="1"/>
    <col min="6660" max="6660" width="15.28515625" customWidth="1"/>
    <col min="6661" max="6661" width="14.710937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4" max="6914" width="45.7109375" customWidth="1"/>
    <col min="6915" max="6915" width="14.7109375" customWidth="1"/>
    <col min="6916" max="6916" width="15.28515625" customWidth="1"/>
    <col min="6917" max="6917" width="14.710937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70" max="7170" width="45.7109375" customWidth="1"/>
    <col min="7171" max="7171" width="14.7109375" customWidth="1"/>
    <col min="7172" max="7172" width="15.28515625" customWidth="1"/>
    <col min="7173" max="7173" width="14.710937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6" max="7426" width="45.7109375" customWidth="1"/>
    <col min="7427" max="7427" width="14.7109375" customWidth="1"/>
    <col min="7428" max="7428" width="15.28515625" customWidth="1"/>
    <col min="7429" max="7429" width="14.710937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2" max="7682" width="45.7109375" customWidth="1"/>
    <col min="7683" max="7683" width="14.7109375" customWidth="1"/>
    <col min="7684" max="7684" width="15.28515625" customWidth="1"/>
    <col min="7685" max="7685" width="14.710937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8" max="7938" width="45.7109375" customWidth="1"/>
    <col min="7939" max="7939" width="14.7109375" customWidth="1"/>
    <col min="7940" max="7940" width="15.28515625" customWidth="1"/>
    <col min="7941" max="7941" width="14.710937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4" max="8194" width="45.7109375" customWidth="1"/>
    <col min="8195" max="8195" width="14.7109375" customWidth="1"/>
    <col min="8196" max="8196" width="15.28515625" customWidth="1"/>
    <col min="8197" max="8197" width="14.710937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50" max="8450" width="45.7109375" customWidth="1"/>
    <col min="8451" max="8451" width="14.7109375" customWidth="1"/>
    <col min="8452" max="8452" width="15.28515625" customWidth="1"/>
    <col min="8453" max="8453" width="14.710937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6" max="8706" width="45.7109375" customWidth="1"/>
    <col min="8707" max="8707" width="14.7109375" customWidth="1"/>
    <col min="8708" max="8708" width="15.28515625" customWidth="1"/>
    <col min="8709" max="8709" width="14.710937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2" max="8962" width="45.7109375" customWidth="1"/>
    <col min="8963" max="8963" width="14.7109375" customWidth="1"/>
    <col min="8964" max="8964" width="15.28515625" customWidth="1"/>
    <col min="8965" max="8965" width="14.710937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8" max="9218" width="45.7109375" customWidth="1"/>
    <col min="9219" max="9219" width="14.7109375" customWidth="1"/>
    <col min="9220" max="9220" width="15.28515625" customWidth="1"/>
    <col min="9221" max="9221" width="14.710937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4" max="9474" width="45.7109375" customWidth="1"/>
    <col min="9475" max="9475" width="14.7109375" customWidth="1"/>
    <col min="9476" max="9476" width="15.28515625" customWidth="1"/>
    <col min="9477" max="9477" width="14.710937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30" max="9730" width="45.7109375" customWidth="1"/>
    <col min="9731" max="9731" width="14.7109375" customWidth="1"/>
    <col min="9732" max="9732" width="15.28515625" customWidth="1"/>
    <col min="9733" max="9733" width="14.710937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6" max="9986" width="45.7109375" customWidth="1"/>
    <col min="9987" max="9987" width="14.7109375" customWidth="1"/>
    <col min="9988" max="9988" width="15.28515625" customWidth="1"/>
    <col min="9989" max="9989" width="14.710937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2" max="10242" width="45.7109375" customWidth="1"/>
    <col min="10243" max="10243" width="14.7109375" customWidth="1"/>
    <col min="10244" max="10244" width="15.28515625" customWidth="1"/>
    <col min="10245" max="10245" width="14.710937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8" max="10498" width="45.7109375" customWidth="1"/>
    <col min="10499" max="10499" width="14.7109375" customWidth="1"/>
    <col min="10500" max="10500" width="15.28515625" customWidth="1"/>
    <col min="10501" max="10501" width="14.710937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4" max="10754" width="45.7109375" customWidth="1"/>
    <col min="10755" max="10755" width="14.7109375" customWidth="1"/>
    <col min="10756" max="10756" width="15.28515625" customWidth="1"/>
    <col min="10757" max="10757" width="14.710937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10" max="11010" width="45.7109375" customWidth="1"/>
    <col min="11011" max="11011" width="14.7109375" customWidth="1"/>
    <col min="11012" max="11012" width="15.28515625" customWidth="1"/>
    <col min="11013" max="11013" width="14.710937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6" max="11266" width="45.7109375" customWidth="1"/>
    <col min="11267" max="11267" width="14.7109375" customWidth="1"/>
    <col min="11268" max="11268" width="15.28515625" customWidth="1"/>
    <col min="11269" max="11269" width="14.710937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2" max="11522" width="45.7109375" customWidth="1"/>
    <col min="11523" max="11523" width="14.7109375" customWidth="1"/>
    <col min="11524" max="11524" width="15.28515625" customWidth="1"/>
    <col min="11525" max="11525" width="14.710937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8" max="11778" width="45.7109375" customWidth="1"/>
    <col min="11779" max="11779" width="14.7109375" customWidth="1"/>
    <col min="11780" max="11780" width="15.28515625" customWidth="1"/>
    <col min="11781" max="11781" width="14.710937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4" max="12034" width="45.7109375" customWidth="1"/>
    <col min="12035" max="12035" width="14.7109375" customWidth="1"/>
    <col min="12036" max="12036" width="15.28515625" customWidth="1"/>
    <col min="12037" max="12037" width="14.710937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90" max="12290" width="45.7109375" customWidth="1"/>
    <col min="12291" max="12291" width="14.7109375" customWidth="1"/>
    <col min="12292" max="12292" width="15.28515625" customWidth="1"/>
    <col min="12293" max="12293" width="14.710937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6" max="12546" width="45.7109375" customWidth="1"/>
    <col min="12547" max="12547" width="14.7109375" customWidth="1"/>
    <col min="12548" max="12548" width="15.28515625" customWidth="1"/>
    <col min="12549" max="12549" width="14.710937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2" max="12802" width="45.7109375" customWidth="1"/>
    <col min="12803" max="12803" width="14.7109375" customWidth="1"/>
    <col min="12804" max="12804" width="15.28515625" customWidth="1"/>
    <col min="12805" max="12805" width="14.710937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8" max="13058" width="45.7109375" customWidth="1"/>
    <col min="13059" max="13059" width="14.7109375" customWidth="1"/>
    <col min="13060" max="13060" width="15.28515625" customWidth="1"/>
    <col min="13061" max="13061" width="14.710937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4" max="13314" width="45.7109375" customWidth="1"/>
    <col min="13315" max="13315" width="14.7109375" customWidth="1"/>
    <col min="13316" max="13316" width="15.28515625" customWidth="1"/>
    <col min="13317" max="13317" width="14.710937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70" max="13570" width="45.7109375" customWidth="1"/>
    <col min="13571" max="13571" width="14.7109375" customWidth="1"/>
    <col min="13572" max="13572" width="15.28515625" customWidth="1"/>
    <col min="13573" max="13573" width="14.710937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6" max="13826" width="45.7109375" customWidth="1"/>
    <col min="13827" max="13827" width="14.7109375" customWidth="1"/>
    <col min="13828" max="13828" width="15.28515625" customWidth="1"/>
    <col min="13829" max="13829" width="14.710937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2" max="14082" width="45.7109375" customWidth="1"/>
    <col min="14083" max="14083" width="14.7109375" customWidth="1"/>
    <col min="14084" max="14084" width="15.28515625" customWidth="1"/>
    <col min="14085" max="14085" width="14.710937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8" max="14338" width="45.7109375" customWidth="1"/>
    <col min="14339" max="14339" width="14.7109375" customWidth="1"/>
    <col min="14340" max="14340" width="15.28515625" customWidth="1"/>
    <col min="14341" max="14341" width="14.710937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4" max="14594" width="45.7109375" customWidth="1"/>
    <col min="14595" max="14595" width="14.7109375" customWidth="1"/>
    <col min="14596" max="14596" width="15.28515625" customWidth="1"/>
    <col min="14597" max="14597" width="14.710937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50" max="14850" width="45.7109375" customWidth="1"/>
    <col min="14851" max="14851" width="14.7109375" customWidth="1"/>
    <col min="14852" max="14852" width="15.28515625" customWidth="1"/>
    <col min="14853" max="14853" width="14.710937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6" max="15106" width="45.7109375" customWidth="1"/>
    <col min="15107" max="15107" width="14.7109375" customWidth="1"/>
    <col min="15108" max="15108" width="15.28515625" customWidth="1"/>
    <col min="15109" max="15109" width="14.710937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2" max="15362" width="45.7109375" customWidth="1"/>
    <col min="15363" max="15363" width="14.7109375" customWidth="1"/>
    <col min="15364" max="15364" width="15.28515625" customWidth="1"/>
    <col min="15365" max="15365" width="14.710937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8" max="15618" width="45.7109375" customWidth="1"/>
    <col min="15619" max="15619" width="14.7109375" customWidth="1"/>
    <col min="15620" max="15620" width="15.28515625" customWidth="1"/>
    <col min="15621" max="15621" width="14.710937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4" max="15874" width="45.7109375" customWidth="1"/>
    <col min="15875" max="15875" width="14.7109375" customWidth="1"/>
    <col min="15876" max="15876" width="15.28515625" customWidth="1"/>
    <col min="15877" max="15877" width="14.710937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30" max="16130" width="45.7109375" customWidth="1"/>
    <col min="16131" max="16131" width="14.7109375" customWidth="1"/>
    <col min="16132" max="16132" width="15.28515625" customWidth="1"/>
    <col min="16133" max="16133" width="14.710937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3" spans="1:15" ht="12.75" customHeight="1" x14ac:dyDescent="0.2">
      <c r="A3" s="244" t="s">
        <v>285</v>
      </c>
      <c r="B3" s="244"/>
      <c r="C3" s="244"/>
      <c r="D3" s="244"/>
      <c r="E3" s="244"/>
    </row>
    <row r="4" spans="1:15" ht="12.75" customHeight="1" x14ac:dyDescent="0.2">
      <c r="A4" s="138"/>
      <c r="B4" s="138"/>
      <c r="C4" s="138"/>
      <c r="D4" s="138"/>
      <c r="E4" s="138"/>
    </row>
    <row r="5" spans="1:15" ht="18" customHeight="1" x14ac:dyDescent="0.2">
      <c r="A5" s="220" t="s">
        <v>312</v>
      </c>
      <c r="B5" s="220"/>
      <c r="C5" s="220"/>
      <c r="D5" s="220"/>
      <c r="E5" s="220"/>
      <c r="F5" s="51"/>
      <c r="G5" s="51"/>
      <c r="H5" s="51"/>
    </row>
    <row r="6" spans="1:15" ht="14.25" customHeight="1" x14ac:dyDescent="0.2">
      <c r="A6" s="220"/>
      <c r="B6" s="220"/>
      <c r="C6" s="220"/>
      <c r="D6" s="220"/>
      <c r="E6" s="220"/>
      <c r="F6" s="51"/>
      <c r="G6" s="51"/>
      <c r="H6" s="51"/>
    </row>
    <row r="7" spans="1:15" ht="14.25" customHeight="1" x14ac:dyDescent="0.2">
      <c r="A7" s="130"/>
      <c r="B7" s="130"/>
      <c r="C7" s="130"/>
      <c r="D7" s="130"/>
      <c r="E7" s="130"/>
      <c r="F7" s="51"/>
      <c r="G7" s="51"/>
      <c r="H7" s="51"/>
    </row>
    <row r="8" spans="1:15" ht="14.25" customHeight="1" x14ac:dyDescent="0.2">
      <c r="A8" s="137" t="s">
        <v>111</v>
      </c>
      <c r="B8" s="300" t="s">
        <v>286</v>
      </c>
      <c r="C8" s="300"/>
      <c r="D8" s="300"/>
      <c r="E8" s="300"/>
      <c r="F8" s="51"/>
      <c r="G8" s="51"/>
      <c r="H8" s="51"/>
    </row>
    <row r="9" spans="1:15" ht="14.25" customHeight="1" x14ac:dyDescent="0.2">
      <c r="A9" s="44"/>
      <c r="B9" s="42"/>
      <c r="C9" s="42"/>
      <c r="D9" s="42"/>
      <c r="E9" s="42"/>
      <c r="F9" s="51"/>
      <c r="G9" s="51"/>
      <c r="H9" s="51"/>
    </row>
    <row r="10" spans="1:15" ht="15" customHeight="1" x14ac:dyDescent="0.25">
      <c r="A10" s="219" t="s">
        <v>211</v>
      </c>
      <c r="B10" s="219"/>
      <c r="C10" s="219"/>
      <c r="D10" s="219"/>
      <c r="E10" s="219"/>
      <c r="F10" s="3"/>
      <c r="G10" s="6"/>
    </row>
    <row r="11" spans="1:15" ht="20.25" customHeight="1" x14ac:dyDescent="0.2">
      <c r="A11" s="236" t="s">
        <v>6</v>
      </c>
      <c r="B11" s="234" t="s">
        <v>190</v>
      </c>
      <c r="C11" s="234" t="s">
        <v>191</v>
      </c>
      <c r="D11" s="234" t="s">
        <v>189</v>
      </c>
      <c r="E11" s="234" t="s">
        <v>195</v>
      </c>
    </row>
    <row r="12" spans="1:15" ht="16.5" customHeight="1" x14ac:dyDescent="0.2">
      <c r="A12" s="237"/>
      <c r="B12" s="235"/>
      <c r="C12" s="235"/>
      <c r="D12" s="235"/>
      <c r="E12" s="235"/>
    </row>
    <row r="13" spans="1:15" ht="13.5" customHeight="1" x14ac:dyDescent="0.2">
      <c r="A13" s="126" t="s">
        <v>31</v>
      </c>
      <c r="B13" s="167">
        <v>116923000</v>
      </c>
      <c r="C13" s="167">
        <v>117083000</v>
      </c>
      <c r="D13" s="167">
        <v>52924364</v>
      </c>
      <c r="E13" s="68">
        <f>D13/C13</f>
        <v>0.45202432462441172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124" t="s">
        <v>32</v>
      </c>
      <c r="B14" s="167">
        <v>23994000</v>
      </c>
      <c r="C14" s="167">
        <v>23994000</v>
      </c>
      <c r="D14" s="167">
        <v>11221183</v>
      </c>
      <c r="E14" s="68">
        <f t="shared" ref="E14:E27" si="0">D14/C14</f>
        <v>0.46766620821872135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126" t="s">
        <v>135</v>
      </c>
      <c r="B15" s="167">
        <v>76459000</v>
      </c>
      <c r="C15" s="167">
        <v>76459000</v>
      </c>
      <c r="D15" s="167">
        <v>37668267</v>
      </c>
      <c r="E15" s="68">
        <f t="shared" si="0"/>
        <v>0.49265968689101347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48" t="s">
        <v>137</v>
      </c>
      <c r="B16" s="139"/>
      <c r="C16" s="167"/>
      <c r="D16" s="167"/>
      <c r="E16" s="68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126" t="s">
        <v>136</v>
      </c>
      <c r="B17" s="139"/>
      <c r="C17" s="167"/>
      <c r="D17" s="167"/>
      <c r="E17" s="68"/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128"/>
      <c r="B18" s="139"/>
      <c r="C18" s="139"/>
      <c r="D18" s="139"/>
      <c r="E18" s="68"/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49"/>
      <c r="B19" s="168"/>
      <c r="C19" s="168"/>
      <c r="D19" s="168"/>
      <c r="E19" s="68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50"/>
      <c r="B20" s="169"/>
      <c r="C20" s="169"/>
      <c r="D20" s="169"/>
      <c r="E20" s="68"/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41" t="s">
        <v>274</v>
      </c>
      <c r="B21" s="170">
        <f>SUM(B14:B20)+B13</f>
        <v>217376000</v>
      </c>
      <c r="C21" s="170">
        <f t="shared" ref="C21:D21" si="1">SUM(C14:C20)+C13</f>
        <v>217536000</v>
      </c>
      <c r="D21" s="170">
        <f t="shared" si="1"/>
        <v>101813814</v>
      </c>
      <c r="E21" s="68">
        <f t="shared" si="0"/>
        <v>0.46803202228596646</v>
      </c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41"/>
      <c r="B22" s="169"/>
      <c r="C22" s="169"/>
      <c r="D22" s="169"/>
      <c r="E22" s="68"/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38" t="s">
        <v>46</v>
      </c>
      <c r="B23" s="167">
        <v>762000</v>
      </c>
      <c r="C23" s="167">
        <v>762000</v>
      </c>
      <c r="D23" s="167">
        <v>127000</v>
      </c>
      <c r="E23" s="68">
        <f t="shared" si="0"/>
        <v>0.16666666666666666</v>
      </c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38" t="s">
        <v>47</v>
      </c>
      <c r="B24" s="167">
        <v>0</v>
      </c>
      <c r="C24" s="167"/>
      <c r="D24" s="167"/>
      <c r="E24" s="68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39" t="s">
        <v>140</v>
      </c>
      <c r="B25" s="167">
        <v>0</v>
      </c>
      <c r="C25" s="167"/>
      <c r="D25" s="167"/>
      <c r="E25" s="68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41" t="s">
        <v>275</v>
      </c>
      <c r="B26" s="170">
        <f>SUM(B23:B25)</f>
        <v>762000</v>
      </c>
      <c r="C26" s="170">
        <f t="shared" ref="C26:D26" si="2">SUM(C23:C25)</f>
        <v>762000</v>
      </c>
      <c r="D26" s="170">
        <f t="shared" si="2"/>
        <v>127000</v>
      </c>
      <c r="E26" s="68">
        <f t="shared" si="0"/>
        <v>0.16666666666666666</v>
      </c>
      <c r="F26" s="2"/>
      <c r="G26" s="2"/>
      <c r="I26" s="2"/>
      <c r="J26" s="2"/>
      <c r="K26" s="2"/>
      <c r="L26" s="2"/>
      <c r="M26" s="2"/>
      <c r="O26" s="2"/>
    </row>
    <row r="27" spans="1:15" x14ac:dyDescent="0.2">
      <c r="A27" s="8" t="s">
        <v>272</v>
      </c>
      <c r="B27" s="141">
        <f>B26+B21</f>
        <v>218138000</v>
      </c>
      <c r="C27" s="141">
        <f>C26+C21</f>
        <v>218298000</v>
      </c>
      <c r="D27" s="141">
        <f>D26+D21</f>
        <v>101940814</v>
      </c>
      <c r="E27" s="68">
        <f t="shared" si="0"/>
        <v>0.46698006394928032</v>
      </c>
    </row>
  </sheetData>
  <mergeCells count="10">
    <mergeCell ref="A3:E3"/>
    <mergeCell ref="A5:E5"/>
    <mergeCell ref="A6:E6"/>
    <mergeCell ref="B8:E8"/>
    <mergeCell ref="A10:E10"/>
    <mergeCell ref="A11:A12"/>
    <mergeCell ref="B11:B12"/>
    <mergeCell ref="C11:C12"/>
    <mergeCell ref="E11:E12"/>
    <mergeCell ref="D11:D12"/>
  </mergeCells>
  <pageMargins left="0.31496062992125984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6"/>
  <sheetViews>
    <sheetView topLeftCell="A19" workbookViewId="0">
      <selection activeCell="J38" sqref="J38"/>
    </sheetView>
  </sheetViews>
  <sheetFormatPr defaultRowHeight="12.75" x14ac:dyDescent="0.2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" customWidth="1"/>
    <col min="6" max="6" width="13.28515625" customWidth="1"/>
    <col min="257" max="257" width="33.42578125" customWidth="1"/>
    <col min="258" max="258" width="13.140625" customWidth="1"/>
    <col min="259" max="259" width="13" customWidth="1"/>
    <col min="260" max="260" width="12.140625" customWidth="1"/>
    <col min="261" max="261" width="13" customWidth="1"/>
    <col min="262" max="262" width="13.28515625" customWidth="1"/>
    <col min="513" max="513" width="33.42578125" customWidth="1"/>
    <col min="514" max="514" width="13.140625" customWidth="1"/>
    <col min="515" max="515" width="13" customWidth="1"/>
    <col min="516" max="516" width="12.140625" customWidth="1"/>
    <col min="517" max="517" width="13" customWidth="1"/>
    <col min="518" max="518" width="13.28515625" customWidth="1"/>
    <col min="769" max="769" width="33.42578125" customWidth="1"/>
    <col min="770" max="770" width="13.140625" customWidth="1"/>
    <col min="771" max="771" width="13" customWidth="1"/>
    <col min="772" max="772" width="12.140625" customWidth="1"/>
    <col min="773" max="773" width="13" customWidth="1"/>
    <col min="774" max="774" width="13.28515625" customWidth="1"/>
    <col min="1025" max="1025" width="33.42578125" customWidth="1"/>
    <col min="1026" max="1026" width="13.140625" customWidth="1"/>
    <col min="1027" max="1027" width="13" customWidth="1"/>
    <col min="1028" max="1028" width="12.140625" customWidth="1"/>
    <col min="1029" max="1029" width="13" customWidth="1"/>
    <col min="1030" max="1030" width="13.28515625" customWidth="1"/>
    <col min="1281" max="1281" width="33.42578125" customWidth="1"/>
    <col min="1282" max="1282" width="13.140625" customWidth="1"/>
    <col min="1283" max="1283" width="13" customWidth="1"/>
    <col min="1284" max="1284" width="12.140625" customWidth="1"/>
    <col min="1285" max="1285" width="13" customWidth="1"/>
    <col min="1286" max="1286" width="13.28515625" customWidth="1"/>
    <col min="1537" max="1537" width="33.42578125" customWidth="1"/>
    <col min="1538" max="1538" width="13.140625" customWidth="1"/>
    <col min="1539" max="1539" width="13" customWidth="1"/>
    <col min="1540" max="1540" width="12.140625" customWidth="1"/>
    <col min="1541" max="1541" width="13" customWidth="1"/>
    <col min="1542" max="1542" width="13.28515625" customWidth="1"/>
    <col min="1793" max="1793" width="33.42578125" customWidth="1"/>
    <col min="1794" max="1794" width="13.140625" customWidth="1"/>
    <col min="1795" max="1795" width="13" customWidth="1"/>
    <col min="1796" max="1796" width="12.140625" customWidth="1"/>
    <col min="1797" max="1797" width="13" customWidth="1"/>
    <col min="1798" max="1798" width="13.28515625" customWidth="1"/>
    <col min="2049" max="2049" width="33.42578125" customWidth="1"/>
    <col min="2050" max="2050" width="13.140625" customWidth="1"/>
    <col min="2051" max="2051" width="13" customWidth="1"/>
    <col min="2052" max="2052" width="12.140625" customWidth="1"/>
    <col min="2053" max="2053" width="13" customWidth="1"/>
    <col min="2054" max="2054" width="13.28515625" customWidth="1"/>
    <col min="2305" max="2305" width="33.42578125" customWidth="1"/>
    <col min="2306" max="2306" width="13.140625" customWidth="1"/>
    <col min="2307" max="2307" width="13" customWidth="1"/>
    <col min="2308" max="2308" width="12.140625" customWidth="1"/>
    <col min="2309" max="2309" width="13" customWidth="1"/>
    <col min="2310" max="2310" width="13.28515625" customWidth="1"/>
    <col min="2561" max="2561" width="33.42578125" customWidth="1"/>
    <col min="2562" max="2562" width="13.140625" customWidth="1"/>
    <col min="2563" max="2563" width="13" customWidth="1"/>
    <col min="2564" max="2564" width="12.140625" customWidth="1"/>
    <col min="2565" max="2565" width="13" customWidth="1"/>
    <col min="2566" max="2566" width="13.28515625" customWidth="1"/>
    <col min="2817" max="2817" width="33.42578125" customWidth="1"/>
    <col min="2818" max="2818" width="13.140625" customWidth="1"/>
    <col min="2819" max="2819" width="13" customWidth="1"/>
    <col min="2820" max="2820" width="12.140625" customWidth="1"/>
    <col min="2821" max="2821" width="13" customWidth="1"/>
    <col min="2822" max="2822" width="13.28515625" customWidth="1"/>
    <col min="3073" max="3073" width="33.42578125" customWidth="1"/>
    <col min="3074" max="3074" width="13.140625" customWidth="1"/>
    <col min="3075" max="3075" width="13" customWidth="1"/>
    <col min="3076" max="3076" width="12.140625" customWidth="1"/>
    <col min="3077" max="3077" width="13" customWidth="1"/>
    <col min="3078" max="3078" width="13.28515625" customWidth="1"/>
    <col min="3329" max="3329" width="33.42578125" customWidth="1"/>
    <col min="3330" max="3330" width="13.140625" customWidth="1"/>
    <col min="3331" max="3331" width="13" customWidth="1"/>
    <col min="3332" max="3332" width="12.140625" customWidth="1"/>
    <col min="3333" max="3333" width="13" customWidth="1"/>
    <col min="3334" max="3334" width="13.28515625" customWidth="1"/>
    <col min="3585" max="3585" width="33.42578125" customWidth="1"/>
    <col min="3586" max="3586" width="13.140625" customWidth="1"/>
    <col min="3587" max="3587" width="13" customWidth="1"/>
    <col min="3588" max="3588" width="12.140625" customWidth="1"/>
    <col min="3589" max="3589" width="13" customWidth="1"/>
    <col min="3590" max="3590" width="13.28515625" customWidth="1"/>
    <col min="3841" max="3841" width="33.42578125" customWidth="1"/>
    <col min="3842" max="3842" width="13.140625" customWidth="1"/>
    <col min="3843" max="3843" width="13" customWidth="1"/>
    <col min="3844" max="3844" width="12.140625" customWidth="1"/>
    <col min="3845" max="3845" width="13" customWidth="1"/>
    <col min="3846" max="3846" width="13.28515625" customWidth="1"/>
    <col min="4097" max="4097" width="33.42578125" customWidth="1"/>
    <col min="4098" max="4098" width="13.140625" customWidth="1"/>
    <col min="4099" max="4099" width="13" customWidth="1"/>
    <col min="4100" max="4100" width="12.140625" customWidth="1"/>
    <col min="4101" max="4101" width="13" customWidth="1"/>
    <col min="4102" max="4102" width="13.28515625" customWidth="1"/>
    <col min="4353" max="4353" width="33.42578125" customWidth="1"/>
    <col min="4354" max="4354" width="13.140625" customWidth="1"/>
    <col min="4355" max="4355" width="13" customWidth="1"/>
    <col min="4356" max="4356" width="12.140625" customWidth="1"/>
    <col min="4357" max="4357" width="13" customWidth="1"/>
    <col min="4358" max="4358" width="13.28515625" customWidth="1"/>
    <col min="4609" max="4609" width="33.42578125" customWidth="1"/>
    <col min="4610" max="4610" width="13.140625" customWidth="1"/>
    <col min="4611" max="4611" width="13" customWidth="1"/>
    <col min="4612" max="4612" width="12.140625" customWidth="1"/>
    <col min="4613" max="4613" width="13" customWidth="1"/>
    <col min="4614" max="4614" width="13.28515625" customWidth="1"/>
    <col min="4865" max="4865" width="33.42578125" customWidth="1"/>
    <col min="4866" max="4866" width="13.140625" customWidth="1"/>
    <col min="4867" max="4867" width="13" customWidth="1"/>
    <col min="4868" max="4868" width="12.140625" customWidth="1"/>
    <col min="4869" max="4869" width="13" customWidth="1"/>
    <col min="4870" max="4870" width="13.28515625" customWidth="1"/>
    <col min="5121" max="5121" width="33.42578125" customWidth="1"/>
    <col min="5122" max="5122" width="13.140625" customWidth="1"/>
    <col min="5123" max="5123" width="13" customWidth="1"/>
    <col min="5124" max="5124" width="12.140625" customWidth="1"/>
    <col min="5125" max="5125" width="13" customWidth="1"/>
    <col min="5126" max="5126" width="13.28515625" customWidth="1"/>
    <col min="5377" max="5377" width="33.42578125" customWidth="1"/>
    <col min="5378" max="5378" width="13.140625" customWidth="1"/>
    <col min="5379" max="5379" width="13" customWidth="1"/>
    <col min="5380" max="5380" width="12.140625" customWidth="1"/>
    <col min="5381" max="5381" width="13" customWidth="1"/>
    <col min="5382" max="5382" width="13.28515625" customWidth="1"/>
    <col min="5633" max="5633" width="33.42578125" customWidth="1"/>
    <col min="5634" max="5634" width="13.140625" customWidth="1"/>
    <col min="5635" max="5635" width="13" customWidth="1"/>
    <col min="5636" max="5636" width="12.140625" customWidth="1"/>
    <col min="5637" max="5637" width="13" customWidth="1"/>
    <col min="5638" max="5638" width="13.28515625" customWidth="1"/>
    <col min="5889" max="5889" width="33.42578125" customWidth="1"/>
    <col min="5890" max="5890" width="13.140625" customWidth="1"/>
    <col min="5891" max="5891" width="13" customWidth="1"/>
    <col min="5892" max="5892" width="12.140625" customWidth="1"/>
    <col min="5893" max="5893" width="13" customWidth="1"/>
    <col min="5894" max="5894" width="13.28515625" customWidth="1"/>
    <col min="6145" max="6145" width="33.42578125" customWidth="1"/>
    <col min="6146" max="6146" width="13.140625" customWidth="1"/>
    <col min="6147" max="6147" width="13" customWidth="1"/>
    <col min="6148" max="6148" width="12.140625" customWidth="1"/>
    <col min="6149" max="6149" width="13" customWidth="1"/>
    <col min="6150" max="6150" width="13.28515625" customWidth="1"/>
    <col min="6401" max="6401" width="33.42578125" customWidth="1"/>
    <col min="6402" max="6402" width="13.140625" customWidth="1"/>
    <col min="6403" max="6403" width="13" customWidth="1"/>
    <col min="6404" max="6404" width="12.140625" customWidth="1"/>
    <col min="6405" max="6405" width="13" customWidth="1"/>
    <col min="6406" max="6406" width="13.28515625" customWidth="1"/>
    <col min="6657" max="6657" width="33.42578125" customWidth="1"/>
    <col min="6658" max="6658" width="13.140625" customWidth="1"/>
    <col min="6659" max="6659" width="13" customWidth="1"/>
    <col min="6660" max="6660" width="12.140625" customWidth="1"/>
    <col min="6661" max="6661" width="13" customWidth="1"/>
    <col min="6662" max="6662" width="13.28515625" customWidth="1"/>
    <col min="6913" max="6913" width="33.42578125" customWidth="1"/>
    <col min="6914" max="6914" width="13.140625" customWidth="1"/>
    <col min="6915" max="6915" width="13" customWidth="1"/>
    <col min="6916" max="6916" width="12.140625" customWidth="1"/>
    <col min="6917" max="6917" width="13" customWidth="1"/>
    <col min="6918" max="6918" width="13.28515625" customWidth="1"/>
    <col min="7169" max="7169" width="33.42578125" customWidth="1"/>
    <col min="7170" max="7170" width="13.140625" customWidth="1"/>
    <col min="7171" max="7171" width="13" customWidth="1"/>
    <col min="7172" max="7172" width="12.140625" customWidth="1"/>
    <col min="7173" max="7173" width="13" customWidth="1"/>
    <col min="7174" max="7174" width="13.28515625" customWidth="1"/>
    <col min="7425" max="7425" width="33.42578125" customWidth="1"/>
    <col min="7426" max="7426" width="13.140625" customWidth="1"/>
    <col min="7427" max="7427" width="13" customWidth="1"/>
    <col min="7428" max="7428" width="12.140625" customWidth="1"/>
    <col min="7429" max="7429" width="13" customWidth="1"/>
    <col min="7430" max="7430" width="13.28515625" customWidth="1"/>
    <col min="7681" max="7681" width="33.42578125" customWidth="1"/>
    <col min="7682" max="7682" width="13.140625" customWidth="1"/>
    <col min="7683" max="7683" width="13" customWidth="1"/>
    <col min="7684" max="7684" width="12.140625" customWidth="1"/>
    <col min="7685" max="7685" width="13" customWidth="1"/>
    <col min="7686" max="7686" width="13.28515625" customWidth="1"/>
    <col min="7937" max="7937" width="33.42578125" customWidth="1"/>
    <col min="7938" max="7938" width="13.140625" customWidth="1"/>
    <col min="7939" max="7939" width="13" customWidth="1"/>
    <col min="7940" max="7940" width="12.140625" customWidth="1"/>
    <col min="7941" max="7941" width="13" customWidth="1"/>
    <col min="7942" max="7942" width="13.28515625" customWidth="1"/>
    <col min="8193" max="8193" width="33.42578125" customWidth="1"/>
    <col min="8194" max="8194" width="13.140625" customWidth="1"/>
    <col min="8195" max="8195" width="13" customWidth="1"/>
    <col min="8196" max="8196" width="12.140625" customWidth="1"/>
    <col min="8197" max="8197" width="13" customWidth="1"/>
    <col min="8198" max="8198" width="13.28515625" customWidth="1"/>
    <col min="8449" max="8449" width="33.42578125" customWidth="1"/>
    <col min="8450" max="8450" width="13.140625" customWidth="1"/>
    <col min="8451" max="8451" width="13" customWidth="1"/>
    <col min="8452" max="8452" width="12.140625" customWidth="1"/>
    <col min="8453" max="8453" width="13" customWidth="1"/>
    <col min="8454" max="8454" width="13.28515625" customWidth="1"/>
    <col min="8705" max="8705" width="33.42578125" customWidth="1"/>
    <col min="8706" max="8706" width="13.140625" customWidth="1"/>
    <col min="8707" max="8707" width="13" customWidth="1"/>
    <col min="8708" max="8708" width="12.140625" customWidth="1"/>
    <col min="8709" max="8709" width="13" customWidth="1"/>
    <col min="8710" max="8710" width="13.28515625" customWidth="1"/>
    <col min="8961" max="8961" width="33.42578125" customWidth="1"/>
    <col min="8962" max="8962" width="13.140625" customWidth="1"/>
    <col min="8963" max="8963" width="13" customWidth="1"/>
    <col min="8964" max="8964" width="12.140625" customWidth="1"/>
    <col min="8965" max="8965" width="13" customWidth="1"/>
    <col min="8966" max="8966" width="13.28515625" customWidth="1"/>
    <col min="9217" max="9217" width="33.42578125" customWidth="1"/>
    <col min="9218" max="9218" width="13.140625" customWidth="1"/>
    <col min="9219" max="9219" width="13" customWidth="1"/>
    <col min="9220" max="9220" width="12.140625" customWidth="1"/>
    <col min="9221" max="9221" width="13" customWidth="1"/>
    <col min="9222" max="9222" width="13.28515625" customWidth="1"/>
    <col min="9473" max="9473" width="33.42578125" customWidth="1"/>
    <col min="9474" max="9474" width="13.140625" customWidth="1"/>
    <col min="9475" max="9475" width="13" customWidth="1"/>
    <col min="9476" max="9476" width="12.140625" customWidth="1"/>
    <col min="9477" max="9477" width="13" customWidth="1"/>
    <col min="9478" max="9478" width="13.28515625" customWidth="1"/>
    <col min="9729" max="9729" width="33.42578125" customWidth="1"/>
    <col min="9730" max="9730" width="13.140625" customWidth="1"/>
    <col min="9731" max="9731" width="13" customWidth="1"/>
    <col min="9732" max="9732" width="12.140625" customWidth="1"/>
    <col min="9733" max="9733" width="13" customWidth="1"/>
    <col min="9734" max="9734" width="13.28515625" customWidth="1"/>
    <col min="9985" max="9985" width="33.42578125" customWidth="1"/>
    <col min="9986" max="9986" width="13.140625" customWidth="1"/>
    <col min="9987" max="9987" width="13" customWidth="1"/>
    <col min="9988" max="9988" width="12.140625" customWidth="1"/>
    <col min="9989" max="9989" width="13" customWidth="1"/>
    <col min="9990" max="9990" width="13.28515625" customWidth="1"/>
    <col min="10241" max="10241" width="33.42578125" customWidth="1"/>
    <col min="10242" max="10242" width="13.140625" customWidth="1"/>
    <col min="10243" max="10243" width="13" customWidth="1"/>
    <col min="10244" max="10244" width="12.140625" customWidth="1"/>
    <col min="10245" max="10245" width="13" customWidth="1"/>
    <col min="10246" max="10246" width="13.28515625" customWidth="1"/>
    <col min="10497" max="10497" width="33.42578125" customWidth="1"/>
    <col min="10498" max="10498" width="13.140625" customWidth="1"/>
    <col min="10499" max="10499" width="13" customWidth="1"/>
    <col min="10500" max="10500" width="12.140625" customWidth="1"/>
    <col min="10501" max="10501" width="13" customWidth="1"/>
    <col min="10502" max="10502" width="13.28515625" customWidth="1"/>
    <col min="10753" max="10753" width="33.42578125" customWidth="1"/>
    <col min="10754" max="10754" width="13.140625" customWidth="1"/>
    <col min="10755" max="10755" width="13" customWidth="1"/>
    <col min="10756" max="10756" width="12.140625" customWidth="1"/>
    <col min="10757" max="10757" width="13" customWidth="1"/>
    <col min="10758" max="10758" width="13.28515625" customWidth="1"/>
    <col min="11009" max="11009" width="33.42578125" customWidth="1"/>
    <col min="11010" max="11010" width="13.140625" customWidth="1"/>
    <col min="11011" max="11011" width="13" customWidth="1"/>
    <col min="11012" max="11012" width="12.140625" customWidth="1"/>
    <col min="11013" max="11013" width="13" customWidth="1"/>
    <col min="11014" max="11014" width="13.28515625" customWidth="1"/>
    <col min="11265" max="11265" width="33.42578125" customWidth="1"/>
    <col min="11266" max="11266" width="13.140625" customWidth="1"/>
    <col min="11267" max="11267" width="13" customWidth="1"/>
    <col min="11268" max="11268" width="12.140625" customWidth="1"/>
    <col min="11269" max="11269" width="13" customWidth="1"/>
    <col min="11270" max="11270" width="13.28515625" customWidth="1"/>
    <col min="11521" max="11521" width="33.42578125" customWidth="1"/>
    <col min="11522" max="11522" width="13.140625" customWidth="1"/>
    <col min="11523" max="11523" width="13" customWidth="1"/>
    <col min="11524" max="11524" width="12.140625" customWidth="1"/>
    <col min="11525" max="11525" width="13" customWidth="1"/>
    <col min="11526" max="11526" width="13.28515625" customWidth="1"/>
    <col min="11777" max="11777" width="33.42578125" customWidth="1"/>
    <col min="11778" max="11778" width="13.140625" customWidth="1"/>
    <col min="11779" max="11779" width="13" customWidth="1"/>
    <col min="11780" max="11780" width="12.140625" customWidth="1"/>
    <col min="11781" max="11781" width="13" customWidth="1"/>
    <col min="11782" max="11782" width="13.28515625" customWidth="1"/>
    <col min="12033" max="12033" width="33.42578125" customWidth="1"/>
    <col min="12034" max="12034" width="13.140625" customWidth="1"/>
    <col min="12035" max="12035" width="13" customWidth="1"/>
    <col min="12036" max="12036" width="12.140625" customWidth="1"/>
    <col min="12037" max="12037" width="13" customWidth="1"/>
    <col min="12038" max="12038" width="13.28515625" customWidth="1"/>
    <col min="12289" max="12289" width="33.42578125" customWidth="1"/>
    <col min="12290" max="12290" width="13.140625" customWidth="1"/>
    <col min="12291" max="12291" width="13" customWidth="1"/>
    <col min="12292" max="12292" width="12.140625" customWidth="1"/>
    <col min="12293" max="12293" width="13" customWidth="1"/>
    <col min="12294" max="12294" width="13.28515625" customWidth="1"/>
    <col min="12545" max="12545" width="33.42578125" customWidth="1"/>
    <col min="12546" max="12546" width="13.140625" customWidth="1"/>
    <col min="12547" max="12547" width="13" customWidth="1"/>
    <col min="12548" max="12548" width="12.140625" customWidth="1"/>
    <col min="12549" max="12549" width="13" customWidth="1"/>
    <col min="12550" max="12550" width="13.28515625" customWidth="1"/>
    <col min="12801" max="12801" width="33.42578125" customWidth="1"/>
    <col min="12802" max="12802" width="13.140625" customWidth="1"/>
    <col min="12803" max="12803" width="13" customWidth="1"/>
    <col min="12804" max="12804" width="12.140625" customWidth="1"/>
    <col min="12805" max="12805" width="13" customWidth="1"/>
    <col min="12806" max="12806" width="13.28515625" customWidth="1"/>
    <col min="13057" max="13057" width="33.42578125" customWidth="1"/>
    <col min="13058" max="13058" width="13.140625" customWidth="1"/>
    <col min="13059" max="13059" width="13" customWidth="1"/>
    <col min="13060" max="13060" width="12.140625" customWidth="1"/>
    <col min="13061" max="13061" width="13" customWidth="1"/>
    <col min="13062" max="13062" width="13.28515625" customWidth="1"/>
    <col min="13313" max="13313" width="33.42578125" customWidth="1"/>
    <col min="13314" max="13314" width="13.140625" customWidth="1"/>
    <col min="13315" max="13315" width="13" customWidth="1"/>
    <col min="13316" max="13316" width="12.140625" customWidth="1"/>
    <col min="13317" max="13317" width="13" customWidth="1"/>
    <col min="13318" max="13318" width="13.28515625" customWidth="1"/>
    <col min="13569" max="13569" width="33.42578125" customWidth="1"/>
    <col min="13570" max="13570" width="13.140625" customWidth="1"/>
    <col min="13571" max="13571" width="13" customWidth="1"/>
    <col min="13572" max="13572" width="12.140625" customWidth="1"/>
    <col min="13573" max="13573" width="13" customWidth="1"/>
    <col min="13574" max="13574" width="13.28515625" customWidth="1"/>
    <col min="13825" max="13825" width="33.42578125" customWidth="1"/>
    <col min="13826" max="13826" width="13.140625" customWidth="1"/>
    <col min="13827" max="13827" width="13" customWidth="1"/>
    <col min="13828" max="13828" width="12.140625" customWidth="1"/>
    <col min="13829" max="13829" width="13" customWidth="1"/>
    <col min="13830" max="13830" width="13.28515625" customWidth="1"/>
    <col min="14081" max="14081" width="33.42578125" customWidth="1"/>
    <col min="14082" max="14082" width="13.140625" customWidth="1"/>
    <col min="14083" max="14083" width="13" customWidth="1"/>
    <col min="14084" max="14084" width="12.140625" customWidth="1"/>
    <col min="14085" max="14085" width="13" customWidth="1"/>
    <col min="14086" max="14086" width="13.28515625" customWidth="1"/>
    <col min="14337" max="14337" width="33.42578125" customWidth="1"/>
    <col min="14338" max="14338" width="13.140625" customWidth="1"/>
    <col min="14339" max="14339" width="13" customWidth="1"/>
    <col min="14340" max="14340" width="12.140625" customWidth="1"/>
    <col min="14341" max="14341" width="13" customWidth="1"/>
    <col min="14342" max="14342" width="13.28515625" customWidth="1"/>
    <col min="14593" max="14593" width="33.42578125" customWidth="1"/>
    <col min="14594" max="14594" width="13.140625" customWidth="1"/>
    <col min="14595" max="14595" width="13" customWidth="1"/>
    <col min="14596" max="14596" width="12.140625" customWidth="1"/>
    <col min="14597" max="14597" width="13" customWidth="1"/>
    <col min="14598" max="14598" width="13.28515625" customWidth="1"/>
    <col min="14849" max="14849" width="33.42578125" customWidth="1"/>
    <col min="14850" max="14850" width="13.140625" customWidth="1"/>
    <col min="14851" max="14851" width="13" customWidth="1"/>
    <col min="14852" max="14852" width="12.140625" customWidth="1"/>
    <col min="14853" max="14853" width="13" customWidth="1"/>
    <col min="14854" max="14854" width="13.28515625" customWidth="1"/>
    <col min="15105" max="15105" width="33.42578125" customWidth="1"/>
    <col min="15106" max="15106" width="13.140625" customWidth="1"/>
    <col min="15107" max="15107" width="13" customWidth="1"/>
    <col min="15108" max="15108" width="12.140625" customWidth="1"/>
    <col min="15109" max="15109" width="13" customWidth="1"/>
    <col min="15110" max="15110" width="13.28515625" customWidth="1"/>
    <col min="15361" max="15361" width="33.42578125" customWidth="1"/>
    <col min="15362" max="15362" width="13.140625" customWidth="1"/>
    <col min="15363" max="15363" width="13" customWidth="1"/>
    <col min="15364" max="15364" width="12.140625" customWidth="1"/>
    <col min="15365" max="15365" width="13" customWidth="1"/>
    <col min="15366" max="15366" width="13.28515625" customWidth="1"/>
    <col min="15617" max="15617" width="33.42578125" customWidth="1"/>
    <col min="15618" max="15618" width="13.140625" customWidth="1"/>
    <col min="15619" max="15619" width="13" customWidth="1"/>
    <col min="15620" max="15620" width="12.140625" customWidth="1"/>
    <col min="15621" max="15621" width="13" customWidth="1"/>
    <col min="15622" max="15622" width="13.28515625" customWidth="1"/>
    <col min="15873" max="15873" width="33.42578125" customWidth="1"/>
    <col min="15874" max="15874" width="13.140625" customWidth="1"/>
    <col min="15875" max="15875" width="13" customWidth="1"/>
    <col min="15876" max="15876" width="12.140625" customWidth="1"/>
    <col min="15877" max="15877" width="13" customWidth="1"/>
    <col min="15878" max="15878" width="13.28515625" customWidth="1"/>
    <col min="16129" max="16129" width="33.42578125" customWidth="1"/>
    <col min="16130" max="16130" width="13.140625" customWidth="1"/>
    <col min="16131" max="16131" width="13" customWidth="1"/>
    <col min="16132" max="16132" width="12.140625" customWidth="1"/>
    <col min="16133" max="16133" width="13" customWidth="1"/>
    <col min="16134" max="16134" width="13.28515625" customWidth="1"/>
  </cols>
  <sheetData>
    <row r="1" spans="1:6" x14ac:dyDescent="0.2">
      <c r="A1" s="219" t="s">
        <v>156</v>
      </c>
      <c r="B1" s="219"/>
      <c r="C1" s="219"/>
      <c r="D1" s="219"/>
      <c r="E1" s="219"/>
      <c r="F1" s="219"/>
    </row>
    <row r="2" spans="1:6" x14ac:dyDescent="0.2">
      <c r="A2" s="245" t="s">
        <v>149</v>
      </c>
      <c r="B2" s="245"/>
      <c r="C2" s="245"/>
      <c r="D2" s="245"/>
      <c r="E2" s="245"/>
      <c r="F2" s="245"/>
    </row>
    <row r="3" spans="1:6" x14ac:dyDescent="0.2">
      <c r="A3" s="245" t="s">
        <v>150</v>
      </c>
      <c r="B3" s="245"/>
      <c r="C3" s="245"/>
      <c r="D3" s="245"/>
      <c r="E3" s="245"/>
      <c r="F3" s="245"/>
    </row>
    <row r="4" spans="1:6" x14ac:dyDescent="0.2">
      <c r="A4" s="221" t="s">
        <v>212</v>
      </c>
      <c r="B4" s="221"/>
      <c r="C4" s="221"/>
      <c r="D4" s="221"/>
      <c r="E4" s="221"/>
      <c r="F4" s="221"/>
    </row>
    <row r="5" spans="1:6" ht="12.75" customHeight="1" x14ac:dyDescent="0.2">
      <c r="A5" s="236" t="s">
        <v>5</v>
      </c>
      <c r="B5" s="204" t="s">
        <v>287</v>
      </c>
      <c r="C5" s="204"/>
      <c r="D5" s="204"/>
      <c r="E5" s="204"/>
      <c r="F5" s="228" t="s">
        <v>288</v>
      </c>
    </row>
    <row r="6" spans="1:6" ht="15" customHeight="1" x14ac:dyDescent="0.2">
      <c r="A6" s="237"/>
      <c r="B6" s="121" t="s">
        <v>3</v>
      </c>
      <c r="C6" s="121" t="s">
        <v>289</v>
      </c>
      <c r="D6" s="121" t="s">
        <v>22</v>
      </c>
      <c r="E6" s="121" t="s">
        <v>4</v>
      </c>
      <c r="F6" s="228"/>
    </row>
    <row r="7" spans="1:6" ht="15" customHeight="1" x14ac:dyDescent="0.2">
      <c r="A7" s="139" t="s">
        <v>290</v>
      </c>
      <c r="B7" s="145">
        <v>6928285</v>
      </c>
      <c r="C7" s="8"/>
      <c r="D7" s="8"/>
      <c r="E7" s="141">
        <v>6928285</v>
      </c>
      <c r="F7" s="8" t="s">
        <v>315</v>
      </c>
    </row>
    <row r="8" spans="1:6" ht="15" customHeight="1" x14ac:dyDescent="0.2">
      <c r="A8" s="139" t="s">
        <v>290</v>
      </c>
      <c r="B8" s="145"/>
      <c r="C8" s="141"/>
      <c r="D8" s="141">
        <v>127000</v>
      </c>
      <c r="E8" s="141">
        <f t="shared" ref="E8:E13" si="0">SUM(B8:D8)</f>
        <v>127000</v>
      </c>
      <c r="F8" s="178" t="s">
        <v>235</v>
      </c>
    </row>
    <row r="9" spans="1:6" ht="15" customHeight="1" x14ac:dyDescent="0.2">
      <c r="A9" s="178" t="s">
        <v>317</v>
      </c>
      <c r="B9" s="145">
        <v>2416489</v>
      </c>
      <c r="C9" s="8"/>
      <c r="D9" s="141"/>
      <c r="E9" s="141">
        <v>2416489</v>
      </c>
      <c r="F9" s="181"/>
    </row>
    <row r="10" spans="1:6" ht="15" customHeight="1" x14ac:dyDescent="0.2">
      <c r="A10" s="178" t="s">
        <v>291</v>
      </c>
      <c r="B10" s="145">
        <v>400000</v>
      </c>
      <c r="C10" s="8"/>
      <c r="D10" s="8"/>
      <c r="E10" s="141">
        <f t="shared" si="0"/>
        <v>400000</v>
      </c>
      <c r="F10" s="8"/>
    </row>
    <row r="11" spans="1:6" ht="15" customHeight="1" x14ac:dyDescent="0.2">
      <c r="A11" s="178" t="s">
        <v>316</v>
      </c>
      <c r="B11" s="145">
        <v>32664098</v>
      </c>
      <c r="C11" s="8"/>
      <c r="D11" s="8"/>
      <c r="E11" s="141">
        <f t="shared" si="0"/>
        <v>32664098</v>
      </c>
      <c r="F11" s="8"/>
    </row>
    <row r="12" spans="1:6" ht="15" customHeight="1" x14ac:dyDescent="0.2">
      <c r="A12" s="139"/>
      <c r="B12" s="145">
        <v>0</v>
      </c>
      <c r="C12" s="8"/>
      <c r="D12" s="8"/>
      <c r="E12" s="141">
        <f t="shared" si="0"/>
        <v>0</v>
      </c>
      <c r="F12" s="8"/>
    </row>
    <row r="13" spans="1:6" ht="15" customHeight="1" x14ac:dyDescent="0.2">
      <c r="A13" s="139"/>
      <c r="B13" s="145">
        <v>0</v>
      </c>
      <c r="C13" s="8"/>
      <c r="D13" s="8"/>
      <c r="E13" s="141">
        <f t="shared" si="0"/>
        <v>0</v>
      </c>
      <c r="F13" s="8"/>
    </row>
    <row r="14" spans="1:6" ht="15" customHeight="1" x14ac:dyDescent="0.2">
      <c r="A14" s="139"/>
      <c r="B14" s="139"/>
      <c r="C14" s="8"/>
      <c r="D14" s="8"/>
      <c r="E14" s="8"/>
      <c r="F14" s="8"/>
    </row>
    <row r="15" spans="1:6" ht="15" customHeight="1" x14ac:dyDescent="0.2">
      <c r="A15" s="139"/>
      <c r="B15" s="139"/>
      <c r="C15" s="8"/>
      <c r="D15" s="8"/>
      <c r="E15" s="8"/>
      <c r="F15" s="8"/>
    </row>
    <row r="16" spans="1:6" ht="15" customHeight="1" x14ac:dyDescent="0.2">
      <c r="A16" s="139"/>
      <c r="B16" s="139"/>
      <c r="C16" s="8"/>
      <c r="D16" s="8"/>
      <c r="E16" s="8"/>
      <c r="F16" s="8"/>
    </row>
    <row r="17" spans="1:6" ht="15" customHeight="1" x14ac:dyDescent="0.2">
      <c r="A17" s="139"/>
      <c r="B17" s="139"/>
      <c r="C17" s="8"/>
      <c r="D17" s="8"/>
      <c r="E17" s="8"/>
      <c r="F17" s="8"/>
    </row>
    <row r="18" spans="1:6" ht="12.75" customHeight="1" x14ac:dyDescent="0.2">
      <c r="A18" s="33" t="s">
        <v>153</v>
      </c>
      <c r="B18" s="177">
        <f>SUM(B7:B17)</f>
        <v>42408872</v>
      </c>
      <c r="C18" s="177">
        <f>SUM(C7:C17)</f>
        <v>0</v>
      </c>
      <c r="D18" s="177">
        <f>SUM(D7:D17)</f>
        <v>127000</v>
      </c>
      <c r="E18" s="177">
        <f>SUM(E7:E17)</f>
        <v>42535872</v>
      </c>
      <c r="F18" s="8"/>
    </row>
    <row r="19" spans="1:6" x14ac:dyDescent="0.2">
      <c r="A19" s="29"/>
      <c r="B19" s="29"/>
    </row>
    <row r="20" spans="1:6" ht="12.75" customHeight="1" x14ac:dyDescent="0.2">
      <c r="A20" s="219" t="s">
        <v>157</v>
      </c>
      <c r="B20" s="219"/>
      <c r="C20" s="219"/>
      <c r="D20" s="219"/>
      <c r="E20" s="219"/>
      <c r="F20" s="219"/>
    </row>
    <row r="21" spans="1:6" x14ac:dyDescent="0.2">
      <c r="A21" s="29"/>
      <c r="B21" s="29"/>
    </row>
    <row r="22" spans="1:6" x14ac:dyDescent="0.2">
      <c r="A22" s="245" t="s">
        <v>47</v>
      </c>
      <c r="B22" s="245"/>
      <c r="C22" s="245"/>
      <c r="D22" s="245"/>
      <c r="E22" s="245"/>
      <c r="F22" s="245"/>
    </row>
    <row r="23" spans="1:6" x14ac:dyDescent="0.2">
      <c r="A23" s="245" t="s">
        <v>151</v>
      </c>
      <c r="B23" s="245"/>
      <c r="C23" s="245"/>
      <c r="D23" s="245"/>
      <c r="E23" s="245"/>
      <c r="F23" s="245"/>
    </row>
    <row r="24" spans="1:6" x14ac:dyDescent="0.2">
      <c r="A24" s="221" t="s">
        <v>211</v>
      </c>
      <c r="B24" s="221"/>
      <c r="C24" s="221"/>
      <c r="D24" s="221"/>
      <c r="E24" s="221"/>
      <c r="F24" s="221"/>
    </row>
    <row r="25" spans="1:6" x14ac:dyDescent="0.2">
      <c r="A25" s="236" t="s">
        <v>23</v>
      </c>
      <c r="B25" s="204" t="s">
        <v>287</v>
      </c>
      <c r="C25" s="204"/>
      <c r="D25" s="204"/>
      <c r="E25" s="204"/>
      <c r="F25" s="228" t="s">
        <v>288</v>
      </c>
    </row>
    <row r="26" spans="1:6" x14ac:dyDescent="0.2">
      <c r="A26" s="237"/>
      <c r="B26" s="140" t="s">
        <v>3</v>
      </c>
      <c r="C26" s="140" t="s">
        <v>289</v>
      </c>
      <c r="D26" s="140" t="s">
        <v>22</v>
      </c>
      <c r="E26" s="140" t="s">
        <v>4</v>
      </c>
      <c r="F26" s="228"/>
    </row>
    <row r="27" spans="1:6" x14ac:dyDescent="0.2">
      <c r="A27" s="178" t="s">
        <v>293</v>
      </c>
      <c r="B27" s="145">
        <v>57809520</v>
      </c>
      <c r="C27" s="8"/>
      <c r="D27" s="8"/>
      <c r="E27" s="141">
        <f t="shared" ref="E27:E29" si="1">SUM(B27:D27)</f>
        <v>57809520</v>
      </c>
      <c r="F27" s="8"/>
    </row>
    <row r="28" spans="1:6" x14ac:dyDescent="0.2">
      <c r="A28" s="178" t="s">
        <v>292</v>
      </c>
      <c r="B28" s="145">
        <v>9980947</v>
      </c>
      <c r="C28" s="8"/>
      <c r="D28" s="8"/>
      <c r="E28" s="141">
        <f t="shared" si="1"/>
        <v>9980947</v>
      </c>
      <c r="F28" s="8"/>
    </row>
    <row r="29" spans="1:6" x14ac:dyDescent="0.2">
      <c r="A29" s="178" t="s">
        <v>294</v>
      </c>
      <c r="B29" s="145">
        <v>9729061</v>
      </c>
      <c r="C29" s="8"/>
      <c r="D29" s="8"/>
      <c r="E29" s="141">
        <f t="shared" si="1"/>
        <v>9729061</v>
      </c>
      <c r="F29" s="8"/>
    </row>
    <row r="30" spans="1:6" x14ac:dyDescent="0.2">
      <c r="A30" s="139"/>
      <c r="B30" s="145"/>
      <c r="C30" s="8"/>
      <c r="D30" s="8"/>
      <c r="E30" s="141"/>
      <c r="F30" s="8"/>
    </row>
    <row r="31" spans="1:6" x14ac:dyDescent="0.2">
      <c r="A31" s="139"/>
      <c r="B31" s="145"/>
      <c r="C31" s="8"/>
      <c r="D31" s="8"/>
      <c r="E31" s="141"/>
      <c r="F31" s="8"/>
    </row>
    <row r="32" spans="1:6" x14ac:dyDescent="0.2">
      <c r="A32" s="139"/>
      <c r="B32" s="145"/>
      <c r="C32" s="8"/>
      <c r="D32" s="8"/>
      <c r="E32" s="141"/>
      <c r="F32" s="8"/>
    </row>
    <row r="33" spans="1:6" x14ac:dyDescent="0.2">
      <c r="A33" s="139"/>
      <c r="B33" s="139"/>
      <c r="C33" s="8"/>
      <c r="D33" s="8"/>
      <c r="E33" s="8"/>
      <c r="F33" s="8"/>
    </row>
    <row r="34" spans="1:6" x14ac:dyDescent="0.2">
      <c r="A34" s="139"/>
      <c r="B34" s="139"/>
      <c r="C34" s="8"/>
      <c r="D34" s="8"/>
      <c r="E34" s="8"/>
      <c r="F34" s="8"/>
    </row>
    <row r="35" spans="1:6" x14ac:dyDescent="0.2">
      <c r="A35" s="139"/>
      <c r="B35" s="139"/>
      <c r="C35" s="8"/>
      <c r="D35" s="8"/>
      <c r="E35" s="8"/>
      <c r="F35" s="8"/>
    </row>
    <row r="36" spans="1:6" x14ac:dyDescent="0.2">
      <c r="A36" s="139"/>
      <c r="B36" s="139"/>
      <c r="C36" s="8"/>
      <c r="D36" s="8"/>
      <c r="E36" s="8"/>
      <c r="F36" s="8"/>
    </row>
    <row r="37" spans="1:6" x14ac:dyDescent="0.2">
      <c r="A37" s="127" t="s">
        <v>152</v>
      </c>
      <c r="B37" s="113">
        <f>SUM(B27:B36)</f>
        <v>77519528</v>
      </c>
      <c r="C37" s="113">
        <f>SUM(C27:C36)</f>
        <v>0</v>
      </c>
      <c r="D37" s="113">
        <f>SUM(D27:D36)</f>
        <v>0</v>
      </c>
      <c r="E37" s="113">
        <f>SUM(E27:E36)</f>
        <v>77519528</v>
      </c>
      <c r="F37" s="113"/>
    </row>
    <row r="38" spans="1:6" x14ac:dyDescent="0.2">
      <c r="A38" s="29"/>
      <c r="B38" s="29"/>
    </row>
    <row r="39" spans="1:6" x14ac:dyDescent="0.2">
      <c r="A39" s="219" t="s">
        <v>295</v>
      </c>
      <c r="B39" s="219"/>
      <c r="C39" s="219"/>
      <c r="D39" s="219"/>
      <c r="E39" s="219"/>
      <c r="F39" s="219"/>
    </row>
    <row r="40" spans="1:6" x14ac:dyDescent="0.2">
      <c r="A40" s="29"/>
      <c r="B40" s="29"/>
    </row>
    <row r="41" spans="1:6" x14ac:dyDescent="0.2">
      <c r="A41" s="245" t="s">
        <v>154</v>
      </c>
      <c r="B41" s="245"/>
      <c r="C41" s="245"/>
      <c r="D41" s="245"/>
      <c r="E41" s="245"/>
      <c r="F41" s="245"/>
    </row>
    <row r="42" spans="1:6" x14ac:dyDescent="0.2">
      <c r="A42" s="245" t="s">
        <v>150</v>
      </c>
      <c r="B42" s="245"/>
      <c r="C42" s="245"/>
      <c r="D42" s="245"/>
      <c r="E42" s="245"/>
      <c r="F42" s="245"/>
    </row>
    <row r="43" spans="1:6" x14ac:dyDescent="0.2">
      <c r="A43" s="221" t="s">
        <v>211</v>
      </c>
      <c r="B43" s="221"/>
      <c r="C43" s="221"/>
      <c r="D43" s="221"/>
      <c r="E43" s="221"/>
      <c r="F43" s="221"/>
    </row>
    <row r="44" spans="1:6" x14ac:dyDescent="0.2">
      <c r="A44" s="236" t="s">
        <v>11</v>
      </c>
      <c r="B44" s="204" t="s">
        <v>287</v>
      </c>
      <c r="C44" s="204"/>
      <c r="D44" s="204"/>
      <c r="E44" s="204"/>
      <c r="F44" s="228" t="s">
        <v>288</v>
      </c>
    </row>
    <row r="45" spans="1:6" x14ac:dyDescent="0.2">
      <c r="A45" s="237"/>
      <c r="B45" s="140" t="s">
        <v>3</v>
      </c>
      <c r="C45" s="140" t="s">
        <v>289</v>
      </c>
      <c r="D45" s="140" t="s">
        <v>22</v>
      </c>
      <c r="E45" s="140" t="s">
        <v>4</v>
      </c>
      <c r="F45" s="228"/>
    </row>
    <row r="46" spans="1:6" x14ac:dyDescent="0.2">
      <c r="A46" s="19"/>
      <c r="B46" s="139"/>
      <c r="C46" s="8"/>
      <c r="D46" s="8"/>
      <c r="E46" s="8"/>
      <c r="F46" s="8"/>
    </row>
    <row r="47" spans="1:6" x14ac:dyDescent="0.2">
      <c r="A47" s="139"/>
      <c r="B47" s="139"/>
      <c r="C47" s="8"/>
      <c r="D47" s="8"/>
      <c r="E47" s="8"/>
      <c r="F47" s="8"/>
    </row>
    <row r="48" spans="1:6" x14ac:dyDescent="0.2">
      <c r="A48" s="139"/>
      <c r="B48" s="139"/>
      <c r="C48" s="8"/>
      <c r="D48" s="8"/>
      <c r="E48" s="8"/>
      <c r="F48" s="8"/>
    </row>
    <row r="49" spans="1:6" x14ac:dyDescent="0.2">
      <c r="A49" s="139"/>
      <c r="B49" s="139"/>
      <c r="C49" s="8"/>
      <c r="D49" s="8"/>
      <c r="E49" s="8"/>
      <c r="F49" s="8"/>
    </row>
    <row r="50" spans="1:6" x14ac:dyDescent="0.2">
      <c r="A50" s="139"/>
      <c r="B50" s="139"/>
      <c r="C50" s="8"/>
      <c r="D50" s="8"/>
      <c r="E50" s="8"/>
      <c r="F50" s="8"/>
    </row>
    <row r="51" spans="1:6" x14ac:dyDescent="0.2">
      <c r="A51" s="139"/>
      <c r="B51" s="139"/>
      <c r="C51" s="8"/>
      <c r="D51" s="8"/>
      <c r="E51" s="8"/>
      <c r="F51" s="8"/>
    </row>
    <row r="52" spans="1:6" x14ac:dyDescent="0.2">
      <c r="A52" s="139"/>
      <c r="B52" s="139"/>
      <c r="C52" s="8"/>
      <c r="D52" s="8"/>
      <c r="E52" s="8"/>
      <c r="F52" s="8"/>
    </row>
    <row r="53" spans="1:6" x14ac:dyDescent="0.2">
      <c r="A53" s="139"/>
      <c r="B53" s="139"/>
      <c r="C53" s="8"/>
      <c r="D53" s="8"/>
      <c r="E53" s="8"/>
      <c r="F53" s="8"/>
    </row>
    <row r="54" spans="1:6" x14ac:dyDescent="0.2">
      <c r="A54" s="139"/>
      <c r="B54" s="139"/>
      <c r="C54" s="8"/>
      <c r="D54" s="8"/>
      <c r="E54" s="8"/>
      <c r="F54" s="8"/>
    </row>
    <row r="55" spans="1:6" x14ac:dyDescent="0.2">
      <c r="A55" s="139"/>
      <c r="B55" s="139"/>
      <c r="C55" s="8"/>
      <c r="D55" s="8"/>
      <c r="E55" s="8"/>
      <c r="F55" s="8"/>
    </row>
    <row r="56" spans="1:6" x14ac:dyDescent="0.2">
      <c r="A56" s="127" t="s">
        <v>155</v>
      </c>
      <c r="B56" s="22"/>
      <c r="C56" s="8"/>
      <c r="D56" s="8"/>
      <c r="E56" s="8"/>
      <c r="F56" s="8">
        <v>0</v>
      </c>
    </row>
  </sheetData>
  <mergeCells count="21">
    <mergeCell ref="A39:F39"/>
    <mergeCell ref="A41:F41"/>
    <mergeCell ref="A42:F42"/>
    <mergeCell ref="A43:F43"/>
    <mergeCell ref="A44:A45"/>
    <mergeCell ref="B44:E44"/>
    <mergeCell ref="F44:F45"/>
    <mergeCell ref="A20:F20"/>
    <mergeCell ref="A22:F22"/>
    <mergeCell ref="A23:F23"/>
    <mergeCell ref="A24:F24"/>
    <mergeCell ref="A25:A26"/>
    <mergeCell ref="B25:E25"/>
    <mergeCell ref="F25:F26"/>
    <mergeCell ref="A1:F1"/>
    <mergeCell ref="A2:F2"/>
    <mergeCell ref="A3:F3"/>
    <mergeCell ref="A4:F4"/>
    <mergeCell ref="A5:A6"/>
    <mergeCell ref="B5:E5"/>
    <mergeCell ref="F5:F6"/>
  </mergeCells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E19"/>
  <sheetViews>
    <sheetView workbookViewId="0">
      <selection activeCell="K13" sqref="K13"/>
    </sheetView>
  </sheetViews>
  <sheetFormatPr defaultRowHeight="12.75" x14ac:dyDescent="0.2"/>
  <cols>
    <col min="4" max="4" width="14.85546875" customWidth="1"/>
    <col min="5" max="5" width="13.85546875" customWidth="1"/>
  </cols>
  <sheetData>
    <row r="1" spans="1:5" x14ac:dyDescent="0.2">
      <c r="E1" s="129" t="s">
        <v>296</v>
      </c>
    </row>
    <row r="4" spans="1:5" x14ac:dyDescent="0.2">
      <c r="A4" s="219"/>
      <c r="B4" s="219"/>
      <c r="C4" s="219"/>
      <c r="D4" s="219"/>
      <c r="E4" s="219"/>
    </row>
    <row r="5" spans="1:5" x14ac:dyDescent="0.2">
      <c r="A5" s="29"/>
      <c r="B5" s="29"/>
      <c r="C5" s="29"/>
      <c r="D5" s="29"/>
      <c r="E5" s="35"/>
    </row>
    <row r="6" spans="1:5" x14ac:dyDescent="0.2">
      <c r="A6" s="245" t="s">
        <v>24</v>
      </c>
      <c r="B6" s="245"/>
      <c r="C6" s="245"/>
      <c r="D6" s="245"/>
      <c r="E6" s="245"/>
    </row>
    <row r="7" spans="1:5" x14ac:dyDescent="0.2">
      <c r="A7" s="32"/>
      <c r="B7" s="32"/>
      <c r="C7" s="32"/>
      <c r="D7" s="32"/>
      <c r="E7" s="32"/>
    </row>
    <row r="8" spans="1:5" x14ac:dyDescent="0.2">
      <c r="A8" s="221" t="s">
        <v>212</v>
      </c>
      <c r="B8" s="221"/>
      <c r="C8" s="221"/>
      <c r="D8" s="221"/>
      <c r="E8" s="221"/>
    </row>
    <row r="9" spans="1:5" ht="17.25" customHeight="1" x14ac:dyDescent="0.2">
      <c r="A9" s="222" t="s">
        <v>9</v>
      </c>
      <c r="B9" s="223"/>
      <c r="C9" s="223"/>
      <c r="D9" s="224"/>
      <c r="E9" s="228" t="s">
        <v>1</v>
      </c>
    </row>
    <row r="10" spans="1:5" ht="18" customHeight="1" x14ac:dyDescent="0.2">
      <c r="A10" s="225"/>
      <c r="B10" s="226"/>
      <c r="C10" s="226"/>
      <c r="D10" s="227"/>
      <c r="E10" s="228"/>
    </row>
    <row r="11" spans="1:5" ht="18" customHeight="1" x14ac:dyDescent="0.2">
      <c r="A11" s="184"/>
      <c r="B11" s="302"/>
      <c r="C11" s="302"/>
      <c r="D11" s="185"/>
      <c r="E11" s="17"/>
    </row>
    <row r="12" spans="1:5" ht="18" customHeight="1" x14ac:dyDescent="0.2">
      <c r="A12" s="184"/>
      <c r="B12" s="302"/>
      <c r="C12" s="302"/>
      <c r="D12" s="185"/>
      <c r="E12" s="17"/>
    </row>
    <row r="13" spans="1:5" ht="18" customHeight="1" x14ac:dyDescent="0.2">
      <c r="A13" s="184" t="s">
        <v>2</v>
      </c>
      <c r="B13" s="302"/>
      <c r="C13" s="302"/>
      <c r="D13" s="185"/>
      <c r="E13" s="17"/>
    </row>
    <row r="14" spans="1:5" ht="16.5" customHeight="1" x14ac:dyDescent="0.2">
      <c r="A14" s="184"/>
      <c r="B14" s="302"/>
      <c r="C14" s="302"/>
      <c r="D14" s="185"/>
      <c r="E14" s="17"/>
    </row>
    <row r="15" spans="1:5" ht="18" customHeight="1" x14ac:dyDescent="0.2">
      <c r="A15" s="184"/>
      <c r="B15" s="302"/>
      <c r="C15" s="302"/>
      <c r="D15" s="185"/>
      <c r="E15" s="17"/>
    </row>
    <row r="16" spans="1:5" ht="16.5" customHeight="1" x14ac:dyDescent="0.2">
      <c r="A16" s="184"/>
      <c r="B16" s="302"/>
      <c r="C16" s="302"/>
      <c r="D16" s="185"/>
      <c r="E16" s="17"/>
    </row>
    <row r="17" spans="1:5" ht="18" customHeight="1" x14ac:dyDescent="0.2">
      <c r="A17" s="184"/>
      <c r="B17" s="302"/>
      <c r="C17" s="302"/>
      <c r="D17" s="185"/>
      <c r="E17" s="17"/>
    </row>
    <row r="18" spans="1:5" ht="17.25" customHeight="1" x14ac:dyDescent="0.2">
      <c r="A18" s="184"/>
      <c r="B18" s="302"/>
      <c r="C18" s="302"/>
      <c r="D18" s="185"/>
      <c r="E18" s="17"/>
    </row>
    <row r="19" spans="1:5" ht="18" customHeight="1" x14ac:dyDescent="0.2">
      <c r="A19" s="253" t="s">
        <v>8</v>
      </c>
      <c r="B19" s="301"/>
      <c r="C19" s="301"/>
      <c r="D19" s="301"/>
      <c r="E19" s="36">
        <v>0</v>
      </c>
    </row>
  </sheetData>
  <mergeCells count="14">
    <mergeCell ref="A9:D10"/>
    <mergeCell ref="A8:E8"/>
    <mergeCell ref="A4:E4"/>
    <mergeCell ref="A6:E6"/>
    <mergeCell ref="E9:E10"/>
    <mergeCell ref="A19:D19"/>
    <mergeCell ref="A11:D11"/>
    <mergeCell ref="A12:D12"/>
    <mergeCell ref="A16:D16"/>
    <mergeCell ref="A17:D17"/>
    <mergeCell ref="A18:D18"/>
    <mergeCell ref="A15:D15"/>
    <mergeCell ref="A14:D14"/>
    <mergeCell ref="A13:D1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3:F48"/>
  <sheetViews>
    <sheetView topLeftCell="A28" zoomScale="125" workbookViewId="0">
      <selection activeCell="F52" sqref="F52"/>
    </sheetView>
  </sheetViews>
  <sheetFormatPr defaultRowHeight="12.75" x14ac:dyDescent="0.2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 x14ac:dyDescent="0.2">
      <c r="A3" s="13"/>
      <c r="B3" s="47" t="s">
        <v>113</v>
      </c>
      <c r="C3" s="31"/>
      <c r="D3" s="31"/>
      <c r="E3" s="31"/>
      <c r="F3" s="29"/>
    </row>
    <row r="4" spans="1:6" x14ac:dyDescent="0.2">
      <c r="A4" s="238" t="s">
        <v>196</v>
      </c>
      <c r="B4" s="238"/>
    </row>
    <row r="5" spans="1:6" x14ac:dyDescent="0.2">
      <c r="A5" s="243" t="s">
        <v>213</v>
      </c>
      <c r="B5" s="243"/>
    </row>
    <row r="6" spans="1:6" x14ac:dyDescent="0.2">
      <c r="A6" s="12" t="s">
        <v>115</v>
      </c>
      <c r="B6" s="15" t="s">
        <v>1</v>
      </c>
    </row>
    <row r="7" spans="1:6" x14ac:dyDescent="0.2">
      <c r="A7" s="10" t="s">
        <v>314</v>
      </c>
      <c r="B7" s="101">
        <v>6464000</v>
      </c>
    </row>
    <row r="8" spans="1:6" x14ac:dyDescent="0.2">
      <c r="A8" s="100"/>
      <c r="B8" s="101"/>
    </row>
    <row r="9" spans="1:6" x14ac:dyDescent="0.2">
      <c r="A9" s="100"/>
      <c r="B9" s="101"/>
    </row>
    <row r="10" spans="1:6" x14ac:dyDescent="0.2">
      <c r="A10" s="100"/>
      <c r="B10" s="101"/>
    </row>
    <row r="11" spans="1:6" x14ac:dyDescent="0.2">
      <c r="A11" s="100"/>
      <c r="B11" s="101"/>
    </row>
    <row r="12" spans="1:6" x14ac:dyDescent="0.2">
      <c r="A12" s="84" t="s">
        <v>7</v>
      </c>
      <c r="B12" s="101">
        <f>SUM(B7:B11)</f>
        <v>6464000</v>
      </c>
    </row>
    <row r="13" spans="1:6" x14ac:dyDescent="0.2">
      <c r="A13" s="244" t="s">
        <v>117</v>
      </c>
      <c r="B13" s="244"/>
      <c r="C13" s="244"/>
      <c r="D13" s="244"/>
      <c r="E13" s="244"/>
    </row>
    <row r="14" spans="1:6" x14ac:dyDescent="0.2">
      <c r="A14" s="245" t="s">
        <v>114</v>
      </c>
      <c r="B14" s="245"/>
      <c r="C14" s="245"/>
      <c r="D14" s="245"/>
      <c r="E14" s="245"/>
    </row>
    <row r="15" spans="1:6" x14ac:dyDescent="0.2">
      <c r="A15" s="5"/>
      <c r="B15" s="5"/>
      <c r="C15" s="5"/>
      <c r="D15" s="5"/>
      <c r="E15" s="5"/>
    </row>
    <row r="16" spans="1:6" ht="12.75" customHeight="1" x14ac:dyDescent="0.2">
      <c r="A16" s="246" t="s">
        <v>115</v>
      </c>
      <c r="B16" s="241" t="s">
        <v>1</v>
      </c>
      <c r="C16" s="234" t="s">
        <v>180</v>
      </c>
      <c r="D16" s="234" t="s">
        <v>12</v>
      </c>
      <c r="E16" s="236" t="s">
        <v>13</v>
      </c>
    </row>
    <row r="17" spans="1:5" x14ac:dyDescent="0.2">
      <c r="A17" s="247"/>
      <c r="B17" s="242"/>
      <c r="C17" s="235"/>
      <c r="D17" s="235"/>
      <c r="E17" s="237"/>
    </row>
    <row r="18" spans="1:5" x14ac:dyDescent="0.2">
      <c r="A18" s="46"/>
      <c r="B18" s="46"/>
      <c r="C18" s="46"/>
      <c r="D18" s="46"/>
      <c r="E18" s="46"/>
    </row>
    <row r="19" spans="1:5" x14ac:dyDescent="0.2">
      <c r="A19" s="46"/>
      <c r="B19" s="46"/>
      <c r="C19" s="46"/>
      <c r="D19" s="46"/>
      <c r="E19" s="46"/>
    </row>
    <row r="20" spans="1:5" x14ac:dyDescent="0.2">
      <c r="A20" s="46"/>
      <c r="B20" s="46"/>
      <c r="C20" s="46"/>
      <c r="D20" s="46"/>
      <c r="E20" s="46"/>
    </row>
    <row r="21" spans="1:5" x14ac:dyDescent="0.2">
      <c r="A21" s="46"/>
      <c r="B21" s="46"/>
      <c r="C21" s="46"/>
      <c r="D21" s="46"/>
      <c r="E21" s="46"/>
    </row>
    <row r="22" spans="1:5" x14ac:dyDescent="0.2">
      <c r="A22" s="46"/>
      <c r="B22" s="46"/>
      <c r="C22" s="46"/>
      <c r="D22" s="46"/>
      <c r="E22" s="46"/>
    </row>
    <row r="23" spans="1:5" x14ac:dyDescent="0.2">
      <c r="A23" s="14" t="s">
        <v>7</v>
      </c>
      <c r="B23" s="46">
        <v>0</v>
      </c>
      <c r="C23" s="46">
        <v>0</v>
      </c>
      <c r="D23" s="46">
        <v>0</v>
      </c>
      <c r="E23" s="46">
        <v>0</v>
      </c>
    </row>
    <row r="24" spans="1:5" x14ac:dyDescent="0.2">
      <c r="A24" s="45"/>
      <c r="B24" s="45"/>
      <c r="C24" s="45"/>
      <c r="D24" s="45"/>
      <c r="E24" s="45"/>
    </row>
    <row r="25" spans="1:5" x14ac:dyDescent="0.2">
      <c r="A25" s="244" t="s">
        <v>116</v>
      </c>
      <c r="B25" s="244"/>
      <c r="C25" s="244"/>
      <c r="D25" s="244"/>
      <c r="E25" s="244"/>
    </row>
    <row r="26" spans="1:5" x14ac:dyDescent="0.2">
      <c r="A26" s="245" t="s">
        <v>123</v>
      </c>
      <c r="B26" s="245"/>
      <c r="C26" s="245"/>
      <c r="D26" s="245"/>
      <c r="E26" s="245"/>
    </row>
    <row r="27" spans="1:5" ht="12" customHeight="1" x14ac:dyDescent="0.2">
      <c r="A27" s="221" t="s">
        <v>214</v>
      </c>
      <c r="B27" s="221"/>
      <c r="C27" s="221"/>
      <c r="D27" s="221"/>
      <c r="E27" s="221"/>
    </row>
    <row r="28" spans="1:5" ht="12.75" customHeight="1" x14ac:dyDescent="0.2">
      <c r="A28" s="239" t="s">
        <v>119</v>
      </c>
      <c r="B28" s="241" t="s">
        <v>1</v>
      </c>
      <c r="C28" s="234" t="s">
        <v>180</v>
      </c>
      <c r="D28" s="234" t="s">
        <v>12</v>
      </c>
      <c r="E28" s="236" t="s">
        <v>13</v>
      </c>
    </row>
    <row r="29" spans="1:5" ht="14.25" customHeight="1" x14ac:dyDescent="0.2">
      <c r="A29" s="240"/>
      <c r="B29" s="242"/>
      <c r="C29" s="235"/>
      <c r="D29" s="235"/>
      <c r="E29" s="237"/>
    </row>
    <row r="30" spans="1:5" ht="14.25" customHeight="1" x14ac:dyDescent="0.2">
      <c r="A30" s="62"/>
      <c r="B30" s="54"/>
      <c r="C30" s="53"/>
      <c r="D30" s="53"/>
      <c r="E30" s="37"/>
    </row>
    <row r="31" spans="1:5" ht="14.25" customHeight="1" x14ac:dyDescent="0.2">
      <c r="A31" s="62"/>
      <c r="B31" s="54"/>
      <c r="C31" s="53"/>
      <c r="D31" s="53"/>
      <c r="E31" s="37"/>
    </row>
    <row r="32" spans="1:5" ht="14.25" customHeight="1" x14ac:dyDescent="0.2">
      <c r="A32" s="62"/>
      <c r="B32" s="54"/>
      <c r="C32" s="53"/>
      <c r="D32" s="53"/>
      <c r="E32" s="37"/>
    </row>
    <row r="33" spans="1:5" x14ac:dyDescent="0.2">
      <c r="A33" s="10"/>
      <c r="B33" s="11"/>
      <c r="C33" s="7"/>
      <c r="D33" s="7"/>
      <c r="E33" s="7"/>
    </row>
    <row r="34" spans="1:5" x14ac:dyDescent="0.2">
      <c r="A34" s="10"/>
      <c r="B34" s="11"/>
      <c r="C34" s="7"/>
      <c r="D34" s="7"/>
      <c r="E34" s="7"/>
    </row>
    <row r="35" spans="1:5" x14ac:dyDescent="0.2">
      <c r="A35" s="14" t="s">
        <v>7</v>
      </c>
      <c r="B35" s="11">
        <v>0</v>
      </c>
      <c r="C35" s="8">
        <v>0</v>
      </c>
      <c r="D35" s="8">
        <v>0</v>
      </c>
      <c r="E35" s="8">
        <v>0</v>
      </c>
    </row>
    <row r="37" spans="1:5" x14ac:dyDescent="0.2">
      <c r="A37" s="244" t="s">
        <v>118</v>
      </c>
      <c r="B37" s="244"/>
      <c r="C37" s="244"/>
      <c r="D37" s="244"/>
      <c r="E37" s="244"/>
    </row>
    <row r="38" spans="1:5" x14ac:dyDescent="0.2">
      <c r="A38" s="238" t="s">
        <v>59</v>
      </c>
      <c r="B38" s="238"/>
      <c r="C38" s="238"/>
      <c r="D38" s="238"/>
      <c r="E38" s="238"/>
    </row>
    <row r="39" spans="1:5" x14ac:dyDescent="0.2">
      <c r="A39" s="221" t="s">
        <v>214</v>
      </c>
      <c r="B39" s="221"/>
      <c r="C39" s="221"/>
      <c r="D39" s="221"/>
      <c r="E39" s="221"/>
    </row>
    <row r="40" spans="1:5" ht="12.75" customHeight="1" x14ac:dyDescent="0.2">
      <c r="A40" s="239" t="s">
        <v>119</v>
      </c>
      <c r="B40" s="241" t="s">
        <v>1</v>
      </c>
      <c r="C40" s="234" t="s">
        <v>180</v>
      </c>
      <c r="D40" s="234" t="s">
        <v>12</v>
      </c>
      <c r="E40" s="236" t="s">
        <v>13</v>
      </c>
    </row>
    <row r="41" spans="1:5" x14ac:dyDescent="0.2">
      <c r="A41" s="240"/>
      <c r="B41" s="242"/>
      <c r="C41" s="235"/>
      <c r="D41" s="235"/>
      <c r="E41" s="237"/>
    </row>
    <row r="42" spans="1:5" x14ac:dyDescent="0.2">
      <c r="A42" s="100" t="s">
        <v>179</v>
      </c>
      <c r="B42" s="101">
        <v>4702600</v>
      </c>
      <c r="C42" s="102"/>
      <c r="D42" s="102"/>
      <c r="E42" s="102">
        <f>SUM(B42:D42)</f>
        <v>4702600</v>
      </c>
    </row>
    <row r="43" spans="1:5" x14ac:dyDescent="0.2">
      <c r="A43" s="100" t="s">
        <v>198</v>
      </c>
      <c r="B43" s="101">
        <v>18037961</v>
      </c>
      <c r="C43" s="102"/>
      <c r="D43" s="102"/>
      <c r="E43" s="102">
        <f t="shared" ref="E43:E47" si="0">SUM(B43:D43)</f>
        <v>18037961</v>
      </c>
    </row>
    <row r="44" spans="1:5" x14ac:dyDescent="0.2">
      <c r="A44" s="10" t="s">
        <v>313</v>
      </c>
      <c r="B44" s="101">
        <v>541308</v>
      </c>
      <c r="C44" s="102"/>
      <c r="D44" s="102"/>
      <c r="E44" s="102">
        <f t="shared" si="0"/>
        <v>541308</v>
      </c>
    </row>
    <row r="45" spans="1:5" x14ac:dyDescent="0.2">
      <c r="A45" s="100" t="s">
        <v>222</v>
      </c>
      <c r="B45" s="101"/>
      <c r="C45" s="102">
        <v>1356040</v>
      </c>
      <c r="D45" s="102"/>
      <c r="E45" s="102">
        <f t="shared" si="0"/>
        <v>1356040</v>
      </c>
    </row>
    <row r="46" spans="1:5" x14ac:dyDescent="0.2">
      <c r="A46" s="100" t="s">
        <v>221</v>
      </c>
      <c r="B46" s="101">
        <v>37263413</v>
      </c>
      <c r="C46" s="102"/>
      <c r="D46" s="102"/>
      <c r="E46" s="102">
        <f t="shared" si="0"/>
        <v>37263413</v>
      </c>
    </row>
    <row r="47" spans="1:5" x14ac:dyDescent="0.2">
      <c r="A47" s="10" t="s">
        <v>224</v>
      </c>
      <c r="B47" s="101"/>
      <c r="C47" s="102"/>
      <c r="D47" s="95"/>
      <c r="E47" s="102">
        <f t="shared" si="0"/>
        <v>0</v>
      </c>
    </row>
    <row r="48" spans="1:5" x14ac:dyDescent="0.2">
      <c r="A48" s="84" t="s">
        <v>7</v>
      </c>
      <c r="B48" s="101">
        <f>SUM(B42:B47)</f>
        <v>60545282</v>
      </c>
      <c r="C48" s="101">
        <f>SUM(C42:C47)</f>
        <v>1356040</v>
      </c>
      <c r="D48" s="111"/>
      <c r="E48" s="102">
        <f>SUM(E42:E47)</f>
        <v>61901322</v>
      </c>
    </row>
  </sheetData>
  <mergeCells count="25"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A16:A17"/>
    <mergeCell ref="A25:E25"/>
    <mergeCell ref="B28:B29"/>
    <mergeCell ref="E28:E29"/>
    <mergeCell ref="B16:B17"/>
    <mergeCell ref="C16:C17"/>
    <mergeCell ref="D16:D17"/>
    <mergeCell ref="E16:E17"/>
    <mergeCell ref="A38:E38"/>
    <mergeCell ref="A40:A41"/>
    <mergeCell ref="B40:B41"/>
    <mergeCell ref="C40:C41"/>
    <mergeCell ref="D40:D41"/>
    <mergeCell ref="E40:E41"/>
    <mergeCell ref="A39:E39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E58"/>
  <sheetViews>
    <sheetView zoomScale="125" workbookViewId="0">
      <selection activeCell="H31" sqref="H31"/>
    </sheetView>
  </sheetViews>
  <sheetFormatPr defaultRowHeight="12.75" x14ac:dyDescent="0.2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 x14ac:dyDescent="0.2">
      <c r="A1" s="13"/>
      <c r="B1" s="47"/>
      <c r="E1" s="47" t="s">
        <v>120</v>
      </c>
    </row>
    <row r="2" spans="1:5" x14ac:dyDescent="0.2">
      <c r="A2" s="238" t="s">
        <v>158</v>
      </c>
      <c r="B2" s="238"/>
      <c r="C2" s="238"/>
      <c r="D2" s="238"/>
    </row>
    <row r="3" spans="1:5" x14ac:dyDescent="0.2">
      <c r="A3" s="221" t="s">
        <v>215</v>
      </c>
      <c r="B3" s="221"/>
      <c r="C3" s="221"/>
      <c r="D3" s="221"/>
      <c r="E3" s="221"/>
    </row>
    <row r="4" spans="1:5" x14ac:dyDescent="0.2">
      <c r="A4" s="56" t="s">
        <v>115</v>
      </c>
      <c r="B4" s="248" t="s">
        <v>1</v>
      </c>
      <c r="C4" s="249"/>
      <c r="D4" s="250"/>
      <c r="E4" s="232" t="s">
        <v>188</v>
      </c>
    </row>
    <row r="5" spans="1:5" x14ac:dyDescent="0.2">
      <c r="A5" s="52" t="s">
        <v>162</v>
      </c>
      <c r="B5" s="15" t="s">
        <v>190</v>
      </c>
      <c r="C5" s="15" t="s">
        <v>191</v>
      </c>
      <c r="D5" s="15" t="s">
        <v>187</v>
      </c>
      <c r="E5" s="232"/>
    </row>
    <row r="6" spans="1:5" x14ac:dyDescent="0.2">
      <c r="A6" s="57" t="s">
        <v>163</v>
      </c>
      <c r="B6" s="64"/>
      <c r="C6" s="64"/>
      <c r="D6" s="64">
        <v>516</v>
      </c>
      <c r="E6" s="68">
        <v>0</v>
      </c>
    </row>
    <row r="7" spans="1:5" x14ac:dyDescent="0.2">
      <c r="A7" s="57" t="s">
        <v>164</v>
      </c>
      <c r="B7" s="64"/>
      <c r="C7" s="64"/>
      <c r="D7" s="103">
        <v>516</v>
      </c>
      <c r="E7" s="68">
        <v>0</v>
      </c>
    </row>
    <row r="8" spans="1:5" x14ac:dyDescent="0.2">
      <c r="A8" s="57"/>
      <c r="B8" s="64"/>
      <c r="C8" s="64"/>
      <c r="D8" s="64"/>
      <c r="E8" s="90"/>
    </row>
    <row r="9" spans="1:5" x14ac:dyDescent="0.2">
      <c r="A9" s="19" t="s">
        <v>60</v>
      </c>
      <c r="B9" s="65"/>
      <c r="C9" s="65"/>
      <c r="D9" s="65"/>
      <c r="E9" s="90"/>
    </row>
    <row r="10" spans="1:5" x14ac:dyDescent="0.2">
      <c r="A10" s="57" t="s">
        <v>61</v>
      </c>
      <c r="B10" s="65"/>
      <c r="C10" s="65"/>
      <c r="D10" s="65"/>
      <c r="E10" s="90"/>
    </row>
    <row r="11" spans="1:5" x14ac:dyDescent="0.2">
      <c r="A11" s="58" t="s">
        <v>62</v>
      </c>
      <c r="B11" s="66"/>
      <c r="C11" s="66"/>
      <c r="D11" s="66"/>
      <c r="E11" s="90"/>
    </row>
    <row r="12" spans="1:5" x14ac:dyDescent="0.2">
      <c r="A12" s="57" t="s">
        <v>63</v>
      </c>
      <c r="B12" s="63"/>
      <c r="C12" s="63"/>
      <c r="D12" s="63"/>
      <c r="E12" s="90"/>
    </row>
    <row r="13" spans="1:5" x14ac:dyDescent="0.2">
      <c r="A13" s="59" t="s">
        <v>64</v>
      </c>
      <c r="B13" s="63"/>
      <c r="C13" s="63"/>
      <c r="D13" s="63"/>
      <c r="E13" s="90"/>
    </row>
    <row r="14" spans="1:5" x14ac:dyDescent="0.2">
      <c r="A14" s="59" t="s">
        <v>65</v>
      </c>
      <c r="B14" s="63"/>
      <c r="C14" s="63"/>
      <c r="D14" s="63"/>
      <c r="E14" s="90"/>
    </row>
    <row r="15" spans="1:5" x14ac:dyDescent="0.2">
      <c r="A15" s="59"/>
      <c r="B15" s="63"/>
      <c r="C15" s="63"/>
      <c r="D15" s="63"/>
      <c r="E15" s="90"/>
    </row>
    <row r="16" spans="1:5" x14ac:dyDescent="0.2">
      <c r="A16" s="60" t="s">
        <v>159</v>
      </c>
      <c r="B16" s="179">
        <v>47864000</v>
      </c>
      <c r="C16" s="179">
        <v>47864000</v>
      </c>
      <c r="D16" s="179">
        <v>27459390</v>
      </c>
      <c r="E16" s="68">
        <f>D16/C16</f>
        <v>0.57369609727561421</v>
      </c>
    </row>
    <row r="17" spans="1:5" x14ac:dyDescent="0.2">
      <c r="A17" s="59" t="s">
        <v>61</v>
      </c>
      <c r="B17" s="103"/>
      <c r="C17" s="103"/>
      <c r="D17" s="103"/>
      <c r="E17" s="68"/>
    </row>
    <row r="18" spans="1:5" x14ac:dyDescent="0.2">
      <c r="A18" s="59" t="s">
        <v>160</v>
      </c>
      <c r="B18" s="103">
        <v>47864000</v>
      </c>
      <c r="C18" s="103">
        <v>47864000</v>
      </c>
      <c r="D18" s="103">
        <v>27459390</v>
      </c>
      <c r="E18" s="68">
        <f>D18/C18</f>
        <v>0.57369609727561421</v>
      </c>
    </row>
    <row r="19" spans="1:5" x14ac:dyDescent="0.2">
      <c r="A19" s="59"/>
      <c r="B19" s="103"/>
      <c r="C19" s="103"/>
      <c r="D19" s="103"/>
      <c r="E19" s="68"/>
    </row>
    <row r="20" spans="1:5" x14ac:dyDescent="0.2">
      <c r="A20" s="60" t="s">
        <v>66</v>
      </c>
      <c r="B20" s="104">
        <v>7000000</v>
      </c>
      <c r="C20" s="104">
        <v>7000000</v>
      </c>
      <c r="D20" s="104">
        <v>4010204</v>
      </c>
      <c r="E20" s="68">
        <f>D20/C20</f>
        <v>0.57288628571428568</v>
      </c>
    </row>
    <row r="21" spans="1:5" x14ac:dyDescent="0.2">
      <c r="A21" s="60" t="s">
        <v>67</v>
      </c>
      <c r="B21" s="104"/>
      <c r="C21" s="104">
        <v>0</v>
      </c>
      <c r="D21" s="104">
        <v>0</v>
      </c>
      <c r="E21" s="68">
        <v>0</v>
      </c>
    </row>
    <row r="22" spans="1:5" x14ac:dyDescent="0.2">
      <c r="A22" s="59" t="s">
        <v>61</v>
      </c>
      <c r="B22" s="103"/>
      <c r="C22" s="103"/>
      <c r="D22" s="103"/>
      <c r="E22" s="68"/>
    </row>
    <row r="23" spans="1:5" x14ac:dyDescent="0.2">
      <c r="A23" s="57" t="s">
        <v>161</v>
      </c>
      <c r="B23" s="106"/>
      <c r="C23" s="106"/>
      <c r="D23" s="106"/>
      <c r="E23" s="68"/>
    </row>
    <row r="24" spans="1:5" x14ac:dyDescent="0.2">
      <c r="A24" s="57" t="s">
        <v>68</v>
      </c>
      <c r="B24" s="103"/>
      <c r="C24" s="103">
        <v>0</v>
      </c>
      <c r="D24" s="103">
        <v>0</v>
      </c>
      <c r="E24" s="68">
        <v>0</v>
      </c>
    </row>
    <row r="25" spans="1:5" ht="22.5" x14ac:dyDescent="0.2">
      <c r="A25" s="58" t="s">
        <v>112</v>
      </c>
      <c r="B25" s="103"/>
      <c r="C25" s="103"/>
      <c r="D25" s="103"/>
      <c r="E25" s="68"/>
    </row>
    <row r="26" spans="1:5" x14ac:dyDescent="0.2">
      <c r="A26" s="58"/>
      <c r="B26" s="103"/>
      <c r="C26" s="103"/>
      <c r="D26" s="103"/>
      <c r="E26" s="68"/>
    </row>
    <row r="27" spans="1:5" x14ac:dyDescent="0.2">
      <c r="A27" s="19" t="s">
        <v>181</v>
      </c>
      <c r="B27" s="110">
        <v>3000000</v>
      </c>
      <c r="C27" s="110">
        <v>3000000</v>
      </c>
      <c r="D27" s="110">
        <v>1120602</v>
      </c>
      <c r="E27" s="68">
        <v>0</v>
      </c>
    </row>
    <row r="28" spans="1:5" x14ac:dyDescent="0.2">
      <c r="A28" s="23" t="s">
        <v>61</v>
      </c>
      <c r="B28" s="105"/>
      <c r="C28" s="105"/>
      <c r="D28" s="105"/>
      <c r="E28" s="68"/>
    </row>
    <row r="29" spans="1:5" x14ac:dyDescent="0.2">
      <c r="A29" s="23" t="s">
        <v>166</v>
      </c>
      <c r="B29" s="105">
        <v>0</v>
      </c>
      <c r="C29" s="105">
        <v>0</v>
      </c>
      <c r="D29" s="105"/>
      <c r="E29" s="68"/>
    </row>
    <row r="30" spans="1:5" x14ac:dyDescent="0.2">
      <c r="A30" s="23" t="s">
        <v>167</v>
      </c>
      <c r="B30" s="105"/>
      <c r="C30" s="105"/>
      <c r="D30" s="105"/>
      <c r="E30" s="68">
        <v>0</v>
      </c>
    </row>
    <row r="31" spans="1:5" x14ac:dyDescent="0.2">
      <c r="A31" s="23" t="s">
        <v>168</v>
      </c>
      <c r="B31" s="105"/>
      <c r="C31" s="105"/>
      <c r="D31" s="105"/>
      <c r="E31" s="68"/>
    </row>
    <row r="32" spans="1:5" x14ac:dyDescent="0.2">
      <c r="A32" s="23" t="s">
        <v>169</v>
      </c>
      <c r="B32" s="105"/>
      <c r="C32" s="105"/>
      <c r="D32" s="105"/>
      <c r="E32" s="68"/>
    </row>
    <row r="33" spans="1:5" x14ac:dyDescent="0.2">
      <c r="A33" s="23" t="s">
        <v>299</v>
      </c>
      <c r="B33" s="105">
        <v>3000000</v>
      </c>
      <c r="C33" s="105">
        <v>3000000</v>
      </c>
      <c r="D33" s="105">
        <v>970223</v>
      </c>
      <c r="E33" s="68">
        <f>D33/C33</f>
        <v>0.32340766666666665</v>
      </c>
    </row>
    <row r="34" spans="1:5" x14ac:dyDescent="0.2">
      <c r="A34" s="23" t="s">
        <v>199</v>
      </c>
      <c r="B34" s="105">
        <v>0</v>
      </c>
      <c r="C34" s="105"/>
      <c r="D34" s="105"/>
      <c r="E34" s="68"/>
    </row>
    <row r="35" spans="1:5" ht="22.5" x14ac:dyDescent="0.2">
      <c r="A35" s="58" t="s">
        <v>170</v>
      </c>
      <c r="B35" s="105">
        <v>0</v>
      </c>
      <c r="C35" s="105"/>
      <c r="D35" s="105">
        <v>150379</v>
      </c>
      <c r="E35" s="68"/>
    </row>
    <row r="36" spans="1:5" x14ac:dyDescent="0.2">
      <c r="A36" s="18" t="s">
        <v>4</v>
      </c>
      <c r="B36" s="105">
        <f>B27+B20+B21+B16+B7</f>
        <v>57864000</v>
      </c>
      <c r="C36" s="105">
        <f t="shared" ref="C36:D36" si="0">C27+C20+C21+C16+C7</f>
        <v>57864000</v>
      </c>
      <c r="D36" s="105">
        <f t="shared" si="0"/>
        <v>32590712</v>
      </c>
      <c r="E36" s="68">
        <f>D36/C36</f>
        <v>0.56322950366376334</v>
      </c>
    </row>
    <row r="37" spans="1:5" x14ac:dyDescent="0.2">
      <c r="A37" s="61"/>
      <c r="B37" s="61"/>
    </row>
    <row r="38" spans="1:5" x14ac:dyDescent="0.2">
      <c r="A38" s="61"/>
      <c r="B38" s="61"/>
    </row>
    <row r="39" spans="1:5" x14ac:dyDescent="0.2">
      <c r="A39" s="55"/>
      <c r="B39" s="55"/>
    </row>
    <row r="40" spans="1:5" x14ac:dyDescent="0.2">
      <c r="A40" s="244" t="s">
        <v>121</v>
      </c>
      <c r="B40" s="244"/>
      <c r="C40" s="244"/>
      <c r="D40" s="244"/>
      <c r="E40" s="244"/>
    </row>
    <row r="41" spans="1:5" x14ac:dyDescent="0.2">
      <c r="A41" s="245" t="s">
        <v>122</v>
      </c>
      <c r="B41" s="245"/>
      <c r="C41" s="245"/>
      <c r="D41" s="245"/>
      <c r="E41" s="245"/>
    </row>
    <row r="42" spans="1:5" x14ac:dyDescent="0.2">
      <c r="A42" s="5"/>
      <c r="B42" s="5"/>
      <c r="C42" s="5"/>
      <c r="D42" s="5"/>
      <c r="E42" s="89" t="s">
        <v>211</v>
      </c>
    </row>
    <row r="43" spans="1:5" ht="12.75" customHeight="1" x14ac:dyDescent="0.2">
      <c r="A43" s="246" t="s">
        <v>115</v>
      </c>
      <c r="B43" s="241" t="s">
        <v>1</v>
      </c>
      <c r="C43" s="234" t="s">
        <v>178</v>
      </c>
      <c r="D43" s="234" t="s">
        <v>12</v>
      </c>
      <c r="E43" s="236" t="s">
        <v>13</v>
      </c>
    </row>
    <row r="44" spans="1:5" x14ac:dyDescent="0.2">
      <c r="A44" s="247"/>
      <c r="B44" s="242"/>
      <c r="C44" s="235"/>
      <c r="D44" s="235"/>
      <c r="E44" s="237"/>
    </row>
    <row r="45" spans="1:5" x14ac:dyDescent="0.2">
      <c r="A45" s="46"/>
      <c r="B45" s="46"/>
      <c r="C45" s="46"/>
      <c r="D45" s="46"/>
      <c r="E45" s="46"/>
    </row>
    <row r="46" spans="1:5" x14ac:dyDescent="0.2">
      <c r="A46" s="46"/>
      <c r="B46" s="46"/>
      <c r="C46" s="46"/>
      <c r="D46" s="46"/>
      <c r="E46" s="46"/>
    </row>
    <row r="47" spans="1:5" x14ac:dyDescent="0.2">
      <c r="A47" s="46"/>
      <c r="B47" s="46"/>
      <c r="C47" s="46"/>
      <c r="D47" s="46"/>
      <c r="E47" s="46"/>
    </row>
    <row r="48" spans="1:5" x14ac:dyDescent="0.2">
      <c r="A48" s="14" t="s">
        <v>7</v>
      </c>
      <c r="B48" s="46"/>
      <c r="C48" s="46"/>
      <c r="D48" s="46"/>
      <c r="E48" s="46">
        <v>0</v>
      </c>
    </row>
    <row r="50" spans="1:5" x14ac:dyDescent="0.2">
      <c r="A50" s="244" t="s">
        <v>125</v>
      </c>
      <c r="B50" s="244"/>
      <c r="C50" s="244"/>
      <c r="D50" s="244"/>
      <c r="E50" s="244"/>
    </row>
    <row r="51" spans="1:5" x14ac:dyDescent="0.2">
      <c r="A51" s="245" t="s">
        <v>124</v>
      </c>
      <c r="B51" s="245"/>
      <c r="C51" s="245"/>
      <c r="D51" s="245"/>
      <c r="E51" s="245"/>
    </row>
    <row r="52" spans="1:5" x14ac:dyDescent="0.2">
      <c r="A52" s="5"/>
      <c r="B52" s="5"/>
      <c r="C52" s="5"/>
      <c r="D52" s="5"/>
      <c r="E52" s="89" t="s">
        <v>212</v>
      </c>
    </row>
    <row r="53" spans="1:5" ht="12.75" customHeight="1" x14ac:dyDescent="0.2">
      <c r="A53" s="246" t="s">
        <v>115</v>
      </c>
      <c r="B53" s="241" t="s">
        <v>1</v>
      </c>
      <c r="C53" s="234" t="s">
        <v>178</v>
      </c>
      <c r="D53" s="234" t="s">
        <v>12</v>
      </c>
      <c r="E53" s="236" t="s">
        <v>13</v>
      </c>
    </row>
    <row r="54" spans="1:5" x14ac:dyDescent="0.2">
      <c r="A54" s="247"/>
      <c r="B54" s="242"/>
      <c r="C54" s="235"/>
      <c r="D54" s="235"/>
      <c r="E54" s="237"/>
    </row>
    <row r="55" spans="1:5" x14ac:dyDescent="0.2">
      <c r="A55" s="46"/>
      <c r="B55" s="46"/>
      <c r="C55" s="46"/>
      <c r="D55" s="46"/>
      <c r="E55" s="46"/>
    </row>
    <row r="56" spans="1:5" x14ac:dyDescent="0.2">
      <c r="A56" s="46"/>
      <c r="B56" s="46"/>
      <c r="C56" s="46"/>
      <c r="D56" s="46"/>
      <c r="E56" s="46"/>
    </row>
    <row r="57" spans="1:5" x14ac:dyDescent="0.2">
      <c r="A57" s="46"/>
      <c r="B57" s="46"/>
      <c r="C57" s="46"/>
      <c r="D57" s="46"/>
      <c r="E57" s="46"/>
    </row>
    <row r="58" spans="1:5" x14ac:dyDescent="0.2">
      <c r="A58" s="14" t="s">
        <v>7</v>
      </c>
      <c r="B58" s="46"/>
      <c r="C58" s="46"/>
      <c r="D58" s="46"/>
      <c r="E58" s="46">
        <v>0</v>
      </c>
    </row>
  </sheetData>
  <mergeCells count="18">
    <mergeCell ref="A50:E50"/>
    <mergeCell ref="A51:E51"/>
    <mergeCell ref="A53:A54"/>
    <mergeCell ref="B53:B54"/>
    <mergeCell ref="C53:C54"/>
    <mergeCell ref="D53:D54"/>
    <mergeCell ref="E53:E54"/>
    <mergeCell ref="B43:B44"/>
    <mergeCell ref="A3:E3"/>
    <mergeCell ref="A2:D2"/>
    <mergeCell ref="E4:E5"/>
    <mergeCell ref="B4:D4"/>
    <mergeCell ref="C43:C44"/>
    <mergeCell ref="D43:D44"/>
    <mergeCell ref="A40:E40"/>
    <mergeCell ref="A41:E41"/>
    <mergeCell ref="E43:E44"/>
    <mergeCell ref="A43:A44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H31"/>
  <sheetViews>
    <sheetView zoomScale="125" workbookViewId="0">
      <pane ySplit="7" topLeftCell="A17" activePane="bottomLeft" state="frozen"/>
      <selection pane="bottomLeft" activeCell="A3" sqref="A3:H3"/>
    </sheetView>
  </sheetViews>
  <sheetFormatPr defaultRowHeight="12.75" x14ac:dyDescent="0.2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 x14ac:dyDescent="0.2">
      <c r="A1" s="244" t="s">
        <v>108</v>
      </c>
      <c r="B1" s="244"/>
      <c r="C1" s="244"/>
      <c r="D1" s="244"/>
      <c r="E1" s="244"/>
      <c r="F1" s="244"/>
      <c r="G1" s="244"/>
      <c r="H1" s="244"/>
    </row>
    <row r="2" spans="1:8" x14ac:dyDescent="0.2">
      <c r="A2" s="262"/>
      <c r="B2" s="262"/>
      <c r="C2" s="262"/>
      <c r="D2" s="262"/>
      <c r="E2" s="262"/>
      <c r="F2" s="262"/>
      <c r="G2" s="262"/>
      <c r="H2" s="262"/>
    </row>
    <row r="3" spans="1:8" x14ac:dyDescent="0.2">
      <c r="A3" s="220" t="s">
        <v>300</v>
      </c>
      <c r="B3" s="220"/>
      <c r="C3" s="220"/>
      <c r="D3" s="220"/>
      <c r="E3" s="220"/>
      <c r="F3" s="220"/>
      <c r="G3" s="220"/>
      <c r="H3" s="220"/>
    </row>
    <row r="4" spans="1:8" x14ac:dyDescent="0.2">
      <c r="A4" s="220" t="s">
        <v>18</v>
      </c>
      <c r="B4" s="220"/>
      <c r="C4" s="220"/>
      <c r="D4" s="220"/>
      <c r="E4" s="220"/>
      <c r="F4" s="220"/>
      <c r="G4" s="220"/>
      <c r="H4" s="220"/>
    </row>
    <row r="5" spans="1:8" x14ac:dyDescent="0.2">
      <c r="A5" s="221" t="s">
        <v>211</v>
      </c>
      <c r="B5" s="221"/>
      <c r="C5" s="221"/>
      <c r="D5" s="221"/>
      <c r="E5" s="221"/>
      <c r="F5" s="221"/>
      <c r="G5" s="221"/>
      <c r="H5" s="221"/>
    </row>
    <row r="6" spans="1:8" ht="12.75" customHeight="1" x14ac:dyDescent="0.2">
      <c r="A6" s="204" t="s">
        <v>0</v>
      </c>
      <c r="B6" s="204"/>
      <c r="C6" s="204"/>
      <c r="D6" s="204"/>
      <c r="E6" s="228" t="s">
        <v>3</v>
      </c>
      <c r="F6" s="228"/>
      <c r="G6" s="228"/>
      <c r="H6" s="204" t="s">
        <v>188</v>
      </c>
    </row>
    <row r="7" spans="1:8" ht="21" customHeight="1" x14ac:dyDescent="0.2">
      <c r="A7" s="204"/>
      <c r="B7" s="204"/>
      <c r="C7" s="204"/>
      <c r="D7" s="204"/>
      <c r="E7" s="53" t="s">
        <v>185</v>
      </c>
      <c r="F7" s="53" t="s">
        <v>186</v>
      </c>
      <c r="G7" s="53" t="s">
        <v>189</v>
      </c>
      <c r="H7" s="204"/>
    </row>
    <row r="8" spans="1:8" x14ac:dyDescent="0.2">
      <c r="A8" s="218" t="s">
        <v>83</v>
      </c>
      <c r="B8" s="218"/>
      <c r="C8" s="218"/>
      <c r="D8" s="218"/>
      <c r="E8" s="107"/>
      <c r="F8" s="96"/>
      <c r="G8" s="96"/>
      <c r="H8" s="68">
        <v>1</v>
      </c>
    </row>
    <row r="9" spans="1:8" ht="23.25" customHeight="1" x14ac:dyDescent="0.2">
      <c r="A9" s="252" t="s">
        <v>84</v>
      </c>
      <c r="B9" s="252"/>
      <c r="C9" s="252"/>
      <c r="D9" s="252"/>
      <c r="E9" s="107"/>
      <c r="F9" s="96"/>
      <c r="G9" s="96"/>
      <c r="H9" s="17"/>
    </row>
    <row r="10" spans="1:8" ht="23.25" customHeight="1" x14ac:dyDescent="0.2">
      <c r="A10" s="254" t="s">
        <v>85</v>
      </c>
      <c r="B10" s="254"/>
      <c r="C10" s="254"/>
      <c r="D10" s="254"/>
      <c r="E10" s="107"/>
      <c r="F10" s="96"/>
      <c r="G10" s="96"/>
      <c r="H10" s="17"/>
    </row>
    <row r="11" spans="1:8" ht="23.25" customHeight="1" x14ac:dyDescent="0.2">
      <c r="A11" s="254" t="s">
        <v>86</v>
      </c>
      <c r="B11" s="254"/>
      <c r="C11" s="254"/>
      <c r="D11" s="254"/>
      <c r="E11" s="107"/>
      <c r="F11" s="96"/>
      <c r="G11" s="96"/>
      <c r="H11" s="17"/>
    </row>
    <row r="12" spans="1:8" ht="23.25" customHeight="1" x14ac:dyDescent="0.2">
      <c r="A12" s="258" t="s">
        <v>87</v>
      </c>
      <c r="B12" s="259"/>
      <c r="C12" s="259"/>
      <c r="D12" s="260"/>
      <c r="E12" s="107">
        <v>13387000</v>
      </c>
      <c r="F12" s="96">
        <v>13387000</v>
      </c>
      <c r="G12" s="96">
        <v>5435600</v>
      </c>
      <c r="H12" s="68">
        <f>G12/F12</f>
        <v>0.40603570628221408</v>
      </c>
    </row>
    <row r="13" spans="1:8" ht="23.25" customHeight="1" x14ac:dyDescent="0.2">
      <c r="A13" s="256" t="s">
        <v>88</v>
      </c>
      <c r="B13" s="256"/>
      <c r="C13" s="256"/>
      <c r="D13" s="256"/>
      <c r="E13" s="109">
        <f>SUM(E12)</f>
        <v>13387000</v>
      </c>
      <c r="F13" s="109">
        <f>F12+F11+F10+F9+F8</f>
        <v>13387000</v>
      </c>
      <c r="G13" s="109">
        <f>G12+G11+G10+G9+G8</f>
        <v>5435600</v>
      </c>
      <c r="H13" s="70">
        <f>G13/F13</f>
        <v>0.40603570628221408</v>
      </c>
    </row>
    <row r="14" spans="1:8" ht="12.75" customHeight="1" x14ac:dyDescent="0.2">
      <c r="A14" s="261"/>
      <c r="B14" s="261"/>
      <c r="C14" s="261"/>
      <c r="D14" s="261"/>
      <c r="E14" s="107"/>
      <c r="F14" s="96"/>
      <c r="G14" s="96"/>
      <c r="H14" s="17"/>
    </row>
    <row r="15" spans="1:8" ht="12.75" customHeight="1" x14ac:dyDescent="0.2">
      <c r="A15" s="254" t="s">
        <v>92</v>
      </c>
      <c r="B15" s="254"/>
      <c r="C15" s="254"/>
      <c r="D15" s="254"/>
      <c r="E15" s="107"/>
      <c r="F15" s="96"/>
      <c r="G15" s="96"/>
      <c r="H15" s="17"/>
    </row>
    <row r="16" spans="1:8" ht="12.75" customHeight="1" x14ac:dyDescent="0.2">
      <c r="A16" s="254" t="s">
        <v>93</v>
      </c>
      <c r="B16" s="254"/>
      <c r="C16" s="254"/>
      <c r="D16" s="254"/>
      <c r="E16" s="107">
        <v>0</v>
      </c>
      <c r="F16" s="96"/>
      <c r="G16" s="96">
        <v>0</v>
      </c>
      <c r="H16" s="68">
        <v>0</v>
      </c>
    </row>
    <row r="17" spans="1:8" x14ac:dyDescent="0.2">
      <c r="A17" s="193" t="s">
        <v>94</v>
      </c>
      <c r="B17" s="193"/>
      <c r="C17" s="193"/>
      <c r="D17" s="193"/>
      <c r="E17" s="96"/>
      <c r="F17" s="96"/>
      <c r="G17" s="96"/>
      <c r="H17" s="68"/>
    </row>
    <row r="18" spans="1:8" x14ac:dyDescent="0.2">
      <c r="A18" s="186" t="s">
        <v>95</v>
      </c>
      <c r="B18" s="187"/>
      <c r="C18" s="187"/>
      <c r="D18" s="188"/>
      <c r="E18" s="104"/>
      <c r="F18" s="96"/>
      <c r="G18" s="96"/>
      <c r="H18" s="17"/>
    </row>
    <row r="19" spans="1:8" x14ac:dyDescent="0.2">
      <c r="A19" s="186" t="s">
        <v>96</v>
      </c>
      <c r="B19" s="187"/>
      <c r="C19" s="187"/>
      <c r="D19" s="188"/>
      <c r="E19" s="104"/>
      <c r="F19" s="96"/>
      <c r="G19" s="96"/>
      <c r="H19" s="17"/>
    </row>
    <row r="20" spans="1:8" x14ac:dyDescent="0.2">
      <c r="A20" s="255"/>
      <c r="B20" s="255"/>
      <c r="C20" s="255"/>
      <c r="D20" s="255"/>
      <c r="E20" s="104"/>
      <c r="F20" s="96"/>
      <c r="G20" s="96"/>
      <c r="H20" s="17"/>
    </row>
    <row r="21" spans="1:8" x14ac:dyDescent="0.2">
      <c r="A21" s="257" t="s">
        <v>97</v>
      </c>
      <c r="B21" s="257"/>
      <c r="C21" s="257"/>
      <c r="D21" s="257"/>
      <c r="E21" s="110">
        <f>SUM(E16:E20)</f>
        <v>0</v>
      </c>
      <c r="F21" s="110">
        <f>SUM(F16:F20)</f>
        <v>0</v>
      </c>
      <c r="G21" s="110">
        <f>SUM(G16:G20)</f>
        <v>0</v>
      </c>
      <c r="H21" s="69">
        <f>SUM(H16:H20)</f>
        <v>0</v>
      </c>
    </row>
    <row r="22" spans="1:8" x14ac:dyDescent="0.2">
      <c r="A22" s="255"/>
      <c r="B22" s="255"/>
      <c r="C22" s="255"/>
      <c r="D22" s="255"/>
      <c r="E22" s="104"/>
      <c r="F22" s="96"/>
      <c r="G22" s="96"/>
      <c r="H22" s="17"/>
    </row>
    <row r="23" spans="1:8" ht="23.25" customHeight="1" x14ac:dyDescent="0.2">
      <c r="A23" s="252" t="s">
        <v>98</v>
      </c>
      <c r="B23" s="252"/>
      <c r="C23" s="252"/>
      <c r="D23" s="252"/>
      <c r="E23" s="108"/>
      <c r="F23" s="97"/>
      <c r="G23" s="97"/>
      <c r="H23" s="18"/>
    </row>
    <row r="24" spans="1:8" ht="23.25" customHeight="1" x14ac:dyDescent="0.2">
      <c r="A24" s="254" t="s">
        <v>99</v>
      </c>
      <c r="B24" s="254"/>
      <c r="C24" s="254"/>
      <c r="D24" s="254"/>
      <c r="E24" s="93"/>
      <c r="F24" s="93"/>
      <c r="G24" s="93"/>
      <c r="H24" s="8"/>
    </row>
    <row r="25" spans="1:8" x14ac:dyDescent="0.2">
      <c r="A25" s="218" t="s">
        <v>100</v>
      </c>
      <c r="B25" s="218"/>
      <c r="C25" s="218"/>
      <c r="D25" s="218"/>
      <c r="E25" s="93"/>
      <c r="F25" s="94"/>
      <c r="G25" s="94"/>
      <c r="H25" s="80"/>
    </row>
    <row r="26" spans="1:8" x14ac:dyDescent="0.2">
      <c r="A26" s="193"/>
      <c r="B26" s="193"/>
      <c r="C26" s="193"/>
      <c r="D26" s="193"/>
      <c r="E26" s="93"/>
      <c r="F26" s="94"/>
      <c r="G26" s="94"/>
      <c r="H26" s="80"/>
    </row>
    <row r="27" spans="1:8" x14ac:dyDescent="0.2">
      <c r="A27" s="253" t="s">
        <v>91</v>
      </c>
      <c r="B27" s="253"/>
      <c r="C27" s="253"/>
      <c r="D27" s="253"/>
      <c r="E27" s="96">
        <v>0</v>
      </c>
      <c r="F27" s="96">
        <f>SUM(F23:F26)</f>
        <v>0</v>
      </c>
      <c r="G27" s="96">
        <f>SUM(G23:G26)</f>
        <v>0</v>
      </c>
      <c r="H27" s="77">
        <f>SUM(H23:H26)</f>
        <v>0</v>
      </c>
    </row>
    <row r="28" spans="1:8" x14ac:dyDescent="0.2">
      <c r="A28" s="193"/>
      <c r="B28" s="193"/>
      <c r="C28" s="193"/>
      <c r="D28" s="193"/>
      <c r="E28" s="93"/>
      <c r="F28" s="93"/>
      <c r="G28" s="93"/>
      <c r="H28" s="8"/>
    </row>
    <row r="29" spans="1:8" ht="23.25" customHeight="1" x14ac:dyDescent="0.2">
      <c r="A29" s="209" t="s">
        <v>106</v>
      </c>
      <c r="B29" s="210"/>
      <c r="C29" s="210"/>
      <c r="D29" s="211"/>
      <c r="E29" s="96">
        <f>E27+E21+E13</f>
        <v>13387000</v>
      </c>
      <c r="F29" s="96">
        <f t="shared" ref="F29:G29" si="0">F27+F21+F13</f>
        <v>13387000</v>
      </c>
      <c r="G29" s="96">
        <f t="shared" si="0"/>
        <v>5435600</v>
      </c>
      <c r="H29" s="68">
        <f>G29/F29</f>
        <v>0.40603570628221408</v>
      </c>
    </row>
    <row r="30" spans="1:8" x14ac:dyDescent="0.2">
      <c r="A30" s="251"/>
      <c r="B30" s="251"/>
      <c r="C30" s="251"/>
      <c r="D30" s="251"/>
    </row>
    <row r="31" spans="1:8" x14ac:dyDescent="0.2">
      <c r="A31" s="251"/>
      <c r="B31" s="251"/>
      <c r="C31" s="251"/>
      <c r="D31" s="251"/>
    </row>
  </sheetData>
  <mergeCells count="32">
    <mergeCell ref="A1:H1"/>
    <mergeCell ref="A3:H3"/>
    <mergeCell ref="A6:D7"/>
    <mergeCell ref="H6:H7"/>
    <mergeCell ref="A5:H5"/>
    <mergeCell ref="A2:H2"/>
    <mergeCell ref="A4:H4"/>
    <mergeCell ref="E6:G6"/>
    <mergeCell ref="A22:D22"/>
    <mergeCell ref="A8:D8"/>
    <mergeCell ref="A9:D9"/>
    <mergeCell ref="A10:D10"/>
    <mergeCell ref="A11:D11"/>
    <mergeCell ref="A13:D13"/>
    <mergeCell ref="A15:D15"/>
    <mergeCell ref="A21:D21"/>
    <mergeCell ref="A12:D12"/>
    <mergeCell ref="A14:D14"/>
    <mergeCell ref="A17:D17"/>
    <mergeCell ref="A16:D16"/>
    <mergeCell ref="A18:D18"/>
    <mergeCell ref="A19:D19"/>
    <mergeCell ref="A20:D20"/>
    <mergeCell ref="A31:D31"/>
    <mergeCell ref="A30:D30"/>
    <mergeCell ref="A23:D23"/>
    <mergeCell ref="A29:D29"/>
    <mergeCell ref="A28:D28"/>
    <mergeCell ref="A27:D27"/>
    <mergeCell ref="A26:D26"/>
    <mergeCell ref="A25:D25"/>
    <mergeCell ref="A24:D24"/>
  </mergeCells>
  <phoneticPr fontId="9" type="noConversion"/>
  <pageMargins left="0.54" right="0.3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F57"/>
  <sheetViews>
    <sheetView topLeftCell="A43" zoomScale="125" workbookViewId="0">
      <selection activeCell="G36" sqref="G36"/>
    </sheetView>
  </sheetViews>
  <sheetFormatPr defaultRowHeight="12.75" x14ac:dyDescent="0.2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 x14ac:dyDescent="0.2">
      <c r="A1" s="13"/>
      <c r="B1" s="47" t="s">
        <v>126</v>
      </c>
      <c r="C1" s="31"/>
      <c r="D1" s="31"/>
      <c r="E1" s="31"/>
      <c r="F1" s="29"/>
    </row>
    <row r="2" spans="1:6" x14ac:dyDescent="0.2">
      <c r="A2" s="238" t="s">
        <v>83</v>
      </c>
      <c r="B2" s="238"/>
    </row>
    <row r="3" spans="1:6" x14ac:dyDescent="0.2">
      <c r="A3" s="243" t="s">
        <v>216</v>
      </c>
      <c r="B3" s="243"/>
    </row>
    <row r="4" spans="1:6" x14ac:dyDescent="0.2">
      <c r="A4" s="12" t="s">
        <v>115</v>
      </c>
      <c r="B4" s="15" t="s">
        <v>1</v>
      </c>
    </row>
    <row r="5" spans="1:6" x14ac:dyDescent="0.2">
      <c r="A5" s="10"/>
      <c r="B5" s="111"/>
    </row>
    <row r="6" spans="1:6" x14ac:dyDescent="0.2">
      <c r="A6" s="10"/>
      <c r="B6" s="111"/>
    </row>
    <row r="7" spans="1:6" x14ac:dyDescent="0.2">
      <c r="A7" s="10"/>
      <c r="B7" s="111"/>
    </row>
    <row r="8" spans="1:6" x14ac:dyDescent="0.2">
      <c r="A8" s="10"/>
      <c r="B8" s="111"/>
    </row>
    <row r="9" spans="1:6" x14ac:dyDescent="0.2">
      <c r="A9" s="10"/>
      <c r="B9" s="111"/>
    </row>
    <row r="10" spans="1:6" x14ac:dyDescent="0.2">
      <c r="A10" s="14" t="s">
        <v>7</v>
      </c>
      <c r="B10" s="112">
        <f>SUM(B5:B9)</f>
        <v>0</v>
      </c>
    </row>
    <row r="11" spans="1:6" x14ac:dyDescent="0.2">
      <c r="A11" s="244" t="s">
        <v>127</v>
      </c>
      <c r="B11" s="244"/>
      <c r="C11" s="244"/>
      <c r="D11" s="244"/>
      <c r="E11" s="244"/>
    </row>
    <row r="12" spans="1:6" x14ac:dyDescent="0.2">
      <c r="A12" s="245" t="s">
        <v>128</v>
      </c>
      <c r="B12" s="245"/>
      <c r="C12" s="245"/>
      <c r="D12" s="245"/>
      <c r="E12" s="245"/>
    </row>
    <row r="13" spans="1:6" x14ac:dyDescent="0.2">
      <c r="A13" s="5"/>
      <c r="B13" s="5"/>
      <c r="C13" s="5"/>
      <c r="D13" s="5"/>
      <c r="E13" s="5"/>
    </row>
    <row r="14" spans="1:6" ht="12.75" customHeight="1" x14ac:dyDescent="0.2">
      <c r="A14" s="246" t="s">
        <v>115</v>
      </c>
      <c r="B14" s="241" t="s">
        <v>1</v>
      </c>
      <c r="C14" s="234" t="s">
        <v>178</v>
      </c>
      <c r="D14" s="234" t="s">
        <v>12</v>
      </c>
      <c r="E14" s="236" t="s">
        <v>13</v>
      </c>
    </row>
    <row r="15" spans="1:6" x14ac:dyDescent="0.2">
      <c r="A15" s="247"/>
      <c r="B15" s="242"/>
      <c r="C15" s="235"/>
      <c r="D15" s="235"/>
      <c r="E15" s="237"/>
    </row>
    <row r="16" spans="1:6" x14ac:dyDescent="0.2">
      <c r="A16" s="46"/>
      <c r="B16" s="46"/>
      <c r="C16" s="46"/>
      <c r="D16" s="46"/>
      <c r="E16" s="46"/>
    </row>
    <row r="17" spans="1:5" x14ac:dyDescent="0.2">
      <c r="A17" s="46"/>
      <c r="B17" s="46"/>
      <c r="C17" s="46"/>
      <c r="D17" s="46"/>
      <c r="E17" s="46"/>
    </row>
    <row r="18" spans="1:5" x14ac:dyDescent="0.2">
      <c r="A18" s="14" t="s">
        <v>7</v>
      </c>
      <c r="B18" s="46">
        <v>0</v>
      </c>
      <c r="C18" s="46">
        <v>0</v>
      </c>
      <c r="D18" s="46">
        <v>0</v>
      </c>
      <c r="E18" s="46">
        <v>0</v>
      </c>
    </row>
    <row r="19" spans="1:5" x14ac:dyDescent="0.2">
      <c r="A19" s="45"/>
      <c r="B19" s="45"/>
      <c r="C19" s="45"/>
      <c r="D19" s="45"/>
      <c r="E19" s="45"/>
    </row>
    <row r="20" spans="1:5" x14ac:dyDescent="0.2">
      <c r="A20" s="244" t="s">
        <v>130</v>
      </c>
      <c r="B20" s="244"/>
      <c r="C20" s="244"/>
      <c r="D20" s="244"/>
      <c r="E20" s="244"/>
    </row>
    <row r="21" spans="1:5" x14ac:dyDescent="0.2">
      <c r="A21" s="245" t="s">
        <v>129</v>
      </c>
      <c r="B21" s="245"/>
      <c r="C21" s="245"/>
      <c r="D21" s="245"/>
      <c r="E21" s="245"/>
    </row>
    <row r="22" spans="1:5" ht="12" customHeight="1" x14ac:dyDescent="0.2">
      <c r="A22" s="221" t="s">
        <v>216</v>
      </c>
      <c r="B22" s="221"/>
      <c r="C22" s="221"/>
      <c r="D22" s="221"/>
      <c r="E22" s="221"/>
    </row>
    <row r="23" spans="1:5" ht="12.75" customHeight="1" x14ac:dyDescent="0.2">
      <c r="A23" s="239" t="s">
        <v>119</v>
      </c>
      <c r="B23" s="241" t="s">
        <v>1</v>
      </c>
      <c r="C23" s="234" t="s">
        <v>178</v>
      </c>
      <c r="D23" s="234" t="s">
        <v>12</v>
      </c>
      <c r="E23" s="236" t="s">
        <v>13</v>
      </c>
    </row>
    <row r="24" spans="1:5" ht="14.25" customHeight="1" x14ac:dyDescent="0.2">
      <c r="A24" s="240"/>
      <c r="B24" s="242"/>
      <c r="C24" s="235"/>
      <c r="D24" s="235"/>
      <c r="E24" s="237"/>
    </row>
    <row r="25" spans="1:5" x14ac:dyDescent="0.2">
      <c r="A25" s="10"/>
      <c r="B25" s="11"/>
      <c r="C25" s="7"/>
      <c r="D25" s="7"/>
      <c r="E25" s="7"/>
    </row>
    <row r="26" spans="1:5" x14ac:dyDescent="0.2">
      <c r="A26" s="10"/>
      <c r="B26" s="11"/>
      <c r="C26" s="7"/>
      <c r="D26" s="7"/>
      <c r="E26" s="7"/>
    </row>
    <row r="27" spans="1:5" x14ac:dyDescent="0.2">
      <c r="A27" s="14" t="s">
        <v>7</v>
      </c>
      <c r="B27" s="11">
        <v>0</v>
      </c>
      <c r="C27" s="8">
        <v>0</v>
      </c>
      <c r="D27" s="8">
        <v>0</v>
      </c>
      <c r="E27" s="8">
        <v>0</v>
      </c>
    </row>
    <row r="29" spans="1:5" x14ac:dyDescent="0.2">
      <c r="A29" s="244" t="s">
        <v>131</v>
      </c>
      <c r="B29" s="244"/>
      <c r="C29" s="244"/>
      <c r="D29" s="244"/>
      <c r="E29" s="244"/>
    </row>
    <row r="30" spans="1:5" x14ac:dyDescent="0.2">
      <c r="A30" s="238" t="s">
        <v>87</v>
      </c>
      <c r="B30" s="238"/>
      <c r="C30" s="238"/>
      <c r="D30" s="238"/>
      <c r="E30" s="238"/>
    </row>
    <row r="31" spans="1:5" x14ac:dyDescent="0.2">
      <c r="A31" s="221" t="s">
        <v>217</v>
      </c>
      <c r="B31" s="221"/>
      <c r="C31" s="221"/>
      <c r="D31" s="221"/>
      <c r="E31" s="221"/>
    </row>
    <row r="32" spans="1:5" ht="12.75" customHeight="1" x14ac:dyDescent="0.2">
      <c r="A32" s="239" t="s">
        <v>119</v>
      </c>
      <c r="B32" s="263" t="s">
        <v>1</v>
      </c>
      <c r="C32" s="263"/>
      <c r="D32" s="263"/>
      <c r="E32" s="236" t="s">
        <v>192</v>
      </c>
    </row>
    <row r="33" spans="1:5" x14ac:dyDescent="0.2">
      <c r="A33" s="240"/>
      <c r="B33" s="24" t="s">
        <v>185</v>
      </c>
      <c r="C33" s="16" t="s">
        <v>186</v>
      </c>
      <c r="D33" s="16" t="s">
        <v>189</v>
      </c>
      <c r="E33" s="237"/>
    </row>
    <row r="34" spans="1:5" x14ac:dyDescent="0.2">
      <c r="A34" s="83"/>
      <c r="B34" s="87"/>
      <c r="C34" s="113"/>
      <c r="D34" s="113"/>
      <c r="E34" s="114">
        <v>0</v>
      </c>
    </row>
    <row r="35" spans="1:5" x14ac:dyDescent="0.2">
      <c r="A35" s="83" t="s">
        <v>218</v>
      </c>
      <c r="B35" s="113">
        <v>13387000</v>
      </c>
      <c r="C35" s="113">
        <v>13387000</v>
      </c>
      <c r="D35" s="113">
        <v>5435600</v>
      </c>
      <c r="E35" s="114">
        <f>D35/C35</f>
        <v>0.40603570628221408</v>
      </c>
    </row>
    <row r="36" spans="1:5" x14ac:dyDescent="0.2">
      <c r="A36" s="83"/>
      <c r="B36" s="87"/>
      <c r="C36" s="22"/>
      <c r="D36" s="22"/>
      <c r="E36" s="114"/>
    </row>
    <row r="37" spans="1:5" x14ac:dyDescent="0.2">
      <c r="A37" s="84" t="s">
        <v>7</v>
      </c>
      <c r="B37" s="91">
        <v>0</v>
      </c>
      <c r="C37" s="115">
        <f>SUM(C34:C36)</f>
        <v>13387000</v>
      </c>
      <c r="D37" s="115">
        <f>SUM(D34:D36)</f>
        <v>5435600</v>
      </c>
      <c r="E37" s="114">
        <f t="shared" ref="E37" si="0">D37/C37</f>
        <v>0.40603570628221408</v>
      </c>
    </row>
    <row r="38" spans="1:5" x14ac:dyDescent="0.2">
      <c r="C38" s="74"/>
    </row>
    <row r="39" spans="1:5" x14ac:dyDescent="0.2">
      <c r="A39" s="244" t="s">
        <v>133</v>
      </c>
      <c r="B39" s="244"/>
      <c r="C39" s="244"/>
      <c r="D39" s="244"/>
      <c r="E39" s="244"/>
    </row>
    <row r="40" spans="1:5" x14ac:dyDescent="0.2">
      <c r="A40" s="245" t="s">
        <v>132</v>
      </c>
      <c r="B40" s="245"/>
      <c r="C40" s="245"/>
      <c r="D40" s="245"/>
      <c r="E40" s="245"/>
    </row>
    <row r="41" spans="1:5" x14ac:dyDescent="0.2">
      <c r="A41" s="5"/>
      <c r="B41" s="5"/>
      <c r="C41" s="5"/>
      <c r="D41" s="5"/>
      <c r="E41" s="89" t="s">
        <v>212</v>
      </c>
    </row>
    <row r="42" spans="1:5" ht="12.75" customHeight="1" x14ac:dyDescent="0.2">
      <c r="A42" s="246" t="s">
        <v>115</v>
      </c>
      <c r="B42" s="241" t="s">
        <v>1</v>
      </c>
      <c r="C42" s="234" t="s">
        <v>178</v>
      </c>
      <c r="D42" s="234" t="s">
        <v>12</v>
      </c>
      <c r="E42" s="236" t="s">
        <v>13</v>
      </c>
    </row>
    <row r="43" spans="1:5" x14ac:dyDescent="0.2">
      <c r="A43" s="247"/>
      <c r="B43" s="242"/>
      <c r="C43" s="235"/>
      <c r="D43" s="235"/>
      <c r="E43" s="237"/>
    </row>
    <row r="44" spans="1:5" x14ac:dyDescent="0.2">
      <c r="A44" s="46"/>
      <c r="B44" s="46"/>
      <c r="C44" s="46"/>
      <c r="D44" s="46"/>
      <c r="E44" s="46"/>
    </row>
    <row r="45" spans="1:5" x14ac:dyDescent="0.2">
      <c r="A45" s="46"/>
      <c r="B45" s="46"/>
      <c r="C45" s="46"/>
      <c r="D45" s="46"/>
      <c r="E45" s="46"/>
    </row>
    <row r="46" spans="1:5" x14ac:dyDescent="0.2">
      <c r="A46" s="46"/>
      <c r="B46" s="46"/>
      <c r="C46" s="46"/>
      <c r="D46" s="46"/>
      <c r="E46" s="46"/>
    </row>
    <row r="47" spans="1:5" x14ac:dyDescent="0.2">
      <c r="A47" s="14" t="s">
        <v>7</v>
      </c>
      <c r="B47" s="46">
        <v>0</v>
      </c>
      <c r="C47" s="46">
        <v>0</v>
      </c>
      <c r="D47" s="46">
        <v>0</v>
      </c>
      <c r="E47" s="46">
        <v>0</v>
      </c>
    </row>
    <row r="49" spans="1:5" x14ac:dyDescent="0.2">
      <c r="A49" s="244" t="s">
        <v>134</v>
      </c>
      <c r="B49" s="244"/>
      <c r="C49" s="244"/>
      <c r="D49" s="244"/>
      <c r="E49" s="244"/>
    </row>
    <row r="50" spans="1:5" x14ac:dyDescent="0.2">
      <c r="A50" s="245" t="s">
        <v>100</v>
      </c>
      <c r="B50" s="245"/>
      <c r="C50" s="245"/>
      <c r="D50" s="245"/>
      <c r="E50" s="245"/>
    </row>
    <row r="51" spans="1:5" x14ac:dyDescent="0.2">
      <c r="A51" s="5"/>
      <c r="B51" s="5"/>
      <c r="C51" s="5"/>
      <c r="D51" s="5"/>
      <c r="E51" s="89" t="s">
        <v>212</v>
      </c>
    </row>
    <row r="52" spans="1:5" ht="12.75" customHeight="1" x14ac:dyDescent="0.2">
      <c r="A52" s="246" t="s">
        <v>115</v>
      </c>
      <c r="B52" s="241" t="s">
        <v>1</v>
      </c>
      <c r="C52" s="234" t="s">
        <v>178</v>
      </c>
      <c r="D52" s="234" t="s">
        <v>12</v>
      </c>
      <c r="E52" s="236" t="s">
        <v>13</v>
      </c>
    </row>
    <row r="53" spans="1:5" x14ac:dyDescent="0.2">
      <c r="A53" s="247"/>
      <c r="B53" s="242"/>
      <c r="C53" s="235"/>
      <c r="D53" s="235"/>
      <c r="E53" s="237"/>
    </row>
    <row r="54" spans="1:5" x14ac:dyDescent="0.2">
      <c r="A54" s="46"/>
      <c r="B54" s="46"/>
      <c r="C54" s="46"/>
      <c r="D54" s="46"/>
      <c r="E54" s="46"/>
    </row>
    <row r="55" spans="1:5" x14ac:dyDescent="0.2">
      <c r="A55" s="46"/>
      <c r="B55" s="46"/>
      <c r="C55" s="46"/>
      <c r="D55" s="46"/>
      <c r="E55" s="46"/>
    </row>
    <row r="56" spans="1:5" x14ac:dyDescent="0.2">
      <c r="A56" s="46"/>
      <c r="B56" s="46"/>
      <c r="C56" s="46"/>
      <c r="D56" s="46"/>
      <c r="E56" s="46"/>
    </row>
    <row r="57" spans="1:5" x14ac:dyDescent="0.2">
      <c r="A57" s="14" t="s">
        <v>7</v>
      </c>
      <c r="B57" s="46">
        <v>0</v>
      </c>
      <c r="C57" s="46">
        <v>0</v>
      </c>
      <c r="D57" s="46">
        <v>0</v>
      </c>
      <c r="E57" s="46">
        <v>0</v>
      </c>
    </row>
  </sheetData>
  <mergeCells count="37">
    <mergeCell ref="A49:E49"/>
    <mergeCell ref="A50:E50"/>
    <mergeCell ref="A52:A53"/>
    <mergeCell ref="B52:B53"/>
    <mergeCell ref="C52:C53"/>
    <mergeCell ref="D52:D53"/>
    <mergeCell ref="E52:E53"/>
    <mergeCell ref="C42:C43"/>
    <mergeCell ref="D42:D43"/>
    <mergeCell ref="E42:E43"/>
    <mergeCell ref="A39:E39"/>
    <mergeCell ref="B23:B24"/>
    <mergeCell ref="A30:E30"/>
    <mergeCell ref="A32:A33"/>
    <mergeCell ref="E23:E24"/>
    <mergeCell ref="A23:A24"/>
    <mergeCell ref="D23:D24"/>
    <mergeCell ref="A40:E40"/>
    <mergeCell ref="A42:A43"/>
    <mergeCell ref="B42:B43"/>
    <mergeCell ref="B32:D32"/>
    <mergeCell ref="A20:E20"/>
    <mergeCell ref="E32:E33"/>
    <mergeCell ref="A31:E31"/>
    <mergeCell ref="A2:B2"/>
    <mergeCell ref="A3:B3"/>
    <mergeCell ref="A29:E29"/>
    <mergeCell ref="A22:E22"/>
    <mergeCell ref="A21:E21"/>
    <mergeCell ref="A11:E11"/>
    <mergeCell ref="C23:C24"/>
    <mergeCell ref="A12:E12"/>
    <mergeCell ref="B14:B15"/>
    <mergeCell ref="C14:C15"/>
    <mergeCell ref="D14:D15"/>
    <mergeCell ref="E14:E15"/>
    <mergeCell ref="A14:A15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5"/>
  <sheetViews>
    <sheetView workbookViewId="0">
      <selection activeCell="E33" sqref="E33"/>
    </sheetView>
  </sheetViews>
  <sheetFormatPr defaultRowHeight="12.75" x14ac:dyDescent="0.2"/>
  <cols>
    <col min="1" max="1" width="43.7109375" customWidth="1"/>
    <col min="2" max="2" width="14.42578125" customWidth="1"/>
    <col min="3" max="3" width="12.85546875" customWidth="1"/>
    <col min="4" max="4" width="13.5703125" customWidth="1"/>
    <col min="5" max="5" width="14.140625" customWidth="1"/>
    <col min="9" max="9" width="11.5703125" customWidth="1"/>
    <col min="257" max="257" width="43.7109375" customWidth="1"/>
    <col min="258" max="258" width="14.42578125" customWidth="1"/>
    <col min="259" max="259" width="12.85546875" customWidth="1"/>
    <col min="260" max="260" width="13.5703125" customWidth="1"/>
    <col min="261" max="261" width="14.140625" customWidth="1"/>
    <col min="265" max="265" width="11.5703125" customWidth="1"/>
    <col min="513" max="513" width="43.7109375" customWidth="1"/>
    <col min="514" max="514" width="14.42578125" customWidth="1"/>
    <col min="515" max="515" width="12.85546875" customWidth="1"/>
    <col min="516" max="516" width="13.5703125" customWidth="1"/>
    <col min="517" max="517" width="14.140625" customWidth="1"/>
    <col min="521" max="521" width="11.5703125" customWidth="1"/>
    <col min="769" max="769" width="43.7109375" customWidth="1"/>
    <col min="770" max="770" width="14.42578125" customWidth="1"/>
    <col min="771" max="771" width="12.85546875" customWidth="1"/>
    <col min="772" max="772" width="13.5703125" customWidth="1"/>
    <col min="773" max="773" width="14.140625" customWidth="1"/>
    <col min="777" max="777" width="11.5703125" customWidth="1"/>
    <col min="1025" max="1025" width="43.7109375" customWidth="1"/>
    <col min="1026" max="1026" width="14.42578125" customWidth="1"/>
    <col min="1027" max="1027" width="12.85546875" customWidth="1"/>
    <col min="1028" max="1028" width="13.5703125" customWidth="1"/>
    <col min="1029" max="1029" width="14.140625" customWidth="1"/>
    <col min="1033" max="1033" width="11.5703125" customWidth="1"/>
    <col min="1281" max="1281" width="43.7109375" customWidth="1"/>
    <col min="1282" max="1282" width="14.42578125" customWidth="1"/>
    <col min="1283" max="1283" width="12.85546875" customWidth="1"/>
    <col min="1284" max="1284" width="13.5703125" customWidth="1"/>
    <col min="1285" max="1285" width="14.140625" customWidth="1"/>
    <col min="1289" max="1289" width="11.5703125" customWidth="1"/>
    <col min="1537" max="1537" width="43.7109375" customWidth="1"/>
    <col min="1538" max="1538" width="14.42578125" customWidth="1"/>
    <col min="1539" max="1539" width="12.85546875" customWidth="1"/>
    <col min="1540" max="1540" width="13.5703125" customWidth="1"/>
    <col min="1541" max="1541" width="14.140625" customWidth="1"/>
    <col min="1545" max="1545" width="11.5703125" customWidth="1"/>
    <col min="1793" max="1793" width="43.7109375" customWidth="1"/>
    <col min="1794" max="1794" width="14.42578125" customWidth="1"/>
    <col min="1795" max="1795" width="12.85546875" customWidth="1"/>
    <col min="1796" max="1796" width="13.5703125" customWidth="1"/>
    <col min="1797" max="1797" width="14.140625" customWidth="1"/>
    <col min="1801" max="1801" width="11.5703125" customWidth="1"/>
    <col min="2049" max="2049" width="43.7109375" customWidth="1"/>
    <col min="2050" max="2050" width="14.42578125" customWidth="1"/>
    <col min="2051" max="2051" width="12.85546875" customWidth="1"/>
    <col min="2052" max="2052" width="13.5703125" customWidth="1"/>
    <col min="2053" max="2053" width="14.140625" customWidth="1"/>
    <col min="2057" max="2057" width="11.5703125" customWidth="1"/>
    <col min="2305" max="2305" width="43.7109375" customWidth="1"/>
    <col min="2306" max="2306" width="14.42578125" customWidth="1"/>
    <col min="2307" max="2307" width="12.85546875" customWidth="1"/>
    <col min="2308" max="2308" width="13.5703125" customWidth="1"/>
    <col min="2309" max="2309" width="14.140625" customWidth="1"/>
    <col min="2313" max="2313" width="11.5703125" customWidth="1"/>
    <col min="2561" max="2561" width="43.7109375" customWidth="1"/>
    <col min="2562" max="2562" width="14.42578125" customWidth="1"/>
    <col min="2563" max="2563" width="12.85546875" customWidth="1"/>
    <col min="2564" max="2564" width="13.5703125" customWidth="1"/>
    <col min="2565" max="2565" width="14.140625" customWidth="1"/>
    <col min="2569" max="2569" width="11.5703125" customWidth="1"/>
    <col min="2817" max="2817" width="43.7109375" customWidth="1"/>
    <col min="2818" max="2818" width="14.42578125" customWidth="1"/>
    <col min="2819" max="2819" width="12.85546875" customWidth="1"/>
    <col min="2820" max="2820" width="13.5703125" customWidth="1"/>
    <col min="2821" max="2821" width="14.140625" customWidth="1"/>
    <col min="2825" max="2825" width="11.5703125" customWidth="1"/>
    <col min="3073" max="3073" width="43.7109375" customWidth="1"/>
    <col min="3074" max="3074" width="14.42578125" customWidth="1"/>
    <col min="3075" max="3075" width="12.85546875" customWidth="1"/>
    <col min="3076" max="3076" width="13.5703125" customWidth="1"/>
    <col min="3077" max="3077" width="14.140625" customWidth="1"/>
    <col min="3081" max="3081" width="11.5703125" customWidth="1"/>
    <col min="3329" max="3329" width="43.7109375" customWidth="1"/>
    <col min="3330" max="3330" width="14.42578125" customWidth="1"/>
    <col min="3331" max="3331" width="12.85546875" customWidth="1"/>
    <col min="3332" max="3332" width="13.5703125" customWidth="1"/>
    <col min="3333" max="3333" width="14.140625" customWidth="1"/>
    <col min="3337" max="3337" width="11.5703125" customWidth="1"/>
    <col min="3585" max="3585" width="43.7109375" customWidth="1"/>
    <col min="3586" max="3586" width="14.42578125" customWidth="1"/>
    <col min="3587" max="3587" width="12.85546875" customWidth="1"/>
    <col min="3588" max="3588" width="13.5703125" customWidth="1"/>
    <col min="3589" max="3589" width="14.140625" customWidth="1"/>
    <col min="3593" max="3593" width="11.5703125" customWidth="1"/>
    <col min="3841" max="3841" width="43.7109375" customWidth="1"/>
    <col min="3842" max="3842" width="14.42578125" customWidth="1"/>
    <col min="3843" max="3843" width="12.85546875" customWidth="1"/>
    <col min="3844" max="3844" width="13.5703125" customWidth="1"/>
    <col min="3845" max="3845" width="14.140625" customWidth="1"/>
    <col min="3849" max="3849" width="11.5703125" customWidth="1"/>
    <col min="4097" max="4097" width="43.7109375" customWidth="1"/>
    <col min="4098" max="4098" width="14.42578125" customWidth="1"/>
    <col min="4099" max="4099" width="12.85546875" customWidth="1"/>
    <col min="4100" max="4100" width="13.5703125" customWidth="1"/>
    <col min="4101" max="4101" width="14.140625" customWidth="1"/>
    <col min="4105" max="4105" width="11.5703125" customWidth="1"/>
    <col min="4353" max="4353" width="43.7109375" customWidth="1"/>
    <col min="4354" max="4354" width="14.42578125" customWidth="1"/>
    <col min="4355" max="4355" width="12.85546875" customWidth="1"/>
    <col min="4356" max="4356" width="13.5703125" customWidth="1"/>
    <col min="4357" max="4357" width="14.140625" customWidth="1"/>
    <col min="4361" max="4361" width="11.5703125" customWidth="1"/>
    <col min="4609" max="4609" width="43.7109375" customWidth="1"/>
    <col min="4610" max="4610" width="14.42578125" customWidth="1"/>
    <col min="4611" max="4611" width="12.85546875" customWidth="1"/>
    <col min="4612" max="4612" width="13.5703125" customWidth="1"/>
    <col min="4613" max="4613" width="14.140625" customWidth="1"/>
    <col min="4617" max="4617" width="11.5703125" customWidth="1"/>
    <col min="4865" max="4865" width="43.7109375" customWidth="1"/>
    <col min="4866" max="4866" width="14.42578125" customWidth="1"/>
    <col min="4867" max="4867" width="12.85546875" customWidth="1"/>
    <col min="4868" max="4868" width="13.5703125" customWidth="1"/>
    <col min="4869" max="4869" width="14.140625" customWidth="1"/>
    <col min="4873" max="4873" width="11.5703125" customWidth="1"/>
    <col min="5121" max="5121" width="43.7109375" customWidth="1"/>
    <col min="5122" max="5122" width="14.42578125" customWidth="1"/>
    <col min="5123" max="5123" width="12.85546875" customWidth="1"/>
    <col min="5124" max="5124" width="13.5703125" customWidth="1"/>
    <col min="5125" max="5125" width="14.140625" customWidth="1"/>
    <col min="5129" max="5129" width="11.5703125" customWidth="1"/>
    <col min="5377" max="5377" width="43.7109375" customWidth="1"/>
    <col min="5378" max="5378" width="14.42578125" customWidth="1"/>
    <col min="5379" max="5379" width="12.85546875" customWidth="1"/>
    <col min="5380" max="5380" width="13.5703125" customWidth="1"/>
    <col min="5381" max="5381" width="14.140625" customWidth="1"/>
    <col min="5385" max="5385" width="11.5703125" customWidth="1"/>
    <col min="5633" max="5633" width="43.7109375" customWidth="1"/>
    <col min="5634" max="5634" width="14.42578125" customWidth="1"/>
    <col min="5635" max="5635" width="12.85546875" customWidth="1"/>
    <col min="5636" max="5636" width="13.5703125" customWidth="1"/>
    <col min="5637" max="5637" width="14.140625" customWidth="1"/>
    <col min="5641" max="5641" width="11.5703125" customWidth="1"/>
    <col min="5889" max="5889" width="43.7109375" customWidth="1"/>
    <col min="5890" max="5890" width="14.42578125" customWidth="1"/>
    <col min="5891" max="5891" width="12.85546875" customWidth="1"/>
    <col min="5892" max="5892" width="13.5703125" customWidth="1"/>
    <col min="5893" max="5893" width="14.140625" customWidth="1"/>
    <col min="5897" max="5897" width="11.5703125" customWidth="1"/>
    <col min="6145" max="6145" width="43.7109375" customWidth="1"/>
    <col min="6146" max="6146" width="14.42578125" customWidth="1"/>
    <col min="6147" max="6147" width="12.85546875" customWidth="1"/>
    <col min="6148" max="6148" width="13.5703125" customWidth="1"/>
    <col min="6149" max="6149" width="14.140625" customWidth="1"/>
    <col min="6153" max="6153" width="11.5703125" customWidth="1"/>
    <col min="6401" max="6401" width="43.7109375" customWidth="1"/>
    <col min="6402" max="6402" width="14.42578125" customWidth="1"/>
    <col min="6403" max="6403" width="12.85546875" customWidth="1"/>
    <col min="6404" max="6404" width="13.5703125" customWidth="1"/>
    <col min="6405" max="6405" width="14.140625" customWidth="1"/>
    <col min="6409" max="6409" width="11.5703125" customWidth="1"/>
    <col min="6657" max="6657" width="43.7109375" customWidth="1"/>
    <col min="6658" max="6658" width="14.42578125" customWidth="1"/>
    <col min="6659" max="6659" width="12.85546875" customWidth="1"/>
    <col min="6660" max="6660" width="13.5703125" customWidth="1"/>
    <col min="6661" max="6661" width="14.140625" customWidth="1"/>
    <col min="6665" max="6665" width="11.5703125" customWidth="1"/>
    <col min="6913" max="6913" width="43.7109375" customWidth="1"/>
    <col min="6914" max="6914" width="14.42578125" customWidth="1"/>
    <col min="6915" max="6915" width="12.85546875" customWidth="1"/>
    <col min="6916" max="6916" width="13.5703125" customWidth="1"/>
    <col min="6917" max="6917" width="14.140625" customWidth="1"/>
    <col min="6921" max="6921" width="11.5703125" customWidth="1"/>
    <col min="7169" max="7169" width="43.7109375" customWidth="1"/>
    <col min="7170" max="7170" width="14.42578125" customWidth="1"/>
    <col min="7171" max="7171" width="12.85546875" customWidth="1"/>
    <col min="7172" max="7172" width="13.5703125" customWidth="1"/>
    <col min="7173" max="7173" width="14.140625" customWidth="1"/>
    <col min="7177" max="7177" width="11.5703125" customWidth="1"/>
    <col min="7425" max="7425" width="43.7109375" customWidth="1"/>
    <col min="7426" max="7426" width="14.42578125" customWidth="1"/>
    <col min="7427" max="7427" width="12.85546875" customWidth="1"/>
    <col min="7428" max="7428" width="13.5703125" customWidth="1"/>
    <col min="7429" max="7429" width="14.140625" customWidth="1"/>
    <col min="7433" max="7433" width="11.5703125" customWidth="1"/>
    <col min="7681" max="7681" width="43.7109375" customWidth="1"/>
    <col min="7682" max="7682" width="14.42578125" customWidth="1"/>
    <col min="7683" max="7683" width="12.85546875" customWidth="1"/>
    <col min="7684" max="7684" width="13.5703125" customWidth="1"/>
    <col min="7685" max="7685" width="14.140625" customWidth="1"/>
    <col min="7689" max="7689" width="11.5703125" customWidth="1"/>
    <col min="7937" max="7937" width="43.7109375" customWidth="1"/>
    <col min="7938" max="7938" width="14.42578125" customWidth="1"/>
    <col min="7939" max="7939" width="12.85546875" customWidth="1"/>
    <col min="7940" max="7940" width="13.5703125" customWidth="1"/>
    <col min="7941" max="7941" width="14.140625" customWidth="1"/>
    <col min="7945" max="7945" width="11.5703125" customWidth="1"/>
    <col min="8193" max="8193" width="43.7109375" customWidth="1"/>
    <col min="8194" max="8194" width="14.42578125" customWidth="1"/>
    <col min="8195" max="8195" width="12.85546875" customWidth="1"/>
    <col min="8196" max="8196" width="13.5703125" customWidth="1"/>
    <col min="8197" max="8197" width="14.140625" customWidth="1"/>
    <col min="8201" max="8201" width="11.5703125" customWidth="1"/>
    <col min="8449" max="8449" width="43.7109375" customWidth="1"/>
    <col min="8450" max="8450" width="14.42578125" customWidth="1"/>
    <col min="8451" max="8451" width="12.85546875" customWidth="1"/>
    <col min="8452" max="8452" width="13.5703125" customWidth="1"/>
    <col min="8453" max="8453" width="14.140625" customWidth="1"/>
    <col min="8457" max="8457" width="11.5703125" customWidth="1"/>
    <col min="8705" max="8705" width="43.7109375" customWidth="1"/>
    <col min="8706" max="8706" width="14.42578125" customWidth="1"/>
    <col min="8707" max="8707" width="12.85546875" customWidth="1"/>
    <col min="8708" max="8708" width="13.5703125" customWidth="1"/>
    <col min="8709" max="8709" width="14.140625" customWidth="1"/>
    <col min="8713" max="8713" width="11.5703125" customWidth="1"/>
    <col min="8961" max="8961" width="43.7109375" customWidth="1"/>
    <col min="8962" max="8962" width="14.42578125" customWidth="1"/>
    <col min="8963" max="8963" width="12.85546875" customWidth="1"/>
    <col min="8964" max="8964" width="13.5703125" customWidth="1"/>
    <col min="8965" max="8965" width="14.140625" customWidth="1"/>
    <col min="8969" max="8969" width="11.5703125" customWidth="1"/>
    <col min="9217" max="9217" width="43.7109375" customWidth="1"/>
    <col min="9218" max="9218" width="14.42578125" customWidth="1"/>
    <col min="9219" max="9219" width="12.85546875" customWidth="1"/>
    <col min="9220" max="9220" width="13.5703125" customWidth="1"/>
    <col min="9221" max="9221" width="14.140625" customWidth="1"/>
    <col min="9225" max="9225" width="11.5703125" customWidth="1"/>
    <col min="9473" max="9473" width="43.7109375" customWidth="1"/>
    <col min="9474" max="9474" width="14.42578125" customWidth="1"/>
    <col min="9475" max="9475" width="12.85546875" customWidth="1"/>
    <col min="9476" max="9476" width="13.5703125" customWidth="1"/>
    <col min="9477" max="9477" width="14.140625" customWidth="1"/>
    <col min="9481" max="9481" width="11.5703125" customWidth="1"/>
    <col min="9729" max="9729" width="43.7109375" customWidth="1"/>
    <col min="9730" max="9730" width="14.42578125" customWidth="1"/>
    <col min="9731" max="9731" width="12.85546875" customWidth="1"/>
    <col min="9732" max="9732" width="13.5703125" customWidth="1"/>
    <col min="9733" max="9733" width="14.140625" customWidth="1"/>
    <col min="9737" max="9737" width="11.5703125" customWidth="1"/>
    <col min="9985" max="9985" width="43.7109375" customWidth="1"/>
    <col min="9986" max="9986" width="14.42578125" customWidth="1"/>
    <col min="9987" max="9987" width="12.85546875" customWidth="1"/>
    <col min="9988" max="9988" width="13.5703125" customWidth="1"/>
    <col min="9989" max="9989" width="14.140625" customWidth="1"/>
    <col min="9993" max="9993" width="11.5703125" customWidth="1"/>
    <col min="10241" max="10241" width="43.7109375" customWidth="1"/>
    <col min="10242" max="10242" width="14.42578125" customWidth="1"/>
    <col min="10243" max="10243" width="12.85546875" customWidth="1"/>
    <col min="10244" max="10244" width="13.5703125" customWidth="1"/>
    <col min="10245" max="10245" width="14.140625" customWidth="1"/>
    <col min="10249" max="10249" width="11.5703125" customWidth="1"/>
    <col min="10497" max="10497" width="43.7109375" customWidth="1"/>
    <col min="10498" max="10498" width="14.42578125" customWidth="1"/>
    <col min="10499" max="10499" width="12.85546875" customWidth="1"/>
    <col min="10500" max="10500" width="13.5703125" customWidth="1"/>
    <col min="10501" max="10501" width="14.140625" customWidth="1"/>
    <col min="10505" max="10505" width="11.5703125" customWidth="1"/>
    <col min="10753" max="10753" width="43.7109375" customWidth="1"/>
    <col min="10754" max="10754" width="14.42578125" customWidth="1"/>
    <col min="10755" max="10755" width="12.85546875" customWidth="1"/>
    <col min="10756" max="10756" width="13.5703125" customWidth="1"/>
    <col min="10757" max="10757" width="14.140625" customWidth="1"/>
    <col min="10761" max="10761" width="11.5703125" customWidth="1"/>
    <col min="11009" max="11009" width="43.7109375" customWidth="1"/>
    <col min="11010" max="11010" width="14.42578125" customWidth="1"/>
    <col min="11011" max="11011" width="12.85546875" customWidth="1"/>
    <col min="11012" max="11012" width="13.5703125" customWidth="1"/>
    <col min="11013" max="11013" width="14.140625" customWidth="1"/>
    <col min="11017" max="11017" width="11.5703125" customWidth="1"/>
    <col min="11265" max="11265" width="43.7109375" customWidth="1"/>
    <col min="11266" max="11266" width="14.42578125" customWidth="1"/>
    <col min="11267" max="11267" width="12.85546875" customWidth="1"/>
    <col min="11268" max="11268" width="13.5703125" customWidth="1"/>
    <col min="11269" max="11269" width="14.140625" customWidth="1"/>
    <col min="11273" max="11273" width="11.5703125" customWidth="1"/>
    <col min="11521" max="11521" width="43.7109375" customWidth="1"/>
    <col min="11522" max="11522" width="14.42578125" customWidth="1"/>
    <col min="11523" max="11523" width="12.85546875" customWidth="1"/>
    <col min="11524" max="11524" width="13.5703125" customWidth="1"/>
    <col min="11525" max="11525" width="14.140625" customWidth="1"/>
    <col min="11529" max="11529" width="11.5703125" customWidth="1"/>
    <col min="11777" max="11777" width="43.7109375" customWidth="1"/>
    <col min="11778" max="11778" width="14.42578125" customWidth="1"/>
    <col min="11779" max="11779" width="12.85546875" customWidth="1"/>
    <col min="11780" max="11780" width="13.5703125" customWidth="1"/>
    <col min="11781" max="11781" width="14.140625" customWidth="1"/>
    <col min="11785" max="11785" width="11.5703125" customWidth="1"/>
    <col min="12033" max="12033" width="43.7109375" customWidth="1"/>
    <col min="12034" max="12034" width="14.42578125" customWidth="1"/>
    <col min="12035" max="12035" width="12.85546875" customWidth="1"/>
    <col min="12036" max="12036" width="13.5703125" customWidth="1"/>
    <col min="12037" max="12037" width="14.140625" customWidth="1"/>
    <col min="12041" max="12041" width="11.5703125" customWidth="1"/>
    <col min="12289" max="12289" width="43.7109375" customWidth="1"/>
    <col min="12290" max="12290" width="14.42578125" customWidth="1"/>
    <col min="12291" max="12291" width="12.85546875" customWidth="1"/>
    <col min="12292" max="12292" width="13.5703125" customWidth="1"/>
    <col min="12293" max="12293" width="14.140625" customWidth="1"/>
    <col min="12297" max="12297" width="11.5703125" customWidth="1"/>
    <col min="12545" max="12545" width="43.7109375" customWidth="1"/>
    <col min="12546" max="12546" width="14.42578125" customWidth="1"/>
    <col min="12547" max="12547" width="12.85546875" customWidth="1"/>
    <col min="12548" max="12548" width="13.5703125" customWidth="1"/>
    <col min="12549" max="12549" width="14.140625" customWidth="1"/>
    <col min="12553" max="12553" width="11.5703125" customWidth="1"/>
    <col min="12801" max="12801" width="43.7109375" customWidth="1"/>
    <col min="12802" max="12802" width="14.42578125" customWidth="1"/>
    <col min="12803" max="12803" width="12.85546875" customWidth="1"/>
    <col min="12804" max="12804" width="13.5703125" customWidth="1"/>
    <col min="12805" max="12805" width="14.140625" customWidth="1"/>
    <col min="12809" max="12809" width="11.5703125" customWidth="1"/>
    <col min="13057" max="13057" width="43.7109375" customWidth="1"/>
    <col min="13058" max="13058" width="14.42578125" customWidth="1"/>
    <col min="13059" max="13059" width="12.85546875" customWidth="1"/>
    <col min="13060" max="13060" width="13.5703125" customWidth="1"/>
    <col min="13061" max="13061" width="14.140625" customWidth="1"/>
    <col min="13065" max="13065" width="11.5703125" customWidth="1"/>
    <col min="13313" max="13313" width="43.7109375" customWidth="1"/>
    <col min="13314" max="13314" width="14.42578125" customWidth="1"/>
    <col min="13315" max="13315" width="12.85546875" customWidth="1"/>
    <col min="13316" max="13316" width="13.5703125" customWidth="1"/>
    <col min="13317" max="13317" width="14.140625" customWidth="1"/>
    <col min="13321" max="13321" width="11.5703125" customWidth="1"/>
    <col min="13569" max="13569" width="43.7109375" customWidth="1"/>
    <col min="13570" max="13570" width="14.42578125" customWidth="1"/>
    <col min="13571" max="13571" width="12.85546875" customWidth="1"/>
    <col min="13572" max="13572" width="13.5703125" customWidth="1"/>
    <col min="13573" max="13573" width="14.140625" customWidth="1"/>
    <col min="13577" max="13577" width="11.5703125" customWidth="1"/>
    <col min="13825" max="13825" width="43.7109375" customWidth="1"/>
    <col min="13826" max="13826" width="14.42578125" customWidth="1"/>
    <col min="13827" max="13827" width="12.85546875" customWidth="1"/>
    <col min="13828" max="13828" width="13.5703125" customWidth="1"/>
    <col min="13829" max="13829" width="14.140625" customWidth="1"/>
    <col min="13833" max="13833" width="11.5703125" customWidth="1"/>
    <col min="14081" max="14081" width="43.7109375" customWidth="1"/>
    <col min="14082" max="14082" width="14.42578125" customWidth="1"/>
    <col min="14083" max="14083" width="12.85546875" customWidth="1"/>
    <col min="14084" max="14084" width="13.5703125" customWidth="1"/>
    <col min="14085" max="14085" width="14.140625" customWidth="1"/>
    <col min="14089" max="14089" width="11.5703125" customWidth="1"/>
    <col min="14337" max="14337" width="43.7109375" customWidth="1"/>
    <col min="14338" max="14338" width="14.42578125" customWidth="1"/>
    <col min="14339" max="14339" width="12.85546875" customWidth="1"/>
    <col min="14340" max="14340" width="13.5703125" customWidth="1"/>
    <col min="14341" max="14341" width="14.140625" customWidth="1"/>
    <col min="14345" max="14345" width="11.5703125" customWidth="1"/>
    <col min="14593" max="14593" width="43.7109375" customWidth="1"/>
    <col min="14594" max="14594" width="14.42578125" customWidth="1"/>
    <col min="14595" max="14595" width="12.85546875" customWidth="1"/>
    <col min="14596" max="14596" width="13.5703125" customWidth="1"/>
    <col min="14597" max="14597" width="14.140625" customWidth="1"/>
    <col min="14601" max="14601" width="11.5703125" customWidth="1"/>
    <col min="14849" max="14849" width="43.7109375" customWidth="1"/>
    <col min="14850" max="14850" width="14.42578125" customWidth="1"/>
    <col min="14851" max="14851" width="12.85546875" customWidth="1"/>
    <col min="14852" max="14852" width="13.5703125" customWidth="1"/>
    <col min="14853" max="14853" width="14.140625" customWidth="1"/>
    <col min="14857" max="14857" width="11.5703125" customWidth="1"/>
    <col min="15105" max="15105" width="43.7109375" customWidth="1"/>
    <col min="15106" max="15106" width="14.42578125" customWidth="1"/>
    <col min="15107" max="15107" width="12.85546875" customWidth="1"/>
    <col min="15108" max="15108" width="13.5703125" customWidth="1"/>
    <col min="15109" max="15109" width="14.140625" customWidth="1"/>
    <col min="15113" max="15113" width="11.5703125" customWidth="1"/>
    <col min="15361" max="15361" width="43.7109375" customWidth="1"/>
    <col min="15362" max="15362" width="14.42578125" customWidth="1"/>
    <col min="15363" max="15363" width="12.85546875" customWidth="1"/>
    <col min="15364" max="15364" width="13.5703125" customWidth="1"/>
    <col min="15365" max="15365" width="14.140625" customWidth="1"/>
    <col min="15369" max="15369" width="11.5703125" customWidth="1"/>
    <col min="15617" max="15617" width="43.7109375" customWidth="1"/>
    <col min="15618" max="15618" width="14.42578125" customWidth="1"/>
    <col min="15619" max="15619" width="12.85546875" customWidth="1"/>
    <col min="15620" max="15620" width="13.5703125" customWidth="1"/>
    <col min="15621" max="15621" width="14.140625" customWidth="1"/>
    <col min="15625" max="15625" width="11.5703125" customWidth="1"/>
    <col min="15873" max="15873" width="43.7109375" customWidth="1"/>
    <col min="15874" max="15874" width="14.42578125" customWidth="1"/>
    <col min="15875" max="15875" width="12.85546875" customWidth="1"/>
    <col min="15876" max="15876" width="13.5703125" customWidth="1"/>
    <col min="15877" max="15877" width="14.140625" customWidth="1"/>
    <col min="15881" max="15881" width="11.5703125" customWidth="1"/>
    <col min="16129" max="16129" width="43.7109375" customWidth="1"/>
    <col min="16130" max="16130" width="14.42578125" customWidth="1"/>
    <col min="16131" max="16131" width="12.85546875" customWidth="1"/>
    <col min="16132" max="16132" width="13.5703125" customWidth="1"/>
    <col min="16133" max="16133" width="14.140625" customWidth="1"/>
    <col min="16137" max="16137" width="11.5703125" customWidth="1"/>
  </cols>
  <sheetData>
    <row r="1" spans="1:5" x14ac:dyDescent="0.2">
      <c r="A1" s="219" t="s">
        <v>110</v>
      </c>
      <c r="B1" s="219"/>
      <c r="C1" s="219"/>
      <c r="D1" s="219"/>
      <c r="E1" s="219"/>
    </row>
    <row r="2" spans="1:5" x14ac:dyDescent="0.2">
      <c r="A2" s="129"/>
      <c r="B2" s="129"/>
      <c r="C2" s="129"/>
      <c r="D2" s="129"/>
      <c r="E2" s="129"/>
    </row>
    <row r="3" spans="1:5" x14ac:dyDescent="0.2">
      <c r="A3" s="129"/>
      <c r="B3" s="129"/>
      <c r="C3" s="129"/>
      <c r="D3" s="129"/>
      <c r="E3" s="129"/>
    </row>
    <row r="4" spans="1:5" x14ac:dyDescent="0.2">
      <c r="A4" s="220" t="s">
        <v>301</v>
      </c>
      <c r="B4" s="220"/>
      <c r="C4" s="220"/>
      <c r="D4" s="220"/>
      <c r="E4" s="220"/>
    </row>
    <row r="5" spans="1:5" x14ac:dyDescent="0.2">
      <c r="A5" s="220"/>
      <c r="B5" s="220"/>
      <c r="C5" s="220"/>
      <c r="D5" s="220"/>
      <c r="E5" s="220"/>
    </row>
    <row r="6" spans="1:5" x14ac:dyDescent="0.2">
      <c r="A6" s="221" t="s">
        <v>211</v>
      </c>
      <c r="B6" s="221"/>
      <c r="C6" s="221"/>
      <c r="D6" s="221"/>
      <c r="E6" s="221"/>
    </row>
    <row r="7" spans="1:5" ht="12.75" customHeight="1" x14ac:dyDescent="0.2">
      <c r="A7" s="222" t="s">
        <v>0</v>
      </c>
      <c r="B7" s="234" t="s">
        <v>3</v>
      </c>
      <c r="C7" s="228" t="s">
        <v>225</v>
      </c>
      <c r="D7" s="228" t="s">
        <v>20</v>
      </c>
      <c r="E7" s="204" t="s">
        <v>7</v>
      </c>
    </row>
    <row r="8" spans="1:5" x14ac:dyDescent="0.2">
      <c r="A8" s="225"/>
      <c r="B8" s="235"/>
      <c r="C8" s="228"/>
      <c r="D8" s="228"/>
      <c r="E8" s="204"/>
    </row>
    <row r="9" spans="1:5" x14ac:dyDescent="0.2">
      <c r="A9" s="123" t="s">
        <v>226</v>
      </c>
      <c r="B9" s="8"/>
      <c r="C9" s="131" t="s">
        <v>141</v>
      </c>
      <c r="D9" s="131" t="s">
        <v>141</v>
      </c>
      <c r="E9" s="8"/>
    </row>
    <row r="10" spans="1:5" x14ac:dyDescent="0.2">
      <c r="A10" s="123" t="s">
        <v>29</v>
      </c>
      <c r="B10" s="8"/>
      <c r="C10" s="8"/>
      <c r="D10" s="8"/>
      <c r="E10" s="8"/>
    </row>
    <row r="11" spans="1:5" x14ac:dyDescent="0.2">
      <c r="A11" s="126" t="s">
        <v>227</v>
      </c>
      <c r="B11" s="141">
        <v>547419739</v>
      </c>
      <c r="C11" s="141">
        <v>653261</v>
      </c>
      <c r="D11" s="141">
        <v>18949729</v>
      </c>
      <c r="E11" s="141">
        <f>SUM(B11:D11)</f>
        <v>567022729</v>
      </c>
    </row>
    <row r="12" spans="1:5" x14ac:dyDescent="0.2">
      <c r="A12" s="123" t="s">
        <v>103</v>
      </c>
      <c r="B12" s="8"/>
      <c r="C12" s="8"/>
      <c r="D12" s="8"/>
      <c r="E12" s="141">
        <f>SUM(B12:D12)</f>
        <v>0</v>
      </c>
    </row>
    <row r="13" spans="1:5" x14ac:dyDescent="0.2">
      <c r="A13" s="123" t="s">
        <v>104</v>
      </c>
      <c r="B13" s="8"/>
      <c r="C13" s="8"/>
      <c r="D13" s="8"/>
      <c r="E13" s="141">
        <f>SUM(B13:D13)</f>
        <v>0</v>
      </c>
    </row>
    <row r="14" spans="1:5" x14ac:dyDescent="0.2">
      <c r="A14" s="126" t="s">
        <v>171</v>
      </c>
      <c r="B14" s="8"/>
      <c r="C14" s="141">
        <v>40167393</v>
      </c>
      <c r="D14" s="141">
        <v>82751330</v>
      </c>
      <c r="E14" s="141">
        <f>SUM(B14:D14)</f>
        <v>122918723</v>
      </c>
    </row>
    <row r="15" spans="1:5" x14ac:dyDescent="0.2">
      <c r="A15" s="126" t="s">
        <v>228</v>
      </c>
      <c r="B15" s="8"/>
      <c r="C15" s="8"/>
      <c r="D15" s="8"/>
      <c r="E15" s="8"/>
    </row>
    <row r="16" spans="1:5" x14ac:dyDescent="0.2">
      <c r="A16" s="126" t="s">
        <v>229</v>
      </c>
      <c r="B16" s="8"/>
      <c r="C16" s="131" t="s">
        <v>141</v>
      </c>
      <c r="D16" s="131" t="s">
        <v>141</v>
      </c>
      <c r="E16" s="8"/>
    </row>
    <row r="17" spans="1:9" x14ac:dyDescent="0.2">
      <c r="A17" s="122" t="s">
        <v>230</v>
      </c>
      <c r="B17" s="142">
        <f>SUM(B9:B16)</f>
        <v>547419739</v>
      </c>
      <c r="C17" s="142">
        <f>SUM(C9:C16)</f>
        <v>40820654</v>
      </c>
      <c r="D17" s="142">
        <f>SUM(D9:D16)</f>
        <v>101701059</v>
      </c>
      <c r="E17" s="142">
        <f>SUM(E9:E16)</f>
        <v>689941452</v>
      </c>
    </row>
    <row r="20" spans="1:9" x14ac:dyDescent="0.2">
      <c r="A20" s="219" t="s">
        <v>231</v>
      </c>
      <c r="B20" s="219"/>
      <c r="C20" s="219"/>
      <c r="D20" s="219"/>
      <c r="E20" s="219"/>
      <c r="F20" s="219"/>
      <c r="G20" s="219"/>
      <c r="H20" s="219"/>
      <c r="I20" s="219"/>
    </row>
    <row r="22" spans="1:9" x14ac:dyDescent="0.2">
      <c r="A22" s="220" t="s">
        <v>302</v>
      </c>
      <c r="B22" s="220"/>
      <c r="C22" s="220"/>
      <c r="D22" s="220"/>
      <c r="E22" s="220"/>
      <c r="F22" s="220"/>
      <c r="G22" s="220"/>
      <c r="H22" s="220"/>
      <c r="I22" s="220"/>
    </row>
    <row r="23" spans="1:9" x14ac:dyDescent="0.2">
      <c r="A23" s="220" t="s">
        <v>232</v>
      </c>
      <c r="B23" s="220"/>
      <c r="C23" s="220"/>
      <c r="D23" s="220"/>
      <c r="E23" s="220"/>
      <c r="F23" s="220"/>
      <c r="G23" s="220"/>
      <c r="H23" s="220"/>
      <c r="I23" s="220"/>
    </row>
    <row r="25" spans="1:9" ht="12.75" customHeight="1" x14ac:dyDescent="0.2">
      <c r="A25" s="236" t="s">
        <v>0</v>
      </c>
      <c r="B25" s="228" t="s">
        <v>233</v>
      </c>
      <c r="C25" s="228"/>
      <c r="D25" s="228"/>
      <c r="E25" s="228"/>
      <c r="F25" s="228"/>
      <c r="G25" s="228"/>
      <c r="H25" s="228"/>
      <c r="I25" s="228"/>
    </row>
    <row r="26" spans="1:9" x14ac:dyDescent="0.2">
      <c r="A26" s="237"/>
      <c r="B26" s="143" t="s">
        <v>184</v>
      </c>
      <c r="C26" s="143" t="s">
        <v>183</v>
      </c>
      <c r="D26" s="143" t="s">
        <v>234</v>
      </c>
      <c r="E26" s="144" t="s">
        <v>235</v>
      </c>
      <c r="F26" s="8"/>
      <c r="G26" s="8"/>
      <c r="H26" s="8"/>
      <c r="I26" s="139" t="s">
        <v>10</v>
      </c>
    </row>
    <row r="27" spans="1:9" x14ac:dyDescent="0.2">
      <c r="A27" s="123" t="s">
        <v>226</v>
      </c>
      <c r="B27" s="131" t="s">
        <v>141</v>
      </c>
      <c r="C27" s="131" t="s">
        <v>141</v>
      </c>
      <c r="D27" s="131" t="s">
        <v>141</v>
      </c>
      <c r="E27" s="131" t="s">
        <v>141</v>
      </c>
      <c r="F27" s="131" t="s">
        <v>141</v>
      </c>
      <c r="G27" s="131" t="s">
        <v>141</v>
      </c>
      <c r="H27" s="131" t="s">
        <v>141</v>
      </c>
      <c r="I27" s="131" t="s">
        <v>141</v>
      </c>
    </row>
    <row r="28" spans="1:9" x14ac:dyDescent="0.2">
      <c r="A28" s="123" t="s">
        <v>29</v>
      </c>
      <c r="B28" s="8"/>
      <c r="C28" s="8"/>
      <c r="D28" s="8"/>
      <c r="E28" s="8"/>
      <c r="F28" s="8"/>
      <c r="G28" s="8"/>
      <c r="H28" s="8"/>
      <c r="I28" s="8"/>
    </row>
    <row r="29" spans="1:9" x14ac:dyDescent="0.2">
      <c r="A29" s="126" t="s">
        <v>227</v>
      </c>
      <c r="B29" s="141">
        <v>18184435</v>
      </c>
      <c r="C29" s="141">
        <v>71512</v>
      </c>
      <c r="D29" s="141">
        <v>431912</v>
      </c>
      <c r="E29" s="141">
        <v>261870</v>
      </c>
      <c r="F29" s="8"/>
      <c r="G29" s="8"/>
      <c r="H29" s="8"/>
      <c r="I29" s="141">
        <f>SUM(B29:H29)</f>
        <v>18949729</v>
      </c>
    </row>
    <row r="30" spans="1:9" x14ac:dyDescent="0.2">
      <c r="A30" s="123" t="s">
        <v>103</v>
      </c>
      <c r="B30" s="8"/>
      <c r="C30" s="8"/>
      <c r="D30" s="8"/>
      <c r="E30" s="8"/>
      <c r="F30" s="8"/>
      <c r="G30" s="8"/>
      <c r="H30" s="8"/>
      <c r="I30" s="8">
        <f>SUM(B30:H30)</f>
        <v>0</v>
      </c>
    </row>
    <row r="31" spans="1:9" x14ac:dyDescent="0.2">
      <c r="A31" s="123" t="s">
        <v>104</v>
      </c>
      <c r="B31" s="8"/>
      <c r="C31" s="8"/>
      <c r="D31" s="8"/>
      <c r="E31" s="8"/>
      <c r="F31" s="8"/>
      <c r="G31" s="8"/>
      <c r="H31" s="8"/>
      <c r="I31" s="8">
        <f>SUM(B31:H31)</f>
        <v>0</v>
      </c>
    </row>
    <row r="32" spans="1:9" x14ac:dyDescent="0.2">
      <c r="A32" s="126" t="s">
        <v>171</v>
      </c>
      <c r="B32" s="141">
        <v>7406107</v>
      </c>
      <c r="C32" s="141">
        <v>43824152</v>
      </c>
      <c r="D32" s="141">
        <v>4737689</v>
      </c>
      <c r="E32" s="141">
        <v>26783382</v>
      </c>
      <c r="F32" s="8"/>
      <c r="G32" s="8"/>
      <c r="H32" s="8"/>
      <c r="I32" s="141">
        <f>SUM(B32:H32)</f>
        <v>82751330</v>
      </c>
    </row>
    <row r="33" spans="1:9" x14ac:dyDescent="0.2">
      <c r="A33" s="126" t="s">
        <v>228</v>
      </c>
      <c r="B33" s="8"/>
      <c r="C33" s="8"/>
      <c r="D33" s="8"/>
      <c r="E33" s="8"/>
      <c r="F33" s="8"/>
      <c r="G33" s="8"/>
      <c r="H33" s="8"/>
      <c r="I33" s="8"/>
    </row>
    <row r="34" spans="1:9" x14ac:dyDescent="0.2">
      <c r="A34" s="126" t="s">
        <v>229</v>
      </c>
      <c r="B34" s="131" t="s">
        <v>141</v>
      </c>
      <c r="C34" s="131" t="s">
        <v>141</v>
      </c>
      <c r="D34" s="131" t="s">
        <v>141</v>
      </c>
      <c r="E34" s="131" t="s">
        <v>141</v>
      </c>
      <c r="F34" s="131" t="s">
        <v>141</v>
      </c>
      <c r="G34" s="131" t="s">
        <v>141</v>
      </c>
      <c r="H34" s="131" t="s">
        <v>141</v>
      </c>
      <c r="I34" s="131" t="s">
        <v>141</v>
      </c>
    </row>
    <row r="35" spans="1:9" x14ac:dyDescent="0.2">
      <c r="A35" s="122" t="s">
        <v>230</v>
      </c>
      <c r="B35" s="141">
        <f>B32+B29</f>
        <v>25590542</v>
      </c>
      <c r="C35" s="141">
        <f>C32+C29</f>
        <v>43895664</v>
      </c>
      <c r="D35" s="141">
        <f>D32+D29</f>
        <v>5169601</v>
      </c>
      <c r="E35" s="141">
        <f>E32+E29</f>
        <v>27045252</v>
      </c>
      <c r="F35" s="8"/>
      <c r="G35" s="8"/>
      <c r="H35" s="8"/>
      <c r="I35" s="141">
        <f>I32+I29</f>
        <v>101701059</v>
      </c>
    </row>
  </sheetData>
  <mergeCells count="14">
    <mergeCell ref="A20:I20"/>
    <mergeCell ref="A22:I22"/>
    <mergeCell ref="A23:I23"/>
    <mergeCell ref="A25:A26"/>
    <mergeCell ref="B25:I25"/>
    <mergeCell ref="A1:E1"/>
    <mergeCell ref="A4:E4"/>
    <mergeCell ref="A5:E5"/>
    <mergeCell ref="A6:E6"/>
    <mergeCell ref="A7:A8"/>
    <mergeCell ref="B7:B8"/>
    <mergeCell ref="C7:C8"/>
    <mergeCell ref="D7:D8"/>
    <mergeCell ref="E7:E8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3:H40"/>
  <sheetViews>
    <sheetView topLeftCell="A19" zoomScale="135" workbookViewId="0">
      <selection activeCell="G32" sqref="G32"/>
    </sheetView>
  </sheetViews>
  <sheetFormatPr defaultRowHeight="12.75" x14ac:dyDescent="0.2"/>
  <cols>
    <col min="4" max="4" width="26.85546875" customWidth="1"/>
    <col min="5" max="7" width="12.28515625" customWidth="1"/>
    <col min="8" max="8" width="10" customWidth="1"/>
  </cols>
  <sheetData>
    <row r="3" spans="1:8" x14ac:dyDescent="0.2">
      <c r="A3" s="219" t="s">
        <v>236</v>
      </c>
      <c r="B3" s="219"/>
      <c r="C3" s="219"/>
      <c r="D3" s="219"/>
      <c r="E3" s="219"/>
      <c r="F3" s="219"/>
      <c r="G3" s="219"/>
      <c r="H3" s="219"/>
    </row>
    <row r="4" spans="1:8" x14ac:dyDescent="0.2">
      <c r="A4" s="266" t="s">
        <v>303</v>
      </c>
      <c r="B4" s="266"/>
      <c r="C4" s="266"/>
      <c r="D4" s="266"/>
      <c r="E4" s="266"/>
      <c r="F4" s="266"/>
      <c r="G4" s="266"/>
      <c r="H4" s="159"/>
    </row>
    <row r="5" spans="1:8" x14ac:dyDescent="0.2">
      <c r="A5" s="266" t="s">
        <v>19</v>
      </c>
      <c r="B5" s="266"/>
      <c r="C5" s="266"/>
      <c r="D5" s="266"/>
      <c r="E5" s="266"/>
      <c r="F5" s="266"/>
      <c r="G5" s="266"/>
      <c r="H5" s="159"/>
    </row>
    <row r="6" spans="1:8" ht="13.5" thickBot="1" x14ac:dyDescent="0.25">
      <c r="A6" s="275" t="s">
        <v>211</v>
      </c>
      <c r="B6" s="275"/>
      <c r="C6" s="275"/>
      <c r="D6" s="275"/>
      <c r="E6" s="275"/>
      <c r="F6" s="275"/>
      <c r="G6" s="275"/>
      <c r="H6" s="275"/>
    </row>
    <row r="7" spans="1:8" ht="12.75" customHeight="1" x14ac:dyDescent="0.2">
      <c r="A7" s="267" t="s">
        <v>0</v>
      </c>
      <c r="B7" s="268"/>
      <c r="C7" s="268"/>
      <c r="D7" s="268"/>
      <c r="E7" s="271" t="s">
        <v>193</v>
      </c>
      <c r="F7" s="272"/>
      <c r="G7" s="273"/>
      <c r="H7" s="276" t="s">
        <v>195</v>
      </c>
    </row>
    <row r="8" spans="1:8" ht="13.5" thickBot="1" x14ac:dyDescent="0.25">
      <c r="A8" s="269"/>
      <c r="B8" s="270"/>
      <c r="C8" s="270"/>
      <c r="D8" s="270"/>
      <c r="E8" s="160" t="s">
        <v>185</v>
      </c>
      <c r="F8" s="161" t="s">
        <v>186</v>
      </c>
      <c r="G8" s="162" t="s">
        <v>194</v>
      </c>
      <c r="H8" s="277"/>
    </row>
    <row r="9" spans="1:8" x14ac:dyDescent="0.2">
      <c r="A9" s="229" t="s">
        <v>50</v>
      </c>
      <c r="B9" s="229"/>
      <c r="C9" s="229"/>
      <c r="D9" s="274"/>
      <c r="E9" s="147">
        <v>111233140</v>
      </c>
      <c r="F9" s="152">
        <v>111631678</v>
      </c>
      <c r="G9" s="153">
        <v>58239770</v>
      </c>
      <c r="H9" s="75">
        <f>G9/F9</f>
        <v>0.52171364834272227</v>
      </c>
    </row>
    <row r="10" spans="1:8" x14ac:dyDescent="0.2">
      <c r="A10" s="193" t="s">
        <v>51</v>
      </c>
      <c r="B10" s="193"/>
      <c r="C10" s="193"/>
      <c r="D10" s="186"/>
      <c r="E10" s="148">
        <v>67074367</v>
      </c>
      <c r="F10" s="154">
        <v>67074367</v>
      </c>
      <c r="G10" s="155">
        <v>34285534</v>
      </c>
      <c r="H10" s="75">
        <f t="shared" ref="H10:H40" si="0">G10/F10</f>
        <v>0.51115702664775053</v>
      </c>
    </row>
    <row r="11" spans="1:8" ht="23.25" customHeight="1" x14ac:dyDescent="0.2">
      <c r="A11" s="194" t="s">
        <v>52</v>
      </c>
      <c r="B11" s="195"/>
      <c r="C11" s="195"/>
      <c r="D11" s="195"/>
      <c r="E11" s="148">
        <v>94370951</v>
      </c>
      <c r="F11" s="154">
        <v>95616032</v>
      </c>
      <c r="G11" s="155">
        <v>50317975</v>
      </c>
      <c r="H11" s="75">
        <f t="shared" si="0"/>
        <v>0.52625039909625193</v>
      </c>
    </row>
    <row r="12" spans="1:8" x14ac:dyDescent="0.2">
      <c r="A12" s="186" t="s">
        <v>53</v>
      </c>
      <c r="B12" s="187"/>
      <c r="C12" s="187"/>
      <c r="D12" s="187"/>
      <c r="E12" s="148">
        <v>4558070</v>
      </c>
      <c r="F12" s="154">
        <v>5599504</v>
      </c>
      <c r="G12" s="155">
        <v>3411633</v>
      </c>
      <c r="H12" s="75">
        <f t="shared" si="0"/>
        <v>0.60927414285265269</v>
      </c>
    </row>
    <row r="13" spans="1:8" x14ac:dyDescent="0.2">
      <c r="A13" s="186" t="s">
        <v>54</v>
      </c>
      <c r="B13" s="187"/>
      <c r="C13" s="187"/>
      <c r="D13" s="187"/>
      <c r="E13" s="149">
        <v>6464000</v>
      </c>
      <c r="F13" s="154">
        <v>6464000</v>
      </c>
      <c r="G13" s="155">
        <v>6464000</v>
      </c>
      <c r="H13" s="75">
        <f t="shared" si="0"/>
        <v>1</v>
      </c>
    </row>
    <row r="14" spans="1:8" x14ac:dyDescent="0.2">
      <c r="A14" s="186" t="s">
        <v>55</v>
      </c>
      <c r="B14" s="187"/>
      <c r="C14" s="187"/>
      <c r="D14" s="187"/>
      <c r="E14" s="149"/>
      <c r="F14" s="154"/>
      <c r="G14" s="155"/>
      <c r="H14" s="75"/>
    </row>
    <row r="15" spans="1:8" ht="23.25" customHeight="1" x14ac:dyDescent="0.2">
      <c r="A15" s="194" t="s">
        <v>56</v>
      </c>
      <c r="B15" s="195"/>
      <c r="C15" s="195"/>
      <c r="D15" s="195"/>
      <c r="E15" s="149"/>
      <c r="F15" s="154"/>
      <c r="G15" s="155"/>
      <c r="H15" s="75"/>
    </row>
    <row r="16" spans="1:8" ht="23.25" customHeight="1" x14ac:dyDescent="0.2">
      <c r="A16" s="194" t="s">
        <v>57</v>
      </c>
      <c r="B16" s="195"/>
      <c r="C16" s="195"/>
      <c r="D16" s="195"/>
      <c r="E16" s="149"/>
      <c r="F16" s="154"/>
      <c r="G16" s="155"/>
      <c r="H16" s="75"/>
    </row>
    <row r="17" spans="1:8" ht="23.25" customHeight="1" x14ac:dyDescent="0.2">
      <c r="A17" s="194" t="s">
        <v>58</v>
      </c>
      <c r="B17" s="195"/>
      <c r="C17" s="195"/>
      <c r="D17" s="195"/>
      <c r="E17" s="149"/>
      <c r="F17" s="154"/>
      <c r="G17" s="155"/>
      <c r="H17" s="75"/>
    </row>
    <row r="18" spans="1:8" ht="12.75" customHeight="1" x14ac:dyDescent="0.2">
      <c r="A18" s="194" t="s">
        <v>59</v>
      </c>
      <c r="B18" s="195"/>
      <c r="C18" s="195"/>
      <c r="D18" s="195"/>
      <c r="E18" s="148">
        <v>49095000</v>
      </c>
      <c r="F18" s="154">
        <v>49095000</v>
      </c>
      <c r="G18" s="155">
        <v>60545282</v>
      </c>
      <c r="H18" s="75">
        <f t="shared" si="0"/>
        <v>1.2332270495977187</v>
      </c>
    </row>
    <row r="19" spans="1:8" ht="12.75" customHeight="1" x14ac:dyDescent="0.2">
      <c r="A19" s="209" t="s">
        <v>105</v>
      </c>
      <c r="B19" s="210"/>
      <c r="C19" s="210"/>
      <c r="D19" s="210"/>
      <c r="E19" s="148">
        <f>SUM(E9:E18)</f>
        <v>332795528</v>
      </c>
      <c r="F19" s="156">
        <f>SUM(F9:F18)</f>
        <v>335480581</v>
      </c>
      <c r="G19" s="157">
        <f>SUM(G9:G18)</f>
        <v>213264194</v>
      </c>
      <c r="H19" s="75">
        <f t="shared" si="0"/>
        <v>0.63569758155390821</v>
      </c>
    </row>
    <row r="20" spans="1:8" x14ac:dyDescent="0.2">
      <c r="A20" s="186"/>
      <c r="B20" s="187"/>
      <c r="C20" s="187"/>
      <c r="D20" s="187"/>
      <c r="E20" s="149"/>
      <c r="F20" s="154"/>
      <c r="G20" s="155"/>
      <c r="H20" s="75"/>
    </row>
    <row r="21" spans="1:8" x14ac:dyDescent="0.2">
      <c r="A21" s="215" t="s">
        <v>69</v>
      </c>
      <c r="B21" s="216"/>
      <c r="C21" s="216"/>
      <c r="D21" s="216"/>
      <c r="E21" s="148">
        <v>57864000</v>
      </c>
      <c r="F21" s="156">
        <v>57864000</v>
      </c>
      <c r="G21" s="157">
        <v>32590712</v>
      </c>
      <c r="H21" s="75">
        <f t="shared" si="0"/>
        <v>0.56322950366376334</v>
      </c>
    </row>
    <row r="22" spans="1:8" x14ac:dyDescent="0.2">
      <c r="A22" s="202"/>
      <c r="B22" s="202"/>
      <c r="C22" s="202"/>
      <c r="D22" s="189"/>
      <c r="E22" s="150"/>
      <c r="F22" s="156"/>
      <c r="G22" s="157"/>
      <c r="H22" s="75"/>
    </row>
    <row r="23" spans="1:8" x14ac:dyDescent="0.2">
      <c r="A23" s="218" t="s">
        <v>70</v>
      </c>
      <c r="B23" s="218"/>
      <c r="C23" s="218"/>
      <c r="D23" s="265"/>
      <c r="E23" s="149"/>
      <c r="F23" s="154"/>
      <c r="G23" s="155"/>
      <c r="H23" s="75"/>
    </row>
    <row r="24" spans="1:8" x14ac:dyDescent="0.2">
      <c r="A24" s="205" t="s">
        <v>71</v>
      </c>
      <c r="B24" s="205"/>
      <c r="C24" s="205"/>
      <c r="D24" s="194"/>
      <c r="E24" s="148">
        <v>7140000</v>
      </c>
      <c r="F24" s="154">
        <v>7140000</v>
      </c>
      <c r="G24" s="155">
        <v>2959468</v>
      </c>
      <c r="H24" s="75">
        <f t="shared" si="0"/>
        <v>0.41449131652661064</v>
      </c>
    </row>
    <row r="25" spans="1:8" x14ac:dyDescent="0.2">
      <c r="A25" s="193" t="s">
        <v>72</v>
      </c>
      <c r="B25" s="193"/>
      <c r="C25" s="193"/>
      <c r="D25" s="186"/>
      <c r="E25" s="151">
        <v>2862000</v>
      </c>
      <c r="F25" s="156">
        <v>2862000</v>
      </c>
      <c r="G25" s="157">
        <v>920773</v>
      </c>
      <c r="H25" s="75">
        <f t="shared" si="0"/>
        <v>0.32172361984626136</v>
      </c>
    </row>
    <row r="26" spans="1:8" x14ac:dyDescent="0.2">
      <c r="A26" s="218" t="s">
        <v>177</v>
      </c>
      <c r="B26" s="218"/>
      <c r="C26" s="218"/>
      <c r="D26" s="265"/>
      <c r="E26" s="150"/>
      <c r="F26" s="154"/>
      <c r="G26" s="155"/>
      <c r="H26" s="75"/>
    </row>
    <row r="27" spans="1:8" x14ac:dyDescent="0.2">
      <c r="A27" s="218" t="s">
        <v>176</v>
      </c>
      <c r="B27" s="218"/>
      <c r="C27" s="218"/>
      <c r="D27" s="265"/>
      <c r="E27" s="148"/>
      <c r="F27" s="154"/>
      <c r="G27" s="155"/>
      <c r="H27" s="75"/>
    </row>
    <row r="28" spans="1:8" x14ac:dyDescent="0.2">
      <c r="A28" s="193" t="s">
        <v>73</v>
      </c>
      <c r="B28" s="193"/>
      <c r="C28" s="193"/>
      <c r="D28" s="186"/>
      <c r="E28" s="148">
        <v>1868000</v>
      </c>
      <c r="F28" s="154">
        <v>1868000</v>
      </c>
      <c r="G28" s="155">
        <v>770019</v>
      </c>
      <c r="H28" s="75">
        <f t="shared" si="0"/>
        <v>0.41221573875802997</v>
      </c>
    </row>
    <row r="29" spans="1:8" x14ac:dyDescent="0.2">
      <c r="A29" s="186" t="s">
        <v>74</v>
      </c>
      <c r="B29" s="187"/>
      <c r="C29" s="187"/>
      <c r="D29" s="187"/>
      <c r="E29" s="149"/>
      <c r="F29" s="154"/>
      <c r="G29" s="155"/>
      <c r="H29" s="75"/>
    </row>
    <row r="30" spans="1:8" x14ac:dyDescent="0.2">
      <c r="A30" s="193" t="s">
        <v>75</v>
      </c>
      <c r="B30" s="193"/>
      <c r="C30" s="193"/>
      <c r="D30" s="186"/>
      <c r="E30" s="148">
        <v>500000</v>
      </c>
      <c r="F30" s="154">
        <v>500000</v>
      </c>
      <c r="G30" s="155">
        <v>13364</v>
      </c>
      <c r="H30" s="75">
        <v>0</v>
      </c>
    </row>
    <row r="31" spans="1:8" x14ac:dyDescent="0.2">
      <c r="A31" s="193" t="s">
        <v>76</v>
      </c>
      <c r="B31" s="202"/>
      <c r="C31" s="202"/>
      <c r="D31" s="189"/>
      <c r="E31" s="150"/>
      <c r="F31" s="156"/>
      <c r="G31" s="157"/>
      <c r="H31" s="75"/>
    </row>
    <row r="32" spans="1:8" x14ac:dyDescent="0.2">
      <c r="A32" s="186" t="s">
        <v>77</v>
      </c>
      <c r="B32" s="187"/>
      <c r="C32" s="187"/>
      <c r="D32" s="187"/>
      <c r="E32" s="150"/>
      <c r="F32" s="156"/>
      <c r="G32" s="157">
        <v>364035</v>
      </c>
      <c r="H32" s="75"/>
    </row>
    <row r="33" spans="1:8" x14ac:dyDescent="0.2">
      <c r="A33" s="202" t="s">
        <v>78</v>
      </c>
      <c r="B33" s="202"/>
      <c r="C33" s="202"/>
      <c r="D33" s="189"/>
      <c r="E33" s="151">
        <f>SUM(E24:E32)</f>
        <v>12370000</v>
      </c>
      <c r="F33" s="156">
        <f t="shared" ref="F33:G33" si="1">SUM(F23:F32)</f>
        <v>12370000</v>
      </c>
      <c r="G33" s="158">
        <f t="shared" si="1"/>
        <v>5027659</v>
      </c>
      <c r="H33" s="75">
        <f t="shared" si="0"/>
        <v>0.40643969280517378</v>
      </c>
    </row>
    <row r="34" spans="1:8" x14ac:dyDescent="0.2">
      <c r="A34" s="232"/>
      <c r="B34" s="232"/>
      <c r="C34" s="232"/>
      <c r="D34" s="264"/>
      <c r="E34" s="147"/>
      <c r="F34" s="154"/>
      <c r="G34" s="155"/>
      <c r="H34" s="75"/>
    </row>
    <row r="35" spans="1:8" ht="23.25" customHeight="1" x14ac:dyDescent="0.2">
      <c r="A35" s="205" t="s">
        <v>79</v>
      </c>
      <c r="B35" s="205"/>
      <c r="C35" s="205"/>
      <c r="D35" s="194"/>
      <c r="E35" s="149"/>
      <c r="F35" s="154"/>
      <c r="G35" s="155"/>
      <c r="H35" s="75"/>
    </row>
    <row r="36" spans="1:8" ht="23.25" customHeight="1" x14ac:dyDescent="0.2">
      <c r="A36" s="205" t="s">
        <v>80</v>
      </c>
      <c r="B36" s="205"/>
      <c r="C36" s="205"/>
      <c r="D36" s="194"/>
      <c r="E36" s="149"/>
      <c r="F36" s="154"/>
      <c r="G36" s="155"/>
      <c r="H36" s="75"/>
    </row>
    <row r="37" spans="1:8" x14ac:dyDescent="0.2">
      <c r="A37" s="193" t="s">
        <v>81</v>
      </c>
      <c r="B37" s="193"/>
      <c r="C37" s="193"/>
      <c r="D37" s="186"/>
      <c r="E37" s="149"/>
      <c r="F37" s="154"/>
      <c r="G37" s="155"/>
      <c r="H37" s="75"/>
    </row>
    <row r="38" spans="1:8" x14ac:dyDescent="0.2">
      <c r="A38" s="202" t="s">
        <v>82</v>
      </c>
      <c r="B38" s="202"/>
      <c r="C38" s="202"/>
      <c r="D38" s="189"/>
      <c r="E38" s="149"/>
      <c r="F38" s="154"/>
      <c r="G38" s="155"/>
      <c r="H38" s="75"/>
    </row>
    <row r="39" spans="1:8" x14ac:dyDescent="0.2">
      <c r="A39" s="202"/>
      <c r="B39" s="202"/>
      <c r="C39" s="202"/>
      <c r="D39" s="189"/>
      <c r="E39" s="149"/>
      <c r="F39" s="154"/>
      <c r="G39" s="155"/>
      <c r="H39" s="75"/>
    </row>
    <row r="40" spans="1:8" x14ac:dyDescent="0.2">
      <c r="A40" s="202" t="s">
        <v>165</v>
      </c>
      <c r="B40" s="202"/>
      <c r="C40" s="202"/>
      <c r="D40" s="189"/>
      <c r="E40" s="151">
        <f>E33+E21+E19</f>
        <v>403029528</v>
      </c>
      <c r="F40" s="156">
        <f t="shared" ref="F40:G40" si="2">F38+F33+F21+F19</f>
        <v>405714581</v>
      </c>
      <c r="G40" s="158">
        <f t="shared" si="2"/>
        <v>250882565</v>
      </c>
      <c r="H40" s="75">
        <f t="shared" si="0"/>
        <v>0.6183720693045538</v>
      </c>
    </row>
  </sheetData>
  <mergeCells count="39">
    <mergeCell ref="A27:D27"/>
    <mergeCell ref="H7:H8"/>
    <mergeCell ref="A10:D10"/>
    <mergeCell ref="A20:D20"/>
    <mergeCell ref="A30:D30"/>
    <mergeCell ref="A11:D11"/>
    <mergeCell ref="A19:D19"/>
    <mergeCell ref="A29:D29"/>
    <mergeCell ref="A26:D26"/>
    <mergeCell ref="A28:D28"/>
    <mergeCell ref="A18:D18"/>
    <mergeCell ref="A16:D16"/>
    <mergeCell ref="A12:D12"/>
    <mergeCell ref="A13:D13"/>
    <mergeCell ref="A14:D14"/>
    <mergeCell ref="A21:D21"/>
    <mergeCell ref="A3:H3"/>
    <mergeCell ref="A25:D25"/>
    <mergeCell ref="A22:D22"/>
    <mergeCell ref="A23:D23"/>
    <mergeCell ref="A24:D24"/>
    <mergeCell ref="A4:G4"/>
    <mergeCell ref="A5:G5"/>
    <mergeCell ref="A7:D8"/>
    <mergeCell ref="A15:D15"/>
    <mergeCell ref="A17:D17"/>
    <mergeCell ref="E7:G7"/>
    <mergeCell ref="A9:D9"/>
    <mergeCell ref="A6:H6"/>
    <mergeCell ref="A40:D40"/>
    <mergeCell ref="A31:D31"/>
    <mergeCell ref="A34:D34"/>
    <mergeCell ref="A35:D35"/>
    <mergeCell ref="A36:D36"/>
    <mergeCell ref="A37:D37"/>
    <mergeCell ref="A33:D33"/>
    <mergeCell ref="A32:D32"/>
    <mergeCell ref="A38:D38"/>
    <mergeCell ref="A39:D39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33"/>
  <sheetViews>
    <sheetView topLeftCell="A16" workbookViewId="0">
      <selection activeCell="A5" sqref="A5:H5"/>
    </sheetView>
  </sheetViews>
  <sheetFormatPr defaultRowHeight="12.75" x14ac:dyDescent="0.2"/>
  <cols>
    <col min="1" max="2" width="9.28515625" customWidth="1"/>
    <col min="4" max="4" width="16.5703125" customWidth="1"/>
    <col min="5" max="8" width="12" customWidth="1"/>
    <col min="258" max="259" width="9.28515625" customWidth="1"/>
    <col min="261" max="261" width="16.85546875" customWidth="1"/>
    <col min="262" max="262" width="14.140625" customWidth="1"/>
    <col min="263" max="263" width="13.28515625" customWidth="1"/>
    <col min="264" max="264" width="13.5703125" customWidth="1"/>
    <col min="514" max="515" width="9.28515625" customWidth="1"/>
    <col min="517" max="517" width="16.85546875" customWidth="1"/>
    <col min="518" max="518" width="14.140625" customWidth="1"/>
    <col min="519" max="519" width="13.28515625" customWidth="1"/>
    <col min="520" max="520" width="13.5703125" customWidth="1"/>
    <col min="770" max="771" width="9.28515625" customWidth="1"/>
    <col min="773" max="773" width="16.85546875" customWidth="1"/>
    <col min="774" max="774" width="14.140625" customWidth="1"/>
    <col min="775" max="775" width="13.28515625" customWidth="1"/>
    <col min="776" max="776" width="13.5703125" customWidth="1"/>
    <col min="1026" max="1027" width="9.28515625" customWidth="1"/>
    <col min="1029" max="1029" width="16.85546875" customWidth="1"/>
    <col min="1030" max="1030" width="14.140625" customWidth="1"/>
    <col min="1031" max="1031" width="13.28515625" customWidth="1"/>
    <col min="1032" max="1032" width="13.5703125" customWidth="1"/>
    <col min="1282" max="1283" width="9.28515625" customWidth="1"/>
    <col min="1285" max="1285" width="16.85546875" customWidth="1"/>
    <col min="1286" max="1286" width="14.140625" customWidth="1"/>
    <col min="1287" max="1287" width="13.28515625" customWidth="1"/>
    <col min="1288" max="1288" width="13.5703125" customWidth="1"/>
    <col min="1538" max="1539" width="9.28515625" customWidth="1"/>
    <col min="1541" max="1541" width="16.85546875" customWidth="1"/>
    <col min="1542" max="1542" width="14.140625" customWidth="1"/>
    <col min="1543" max="1543" width="13.28515625" customWidth="1"/>
    <col min="1544" max="1544" width="13.5703125" customWidth="1"/>
    <col min="1794" max="1795" width="9.28515625" customWidth="1"/>
    <col min="1797" max="1797" width="16.85546875" customWidth="1"/>
    <col min="1798" max="1798" width="14.140625" customWidth="1"/>
    <col min="1799" max="1799" width="13.28515625" customWidth="1"/>
    <col min="1800" max="1800" width="13.5703125" customWidth="1"/>
    <col min="2050" max="2051" width="9.28515625" customWidth="1"/>
    <col min="2053" max="2053" width="16.85546875" customWidth="1"/>
    <col min="2054" max="2054" width="14.140625" customWidth="1"/>
    <col min="2055" max="2055" width="13.28515625" customWidth="1"/>
    <col min="2056" max="2056" width="13.5703125" customWidth="1"/>
    <col min="2306" max="2307" width="9.28515625" customWidth="1"/>
    <col min="2309" max="2309" width="16.85546875" customWidth="1"/>
    <col min="2310" max="2310" width="14.140625" customWidth="1"/>
    <col min="2311" max="2311" width="13.28515625" customWidth="1"/>
    <col min="2312" max="2312" width="13.5703125" customWidth="1"/>
    <col min="2562" max="2563" width="9.28515625" customWidth="1"/>
    <col min="2565" max="2565" width="16.85546875" customWidth="1"/>
    <col min="2566" max="2566" width="14.140625" customWidth="1"/>
    <col min="2567" max="2567" width="13.28515625" customWidth="1"/>
    <col min="2568" max="2568" width="13.5703125" customWidth="1"/>
    <col min="2818" max="2819" width="9.28515625" customWidth="1"/>
    <col min="2821" max="2821" width="16.85546875" customWidth="1"/>
    <col min="2822" max="2822" width="14.140625" customWidth="1"/>
    <col min="2823" max="2823" width="13.28515625" customWidth="1"/>
    <col min="2824" max="2824" width="13.5703125" customWidth="1"/>
    <col min="3074" max="3075" width="9.28515625" customWidth="1"/>
    <col min="3077" max="3077" width="16.85546875" customWidth="1"/>
    <col min="3078" max="3078" width="14.140625" customWidth="1"/>
    <col min="3079" max="3079" width="13.28515625" customWidth="1"/>
    <col min="3080" max="3080" width="13.5703125" customWidth="1"/>
    <col min="3330" max="3331" width="9.28515625" customWidth="1"/>
    <col min="3333" max="3333" width="16.85546875" customWidth="1"/>
    <col min="3334" max="3334" width="14.140625" customWidth="1"/>
    <col min="3335" max="3335" width="13.28515625" customWidth="1"/>
    <col min="3336" max="3336" width="13.5703125" customWidth="1"/>
    <col min="3586" max="3587" width="9.28515625" customWidth="1"/>
    <col min="3589" max="3589" width="16.85546875" customWidth="1"/>
    <col min="3590" max="3590" width="14.140625" customWidth="1"/>
    <col min="3591" max="3591" width="13.28515625" customWidth="1"/>
    <col min="3592" max="3592" width="13.5703125" customWidth="1"/>
    <col min="3842" max="3843" width="9.28515625" customWidth="1"/>
    <col min="3845" max="3845" width="16.85546875" customWidth="1"/>
    <col min="3846" max="3846" width="14.140625" customWidth="1"/>
    <col min="3847" max="3847" width="13.28515625" customWidth="1"/>
    <col min="3848" max="3848" width="13.5703125" customWidth="1"/>
    <col min="4098" max="4099" width="9.28515625" customWidth="1"/>
    <col min="4101" max="4101" width="16.85546875" customWidth="1"/>
    <col min="4102" max="4102" width="14.140625" customWidth="1"/>
    <col min="4103" max="4103" width="13.28515625" customWidth="1"/>
    <col min="4104" max="4104" width="13.5703125" customWidth="1"/>
    <col min="4354" max="4355" width="9.28515625" customWidth="1"/>
    <col min="4357" max="4357" width="16.85546875" customWidth="1"/>
    <col min="4358" max="4358" width="14.140625" customWidth="1"/>
    <col min="4359" max="4359" width="13.28515625" customWidth="1"/>
    <col min="4360" max="4360" width="13.5703125" customWidth="1"/>
    <col min="4610" max="4611" width="9.28515625" customWidth="1"/>
    <col min="4613" max="4613" width="16.85546875" customWidth="1"/>
    <col min="4614" max="4614" width="14.140625" customWidth="1"/>
    <col min="4615" max="4615" width="13.28515625" customWidth="1"/>
    <col min="4616" max="4616" width="13.5703125" customWidth="1"/>
    <col min="4866" max="4867" width="9.28515625" customWidth="1"/>
    <col min="4869" max="4869" width="16.85546875" customWidth="1"/>
    <col min="4870" max="4870" width="14.140625" customWidth="1"/>
    <col min="4871" max="4871" width="13.28515625" customWidth="1"/>
    <col min="4872" max="4872" width="13.5703125" customWidth="1"/>
    <col min="5122" max="5123" width="9.28515625" customWidth="1"/>
    <col min="5125" max="5125" width="16.85546875" customWidth="1"/>
    <col min="5126" max="5126" width="14.140625" customWidth="1"/>
    <col min="5127" max="5127" width="13.28515625" customWidth="1"/>
    <col min="5128" max="5128" width="13.5703125" customWidth="1"/>
    <col min="5378" max="5379" width="9.28515625" customWidth="1"/>
    <col min="5381" max="5381" width="16.85546875" customWidth="1"/>
    <col min="5382" max="5382" width="14.140625" customWidth="1"/>
    <col min="5383" max="5383" width="13.28515625" customWidth="1"/>
    <col min="5384" max="5384" width="13.5703125" customWidth="1"/>
    <col min="5634" max="5635" width="9.28515625" customWidth="1"/>
    <col min="5637" max="5637" width="16.85546875" customWidth="1"/>
    <col min="5638" max="5638" width="14.140625" customWidth="1"/>
    <col min="5639" max="5639" width="13.28515625" customWidth="1"/>
    <col min="5640" max="5640" width="13.5703125" customWidth="1"/>
    <col min="5890" max="5891" width="9.28515625" customWidth="1"/>
    <col min="5893" max="5893" width="16.85546875" customWidth="1"/>
    <col min="5894" max="5894" width="14.140625" customWidth="1"/>
    <col min="5895" max="5895" width="13.28515625" customWidth="1"/>
    <col min="5896" max="5896" width="13.5703125" customWidth="1"/>
    <col min="6146" max="6147" width="9.28515625" customWidth="1"/>
    <col min="6149" max="6149" width="16.85546875" customWidth="1"/>
    <col min="6150" max="6150" width="14.140625" customWidth="1"/>
    <col min="6151" max="6151" width="13.28515625" customWidth="1"/>
    <col min="6152" max="6152" width="13.5703125" customWidth="1"/>
    <col min="6402" max="6403" width="9.28515625" customWidth="1"/>
    <col min="6405" max="6405" width="16.85546875" customWidth="1"/>
    <col min="6406" max="6406" width="14.140625" customWidth="1"/>
    <col min="6407" max="6407" width="13.28515625" customWidth="1"/>
    <col min="6408" max="6408" width="13.5703125" customWidth="1"/>
    <col min="6658" max="6659" width="9.28515625" customWidth="1"/>
    <col min="6661" max="6661" width="16.85546875" customWidth="1"/>
    <col min="6662" max="6662" width="14.140625" customWidth="1"/>
    <col min="6663" max="6663" width="13.28515625" customWidth="1"/>
    <col min="6664" max="6664" width="13.5703125" customWidth="1"/>
    <col min="6914" max="6915" width="9.28515625" customWidth="1"/>
    <col min="6917" max="6917" width="16.85546875" customWidth="1"/>
    <col min="6918" max="6918" width="14.140625" customWidth="1"/>
    <col min="6919" max="6919" width="13.28515625" customWidth="1"/>
    <col min="6920" max="6920" width="13.5703125" customWidth="1"/>
    <col min="7170" max="7171" width="9.28515625" customWidth="1"/>
    <col min="7173" max="7173" width="16.85546875" customWidth="1"/>
    <col min="7174" max="7174" width="14.140625" customWidth="1"/>
    <col min="7175" max="7175" width="13.28515625" customWidth="1"/>
    <col min="7176" max="7176" width="13.5703125" customWidth="1"/>
    <col min="7426" max="7427" width="9.28515625" customWidth="1"/>
    <col min="7429" max="7429" width="16.85546875" customWidth="1"/>
    <col min="7430" max="7430" width="14.140625" customWidth="1"/>
    <col min="7431" max="7431" width="13.28515625" customWidth="1"/>
    <col min="7432" max="7432" width="13.5703125" customWidth="1"/>
    <col min="7682" max="7683" width="9.28515625" customWidth="1"/>
    <col min="7685" max="7685" width="16.85546875" customWidth="1"/>
    <col min="7686" max="7686" width="14.140625" customWidth="1"/>
    <col min="7687" max="7687" width="13.28515625" customWidth="1"/>
    <col min="7688" max="7688" width="13.5703125" customWidth="1"/>
    <col min="7938" max="7939" width="9.28515625" customWidth="1"/>
    <col min="7941" max="7941" width="16.85546875" customWidth="1"/>
    <col min="7942" max="7942" width="14.140625" customWidth="1"/>
    <col min="7943" max="7943" width="13.28515625" customWidth="1"/>
    <col min="7944" max="7944" width="13.5703125" customWidth="1"/>
    <col min="8194" max="8195" width="9.28515625" customWidth="1"/>
    <col min="8197" max="8197" width="16.85546875" customWidth="1"/>
    <col min="8198" max="8198" width="14.140625" customWidth="1"/>
    <col min="8199" max="8199" width="13.28515625" customWidth="1"/>
    <col min="8200" max="8200" width="13.5703125" customWidth="1"/>
    <col min="8450" max="8451" width="9.28515625" customWidth="1"/>
    <col min="8453" max="8453" width="16.85546875" customWidth="1"/>
    <col min="8454" max="8454" width="14.140625" customWidth="1"/>
    <col min="8455" max="8455" width="13.28515625" customWidth="1"/>
    <col min="8456" max="8456" width="13.5703125" customWidth="1"/>
    <col min="8706" max="8707" width="9.28515625" customWidth="1"/>
    <col min="8709" max="8709" width="16.85546875" customWidth="1"/>
    <col min="8710" max="8710" width="14.140625" customWidth="1"/>
    <col min="8711" max="8711" width="13.28515625" customWidth="1"/>
    <col min="8712" max="8712" width="13.5703125" customWidth="1"/>
    <col min="8962" max="8963" width="9.28515625" customWidth="1"/>
    <col min="8965" max="8965" width="16.85546875" customWidth="1"/>
    <col min="8966" max="8966" width="14.140625" customWidth="1"/>
    <col min="8967" max="8967" width="13.28515625" customWidth="1"/>
    <col min="8968" max="8968" width="13.5703125" customWidth="1"/>
    <col min="9218" max="9219" width="9.28515625" customWidth="1"/>
    <col min="9221" max="9221" width="16.85546875" customWidth="1"/>
    <col min="9222" max="9222" width="14.140625" customWidth="1"/>
    <col min="9223" max="9223" width="13.28515625" customWidth="1"/>
    <col min="9224" max="9224" width="13.5703125" customWidth="1"/>
    <col min="9474" max="9475" width="9.28515625" customWidth="1"/>
    <col min="9477" max="9477" width="16.85546875" customWidth="1"/>
    <col min="9478" max="9478" width="14.140625" customWidth="1"/>
    <col min="9479" max="9479" width="13.28515625" customWidth="1"/>
    <col min="9480" max="9480" width="13.5703125" customWidth="1"/>
    <col min="9730" max="9731" width="9.28515625" customWidth="1"/>
    <col min="9733" max="9733" width="16.85546875" customWidth="1"/>
    <col min="9734" max="9734" width="14.140625" customWidth="1"/>
    <col min="9735" max="9735" width="13.28515625" customWidth="1"/>
    <col min="9736" max="9736" width="13.5703125" customWidth="1"/>
    <col min="9986" max="9987" width="9.28515625" customWidth="1"/>
    <col min="9989" max="9989" width="16.85546875" customWidth="1"/>
    <col min="9990" max="9990" width="14.140625" customWidth="1"/>
    <col min="9991" max="9991" width="13.28515625" customWidth="1"/>
    <col min="9992" max="9992" width="13.5703125" customWidth="1"/>
    <col min="10242" max="10243" width="9.28515625" customWidth="1"/>
    <col min="10245" max="10245" width="16.85546875" customWidth="1"/>
    <col min="10246" max="10246" width="14.140625" customWidth="1"/>
    <col min="10247" max="10247" width="13.28515625" customWidth="1"/>
    <col min="10248" max="10248" width="13.5703125" customWidth="1"/>
    <col min="10498" max="10499" width="9.28515625" customWidth="1"/>
    <col min="10501" max="10501" width="16.85546875" customWidth="1"/>
    <col min="10502" max="10502" width="14.140625" customWidth="1"/>
    <col min="10503" max="10503" width="13.28515625" customWidth="1"/>
    <col min="10504" max="10504" width="13.5703125" customWidth="1"/>
    <col min="10754" max="10755" width="9.28515625" customWidth="1"/>
    <col min="10757" max="10757" width="16.85546875" customWidth="1"/>
    <col min="10758" max="10758" width="14.140625" customWidth="1"/>
    <col min="10759" max="10759" width="13.28515625" customWidth="1"/>
    <col min="10760" max="10760" width="13.5703125" customWidth="1"/>
    <col min="11010" max="11011" width="9.28515625" customWidth="1"/>
    <col min="11013" max="11013" width="16.85546875" customWidth="1"/>
    <col min="11014" max="11014" width="14.140625" customWidth="1"/>
    <col min="11015" max="11015" width="13.28515625" customWidth="1"/>
    <col min="11016" max="11016" width="13.5703125" customWidth="1"/>
    <col min="11266" max="11267" width="9.28515625" customWidth="1"/>
    <col min="11269" max="11269" width="16.85546875" customWidth="1"/>
    <col min="11270" max="11270" width="14.140625" customWidth="1"/>
    <col min="11271" max="11271" width="13.28515625" customWidth="1"/>
    <col min="11272" max="11272" width="13.5703125" customWidth="1"/>
    <col min="11522" max="11523" width="9.28515625" customWidth="1"/>
    <col min="11525" max="11525" width="16.85546875" customWidth="1"/>
    <col min="11526" max="11526" width="14.140625" customWidth="1"/>
    <col min="11527" max="11527" width="13.28515625" customWidth="1"/>
    <col min="11528" max="11528" width="13.5703125" customWidth="1"/>
    <col min="11778" max="11779" width="9.28515625" customWidth="1"/>
    <col min="11781" max="11781" width="16.85546875" customWidth="1"/>
    <col min="11782" max="11782" width="14.140625" customWidth="1"/>
    <col min="11783" max="11783" width="13.28515625" customWidth="1"/>
    <col min="11784" max="11784" width="13.5703125" customWidth="1"/>
    <col min="12034" max="12035" width="9.28515625" customWidth="1"/>
    <col min="12037" max="12037" width="16.85546875" customWidth="1"/>
    <col min="12038" max="12038" width="14.140625" customWidth="1"/>
    <col min="12039" max="12039" width="13.28515625" customWidth="1"/>
    <col min="12040" max="12040" width="13.5703125" customWidth="1"/>
    <col min="12290" max="12291" width="9.28515625" customWidth="1"/>
    <col min="12293" max="12293" width="16.85546875" customWidth="1"/>
    <col min="12294" max="12294" width="14.140625" customWidth="1"/>
    <col min="12295" max="12295" width="13.28515625" customWidth="1"/>
    <col min="12296" max="12296" width="13.5703125" customWidth="1"/>
    <col min="12546" max="12547" width="9.28515625" customWidth="1"/>
    <col min="12549" max="12549" width="16.85546875" customWidth="1"/>
    <col min="12550" max="12550" width="14.140625" customWidth="1"/>
    <col min="12551" max="12551" width="13.28515625" customWidth="1"/>
    <col min="12552" max="12552" width="13.5703125" customWidth="1"/>
    <col min="12802" max="12803" width="9.28515625" customWidth="1"/>
    <col min="12805" max="12805" width="16.85546875" customWidth="1"/>
    <col min="12806" max="12806" width="14.140625" customWidth="1"/>
    <col min="12807" max="12807" width="13.28515625" customWidth="1"/>
    <col min="12808" max="12808" width="13.5703125" customWidth="1"/>
    <col min="13058" max="13059" width="9.28515625" customWidth="1"/>
    <col min="13061" max="13061" width="16.85546875" customWidth="1"/>
    <col min="13062" max="13062" width="14.140625" customWidth="1"/>
    <col min="13063" max="13063" width="13.28515625" customWidth="1"/>
    <col min="13064" max="13064" width="13.5703125" customWidth="1"/>
    <col min="13314" max="13315" width="9.28515625" customWidth="1"/>
    <col min="13317" max="13317" width="16.85546875" customWidth="1"/>
    <col min="13318" max="13318" width="14.140625" customWidth="1"/>
    <col min="13319" max="13319" width="13.28515625" customWidth="1"/>
    <col min="13320" max="13320" width="13.5703125" customWidth="1"/>
    <col min="13570" max="13571" width="9.28515625" customWidth="1"/>
    <col min="13573" max="13573" width="16.85546875" customWidth="1"/>
    <col min="13574" max="13574" width="14.140625" customWidth="1"/>
    <col min="13575" max="13575" width="13.28515625" customWidth="1"/>
    <col min="13576" max="13576" width="13.5703125" customWidth="1"/>
    <col min="13826" max="13827" width="9.28515625" customWidth="1"/>
    <col min="13829" max="13829" width="16.85546875" customWidth="1"/>
    <col min="13830" max="13830" width="14.140625" customWidth="1"/>
    <col min="13831" max="13831" width="13.28515625" customWidth="1"/>
    <col min="13832" max="13832" width="13.5703125" customWidth="1"/>
    <col min="14082" max="14083" width="9.28515625" customWidth="1"/>
    <col min="14085" max="14085" width="16.85546875" customWidth="1"/>
    <col min="14086" max="14086" width="14.140625" customWidth="1"/>
    <col min="14087" max="14087" width="13.28515625" customWidth="1"/>
    <col min="14088" max="14088" width="13.5703125" customWidth="1"/>
    <col min="14338" max="14339" width="9.28515625" customWidth="1"/>
    <col min="14341" max="14341" width="16.85546875" customWidth="1"/>
    <col min="14342" max="14342" width="14.140625" customWidth="1"/>
    <col min="14343" max="14343" width="13.28515625" customWidth="1"/>
    <col min="14344" max="14344" width="13.5703125" customWidth="1"/>
    <col min="14594" max="14595" width="9.28515625" customWidth="1"/>
    <col min="14597" max="14597" width="16.85546875" customWidth="1"/>
    <col min="14598" max="14598" width="14.140625" customWidth="1"/>
    <col min="14599" max="14599" width="13.28515625" customWidth="1"/>
    <col min="14600" max="14600" width="13.5703125" customWidth="1"/>
    <col min="14850" max="14851" width="9.28515625" customWidth="1"/>
    <col min="14853" max="14853" width="16.85546875" customWidth="1"/>
    <col min="14854" max="14854" width="14.140625" customWidth="1"/>
    <col min="14855" max="14855" width="13.28515625" customWidth="1"/>
    <col min="14856" max="14856" width="13.5703125" customWidth="1"/>
    <col min="15106" max="15107" width="9.28515625" customWidth="1"/>
    <col min="15109" max="15109" width="16.85546875" customWidth="1"/>
    <col min="15110" max="15110" width="14.140625" customWidth="1"/>
    <col min="15111" max="15111" width="13.28515625" customWidth="1"/>
    <col min="15112" max="15112" width="13.5703125" customWidth="1"/>
    <col min="15362" max="15363" width="9.28515625" customWidth="1"/>
    <col min="15365" max="15365" width="16.85546875" customWidth="1"/>
    <col min="15366" max="15366" width="14.140625" customWidth="1"/>
    <col min="15367" max="15367" width="13.28515625" customWidth="1"/>
    <col min="15368" max="15368" width="13.5703125" customWidth="1"/>
    <col min="15618" max="15619" width="9.28515625" customWidth="1"/>
    <col min="15621" max="15621" width="16.85546875" customWidth="1"/>
    <col min="15622" max="15622" width="14.140625" customWidth="1"/>
    <col min="15623" max="15623" width="13.28515625" customWidth="1"/>
    <col min="15624" max="15624" width="13.5703125" customWidth="1"/>
    <col min="15874" max="15875" width="9.28515625" customWidth="1"/>
    <col min="15877" max="15877" width="16.85546875" customWidth="1"/>
    <col min="15878" max="15878" width="14.140625" customWidth="1"/>
    <col min="15879" max="15879" width="13.28515625" customWidth="1"/>
    <col min="15880" max="15880" width="13.5703125" customWidth="1"/>
    <col min="16130" max="16131" width="9.28515625" customWidth="1"/>
    <col min="16133" max="16133" width="16.85546875" customWidth="1"/>
    <col min="16134" max="16134" width="14.140625" customWidth="1"/>
    <col min="16135" max="16135" width="13.28515625" customWidth="1"/>
    <col min="16136" max="16136" width="13.5703125" customWidth="1"/>
  </cols>
  <sheetData>
    <row r="1" spans="1:8" x14ac:dyDescent="0.2">
      <c r="A1" s="244" t="s">
        <v>237</v>
      </c>
      <c r="B1" s="244"/>
      <c r="C1" s="244"/>
      <c r="D1" s="244"/>
      <c r="E1" s="244"/>
      <c r="F1" s="244"/>
      <c r="G1" s="244"/>
      <c r="H1" s="244"/>
    </row>
    <row r="2" spans="1:8" x14ac:dyDescent="0.2">
      <c r="A2" s="262"/>
      <c r="B2" s="262"/>
      <c r="C2" s="262"/>
      <c r="D2" s="262"/>
      <c r="E2" s="262"/>
      <c r="F2" s="262"/>
      <c r="G2" s="262"/>
      <c r="H2" s="262"/>
    </row>
    <row r="3" spans="1:8" x14ac:dyDescent="0.2">
      <c r="A3" s="136"/>
      <c r="B3" s="136"/>
      <c r="C3" s="136"/>
      <c r="D3" s="136"/>
      <c r="E3" s="136"/>
      <c r="F3" s="136"/>
      <c r="G3" s="136"/>
      <c r="H3" s="136"/>
    </row>
    <row r="4" spans="1:8" x14ac:dyDescent="0.2">
      <c r="A4" s="220" t="s">
        <v>304</v>
      </c>
      <c r="B4" s="220"/>
      <c r="C4" s="220"/>
      <c r="D4" s="220"/>
      <c r="E4" s="220"/>
      <c r="F4" s="220"/>
      <c r="G4" s="220"/>
      <c r="H4" s="220"/>
    </row>
    <row r="5" spans="1:8" x14ac:dyDescent="0.2">
      <c r="A5" s="220" t="s">
        <v>19</v>
      </c>
      <c r="B5" s="220"/>
      <c r="C5" s="220"/>
      <c r="D5" s="220"/>
      <c r="E5" s="220"/>
      <c r="F5" s="220"/>
      <c r="G5" s="220"/>
      <c r="H5" s="220"/>
    </row>
    <row r="6" spans="1:8" x14ac:dyDescent="0.2">
      <c r="A6" s="130"/>
      <c r="B6" s="130"/>
      <c r="C6" s="130"/>
      <c r="D6" s="130"/>
      <c r="E6" s="130"/>
      <c r="F6" s="130"/>
      <c r="G6" s="130"/>
      <c r="H6" s="130"/>
    </row>
    <row r="7" spans="1:8" x14ac:dyDescent="0.2">
      <c r="A7" s="130"/>
      <c r="B7" s="130"/>
      <c r="C7" s="130"/>
      <c r="D7" s="130"/>
      <c r="E7" s="130"/>
      <c r="F7" s="130"/>
      <c r="G7" s="130"/>
      <c r="H7" s="130"/>
    </row>
    <row r="8" spans="1:8" x14ac:dyDescent="0.2">
      <c r="A8" s="221" t="s">
        <v>212</v>
      </c>
      <c r="B8" s="221"/>
      <c r="C8" s="221"/>
      <c r="D8" s="221"/>
      <c r="E8" s="221"/>
      <c r="F8" s="221"/>
      <c r="G8" s="221"/>
      <c r="H8" s="221"/>
    </row>
    <row r="9" spans="1:8" ht="12.75" customHeight="1" x14ac:dyDescent="0.2">
      <c r="A9" s="204" t="s">
        <v>0</v>
      </c>
      <c r="B9" s="204"/>
      <c r="C9" s="204"/>
      <c r="D9" s="204"/>
      <c r="E9" s="278" t="s">
        <v>240</v>
      </c>
      <c r="F9" s="279"/>
      <c r="G9" s="280"/>
      <c r="H9" s="236" t="s">
        <v>195</v>
      </c>
    </row>
    <row r="10" spans="1:8" ht="21" customHeight="1" x14ac:dyDescent="0.2">
      <c r="A10" s="204"/>
      <c r="B10" s="204"/>
      <c r="C10" s="204"/>
      <c r="D10" s="204"/>
      <c r="E10" s="281"/>
      <c r="F10" s="282"/>
      <c r="G10" s="283"/>
      <c r="H10" s="237"/>
    </row>
    <row r="11" spans="1:8" ht="16.5" customHeight="1" x14ac:dyDescent="0.2">
      <c r="A11" s="121"/>
      <c r="B11" s="121"/>
      <c r="C11" s="121"/>
      <c r="D11" s="121"/>
      <c r="E11" s="132" t="s">
        <v>190</v>
      </c>
      <c r="F11" s="132" t="s">
        <v>191</v>
      </c>
      <c r="G11" s="132" t="s">
        <v>189</v>
      </c>
      <c r="H11" s="135"/>
    </row>
    <row r="12" spans="1:8" x14ac:dyDescent="0.2">
      <c r="A12" s="218" t="s">
        <v>83</v>
      </c>
      <c r="B12" s="218"/>
      <c r="C12" s="218"/>
      <c r="D12" s="218"/>
      <c r="E12" s="26"/>
      <c r="F12" s="26"/>
      <c r="G12" s="139"/>
      <c r="H12" s="139"/>
    </row>
    <row r="13" spans="1:8" ht="23.25" customHeight="1" x14ac:dyDescent="0.2">
      <c r="A13" s="252" t="s">
        <v>84</v>
      </c>
      <c r="B13" s="252"/>
      <c r="C13" s="252"/>
      <c r="D13" s="252"/>
      <c r="E13" s="26"/>
      <c r="F13" s="26"/>
      <c r="G13" s="139"/>
      <c r="H13" s="139"/>
    </row>
    <row r="14" spans="1:8" ht="23.25" customHeight="1" x14ac:dyDescent="0.2">
      <c r="A14" s="254" t="s">
        <v>85</v>
      </c>
      <c r="B14" s="254"/>
      <c r="C14" s="254"/>
      <c r="D14" s="254"/>
      <c r="E14" s="26"/>
      <c r="F14" s="26"/>
      <c r="G14" s="139"/>
      <c r="H14" s="139"/>
    </row>
    <row r="15" spans="1:8" ht="23.25" customHeight="1" x14ac:dyDescent="0.2">
      <c r="A15" s="254" t="s">
        <v>86</v>
      </c>
      <c r="B15" s="254"/>
      <c r="C15" s="254"/>
      <c r="D15" s="254"/>
      <c r="E15" s="26"/>
      <c r="F15" s="26"/>
      <c r="G15" s="139"/>
      <c r="H15" s="139"/>
    </row>
    <row r="16" spans="1:8" ht="23.25" customHeight="1" x14ac:dyDescent="0.2">
      <c r="A16" s="258" t="s">
        <v>87</v>
      </c>
      <c r="B16" s="259"/>
      <c r="C16" s="259"/>
      <c r="D16" s="260"/>
      <c r="E16" s="107">
        <v>13387000</v>
      </c>
      <c r="F16" s="107">
        <v>13387000</v>
      </c>
      <c r="G16" s="96">
        <v>5435600</v>
      </c>
      <c r="H16" s="68">
        <f>G16/F16</f>
        <v>0.40603570628221408</v>
      </c>
    </row>
    <row r="17" spans="1:8" ht="23.25" customHeight="1" x14ac:dyDescent="0.2">
      <c r="A17" s="256" t="s">
        <v>88</v>
      </c>
      <c r="B17" s="256"/>
      <c r="C17" s="256"/>
      <c r="D17" s="256"/>
      <c r="E17" s="107">
        <f>SUM(E12:E16)</f>
        <v>13387000</v>
      </c>
      <c r="F17" s="107">
        <f>SUM(F16)</f>
        <v>13387000</v>
      </c>
      <c r="G17" s="107">
        <f>SUM(G12:G16)</f>
        <v>5435600</v>
      </c>
      <c r="H17" s="164">
        <f>SUM(H12:H16)</f>
        <v>0.40603570628221408</v>
      </c>
    </row>
    <row r="18" spans="1:8" ht="12.75" customHeight="1" x14ac:dyDescent="0.2">
      <c r="A18" s="261"/>
      <c r="B18" s="261"/>
      <c r="C18" s="261"/>
      <c r="D18" s="261"/>
      <c r="E18" s="107"/>
      <c r="F18" s="107"/>
      <c r="G18" s="96"/>
      <c r="H18" s="96"/>
    </row>
    <row r="19" spans="1:8" ht="12.75" customHeight="1" x14ac:dyDescent="0.2">
      <c r="A19" s="254" t="s">
        <v>92</v>
      </c>
      <c r="B19" s="254"/>
      <c r="C19" s="254"/>
      <c r="D19" s="254"/>
      <c r="E19" s="107"/>
      <c r="F19" s="107"/>
      <c r="G19" s="96"/>
      <c r="H19" s="96"/>
    </row>
    <row r="20" spans="1:8" ht="12.75" customHeight="1" x14ac:dyDescent="0.2">
      <c r="A20" s="254" t="s">
        <v>93</v>
      </c>
      <c r="B20" s="254"/>
      <c r="C20" s="254"/>
      <c r="D20" s="254"/>
      <c r="E20" s="107"/>
      <c r="F20" s="107"/>
      <c r="G20" s="96"/>
      <c r="H20" s="68">
        <v>0</v>
      </c>
    </row>
    <row r="21" spans="1:8" x14ac:dyDescent="0.2">
      <c r="A21" s="193" t="s">
        <v>94</v>
      </c>
      <c r="B21" s="193"/>
      <c r="C21" s="193"/>
      <c r="D21" s="193"/>
      <c r="E21" s="96"/>
      <c r="F21" s="96"/>
      <c r="G21" s="96"/>
      <c r="H21" s="96"/>
    </row>
    <row r="22" spans="1:8" x14ac:dyDescent="0.2">
      <c r="A22" s="186" t="s">
        <v>95</v>
      </c>
      <c r="B22" s="187"/>
      <c r="C22" s="187"/>
      <c r="D22" s="188"/>
      <c r="E22" s="104"/>
      <c r="F22" s="104"/>
      <c r="G22" s="96"/>
      <c r="H22" s="96"/>
    </row>
    <row r="23" spans="1:8" x14ac:dyDescent="0.2">
      <c r="A23" s="186" t="s">
        <v>96</v>
      </c>
      <c r="B23" s="187"/>
      <c r="C23" s="187"/>
      <c r="D23" s="188"/>
      <c r="E23" s="104"/>
      <c r="F23" s="104"/>
      <c r="G23" s="96"/>
      <c r="H23" s="96"/>
    </row>
    <row r="24" spans="1:8" x14ac:dyDescent="0.2">
      <c r="A24" s="257" t="s">
        <v>97</v>
      </c>
      <c r="B24" s="257"/>
      <c r="C24" s="257"/>
      <c r="D24" s="257"/>
      <c r="E24" s="104"/>
      <c r="F24" s="104"/>
      <c r="G24" s="96">
        <f>SUM(G20:G23)</f>
        <v>0</v>
      </c>
      <c r="H24" s="68">
        <v>0</v>
      </c>
    </row>
    <row r="25" spans="1:8" x14ac:dyDescent="0.2">
      <c r="A25" s="255"/>
      <c r="B25" s="255"/>
      <c r="C25" s="255"/>
      <c r="D25" s="255"/>
      <c r="E25" s="104"/>
      <c r="F25" s="104"/>
      <c r="G25" s="96"/>
      <c r="H25" s="96"/>
    </row>
    <row r="26" spans="1:8" ht="23.25" customHeight="1" x14ac:dyDescent="0.2">
      <c r="A26" s="252" t="s">
        <v>98</v>
      </c>
      <c r="B26" s="252"/>
      <c r="C26" s="252"/>
      <c r="D26" s="252"/>
      <c r="E26" s="108"/>
      <c r="F26" s="108"/>
      <c r="G26" s="97"/>
      <c r="H26" s="97"/>
    </row>
    <row r="27" spans="1:8" ht="23.25" customHeight="1" x14ac:dyDescent="0.2">
      <c r="A27" s="254" t="s">
        <v>238</v>
      </c>
      <c r="B27" s="254"/>
      <c r="C27" s="254"/>
      <c r="D27" s="254"/>
      <c r="E27" s="93"/>
      <c r="F27" s="93"/>
      <c r="G27" s="93"/>
      <c r="H27" s="93"/>
    </row>
    <row r="28" spans="1:8" x14ac:dyDescent="0.2">
      <c r="A28" s="218" t="s">
        <v>239</v>
      </c>
      <c r="B28" s="218"/>
      <c r="C28" s="218"/>
      <c r="D28" s="218"/>
      <c r="E28" s="93"/>
      <c r="F28" s="93"/>
      <c r="G28" s="93"/>
      <c r="H28" s="93"/>
    </row>
    <row r="29" spans="1:8" x14ac:dyDescent="0.2">
      <c r="A29" s="253" t="s">
        <v>91</v>
      </c>
      <c r="B29" s="253"/>
      <c r="C29" s="253"/>
      <c r="D29" s="253"/>
      <c r="E29" s="93"/>
      <c r="F29" s="93"/>
      <c r="G29" s="93"/>
      <c r="H29" s="93"/>
    </row>
    <row r="30" spans="1:8" x14ac:dyDescent="0.2">
      <c r="A30" s="193"/>
      <c r="B30" s="193"/>
      <c r="C30" s="193"/>
      <c r="D30" s="193"/>
      <c r="E30" s="93"/>
      <c r="F30" s="93"/>
      <c r="G30" s="93"/>
      <c r="H30" s="93"/>
    </row>
    <row r="31" spans="1:8" ht="23.25" customHeight="1" x14ac:dyDescent="0.2">
      <c r="A31" s="209" t="s">
        <v>106</v>
      </c>
      <c r="B31" s="210"/>
      <c r="C31" s="210"/>
      <c r="D31" s="211"/>
      <c r="E31" s="96">
        <f>E29+E24+E17</f>
        <v>13387000</v>
      </c>
      <c r="F31" s="96">
        <f t="shared" ref="F31:G31" si="0">F29+F24+F17</f>
        <v>13387000</v>
      </c>
      <c r="G31" s="96">
        <f t="shared" si="0"/>
        <v>5435600</v>
      </c>
      <c r="H31" s="73">
        <f>H29+H24+H17</f>
        <v>0.40603570628221408</v>
      </c>
    </row>
    <row r="32" spans="1:8" x14ac:dyDescent="0.2">
      <c r="A32" s="251"/>
      <c r="B32" s="251"/>
      <c r="C32" s="251"/>
      <c r="D32" s="251"/>
    </row>
    <row r="33" spans="1:4" x14ac:dyDescent="0.2">
      <c r="A33" s="251"/>
      <c r="B33" s="251"/>
      <c r="C33" s="251"/>
      <c r="D33" s="251"/>
    </row>
  </sheetData>
  <mergeCells count="30">
    <mergeCell ref="A30:D30"/>
    <mergeCell ref="A31:D31"/>
    <mergeCell ref="A32:D32"/>
    <mergeCell ref="A33:D33"/>
    <mergeCell ref="E9:G10"/>
    <mergeCell ref="A24:D24"/>
    <mergeCell ref="A25:D25"/>
    <mergeCell ref="A26:D26"/>
    <mergeCell ref="A27:D27"/>
    <mergeCell ref="A28:D28"/>
    <mergeCell ref="A29:D29"/>
    <mergeCell ref="A18:D18"/>
    <mergeCell ref="A19:D19"/>
    <mergeCell ref="A20:D20"/>
    <mergeCell ref="A21:D21"/>
    <mergeCell ref="A22:D22"/>
    <mergeCell ref="A23:D23"/>
    <mergeCell ref="A12:D12"/>
    <mergeCell ref="A13:D13"/>
    <mergeCell ref="A14:D14"/>
    <mergeCell ref="A15:D15"/>
    <mergeCell ref="A16:D16"/>
    <mergeCell ref="A17:D17"/>
    <mergeCell ref="A9:D10"/>
    <mergeCell ref="H9:H10"/>
    <mergeCell ref="A1:H1"/>
    <mergeCell ref="A2:H2"/>
    <mergeCell ref="A4:H4"/>
    <mergeCell ref="A5:H5"/>
    <mergeCell ref="A8:H8"/>
  </mergeCells>
  <pageMargins left="0.43307086614173229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1. Mérleg</vt:lpstr>
      <vt:lpstr>2. Működ. bev.mindössz. </vt:lpstr>
      <vt:lpstr>2.1.-2.4.</vt:lpstr>
      <vt:lpstr>2.5.-2.7. </vt:lpstr>
      <vt:lpstr>3. Felhalm.bev.mindössz.</vt:lpstr>
      <vt:lpstr>3.1.-3.6. </vt:lpstr>
      <vt:lpstr>4.-4.1 Finanszír. bevét.  </vt:lpstr>
      <vt:lpstr>5. Önkorm. műk. bev.</vt:lpstr>
      <vt:lpstr>6. Önk.felh.bev.</vt:lpstr>
      <vt:lpstr>7. PH. műk. bev.</vt:lpstr>
      <vt:lpstr>8. PH. felhalm. bev.</vt:lpstr>
      <vt:lpstr>9. Kv.-i szerv műk. bev. </vt:lpstr>
      <vt:lpstr>10. Kv.-i szerv műk. bev. Konyh</vt:lpstr>
      <vt:lpstr>10. .1Kv.-i szerv műk.OVI</vt:lpstr>
      <vt:lpstr>11. Kiad. mindössz.</vt:lpstr>
      <vt:lpstr>11.1.-11.7. mell.</vt:lpstr>
      <vt:lpstr>12. Kiad. mindössz. köt.-önként</vt:lpstr>
      <vt:lpstr>13. PH. kiad. össz. </vt:lpstr>
      <vt:lpstr>13.1-13.3 PH.kiad. Köt-önk-áll.</vt:lpstr>
      <vt:lpstr>14. Kv.-i szerv kiad. összes.</vt:lpstr>
      <vt:lpstr>15.-17. mell.</vt:lpstr>
      <vt:lpstr>18. melléklet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Cselényiné</dc:creator>
  <cp:lastModifiedBy>Windows-felhasználó</cp:lastModifiedBy>
  <cp:lastPrinted>2019-09-19T06:37:06Z</cp:lastPrinted>
  <dcterms:created xsi:type="dcterms:W3CDTF">2000-01-09T14:34:55Z</dcterms:created>
  <dcterms:modified xsi:type="dcterms:W3CDTF">2019-09-19T09:39:13Z</dcterms:modified>
</cp:coreProperties>
</file>