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káskápolna\2019_05_21\Káp. ktgvetés módosítás 2018\"/>
    </mc:Choice>
  </mc:AlternateContent>
  <xr:revisionPtr revIDLastSave="0" documentId="8_{1D9B612A-565D-49E7-87AB-65FBB756395A}" xr6:coauthVersionLast="41" xr6:coauthVersionMax="41" xr10:uidLastSave="{00000000-0000-0000-0000-000000000000}"/>
  <bookViews>
    <workbookView xWindow="-120" yWindow="-120" windowWidth="29040" windowHeight="15840" xr2:uid="{4C81F041-3F95-4AEC-A8FA-E90DE0578CE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9" i="1" l="1"/>
  <c r="O29" i="1"/>
  <c r="N29" i="1"/>
  <c r="M29" i="1"/>
  <c r="L29" i="1"/>
  <c r="K29" i="1"/>
  <c r="H29" i="1"/>
  <c r="G29" i="1"/>
  <c r="F29" i="1"/>
  <c r="E29" i="1"/>
  <c r="D29" i="1"/>
  <c r="C29" i="1"/>
  <c r="P22" i="1"/>
  <c r="P31" i="1" s="1"/>
  <c r="O22" i="1"/>
  <c r="O31" i="1" s="1"/>
  <c r="N22" i="1"/>
  <c r="N31" i="1" s="1"/>
  <c r="M22" i="1"/>
  <c r="M31" i="1" s="1"/>
  <c r="L22" i="1"/>
  <c r="L31" i="1" s="1"/>
  <c r="K22" i="1"/>
  <c r="K31" i="1" s="1"/>
  <c r="H22" i="1"/>
  <c r="H31" i="1" s="1"/>
  <c r="G22" i="1"/>
  <c r="G31" i="1" s="1"/>
  <c r="F22" i="1"/>
  <c r="F31" i="1" s="1"/>
  <c r="E22" i="1"/>
  <c r="E31" i="1" s="1"/>
  <c r="D22" i="1"/>
  <c r="D31" i="1" s="1"/>
  <c r="C22" i="1"/>
  <c r="C31" i="1" s="1"/>
  <c r="P15" i="1"/>
  <c r="P30" i="1" s="1"/>
  <c r="P32" i="1" s="1"/>
  <c r="O15" i="1"/>
  <c r="O30" i="1" s="1"/>
  <c r="O32" i="1" s="1"/>
  <c r="N15" i="1"/>
  <c r="N30" i="1" s="1"/>
  <c r="N32" i="1" s="1"/>
  <c r="M15" i="1"/>
  <c r="M30" i="1" s="1"/>
  <c r="M32" i="1" s="1"/>
  <c r="L15" i="1"/>
  <c r="L23" i="1" s="1"/>
  <c r="K15" i="1"/>
  <c r="K30" i="1" s="1"/>
  <c r="K32" i="1" s="1"/>
  <c r="H15" i="1"/>
  <c r="H30" i="1" s="1"/>
  <c r="H32" i="1" s="1"/>
  <c r="G15" i="1"/>
  <c r="G30" i="1" s="1"/>
  <c r="G32" i="1" s="1"/>
  <c r="F15" i="1"/>
  <c r="F30" i="1" s="1"/>
  <c r="F32" i="1" s="1"/>
  <c r="E15" i="1"/>
  <c r="E30" i="1" s="1"/>
  <c r="E32" i="1" s="1"/>
  <c r="D15" i="1"/>
  <c r="D30" i="1" s="1"/>
  <c r="D32" i="1" s="1"/>
  <c r="C15" i="1"/>
  <c r="C30" i="1" s="1"/>
  <c r="C32" i="1" s="1"/>
  <c r="F23" i="1" l="1"/>
  <c r="P23" i="1"/>
  <c r="H24" i="1" s="1"/>
  <c r="L30" i="1"/>
  <c r="L32" i="1" s="1"/>
  <c r="G23" i="1"/>
  <c r="D23" i="1"/>
  <c r="L24" i="1" s="1"/>
  <c r="H23" i="1"/>
  <c r="P24" i="1" s="1"/>
  <c r="N23" i="1"/>
  <c r="F24" i="1" s="1"/>
  <c r="C23" i="1"/>
  <c r="M23" i="1"/>
  <c r="E23" i="1"/>
  <c r="M24" i="1" s="1"/>
  <c r="K23" i="1"/>
  <c r="C24" i="1" s="1"/>
  <c r="O23" i="1"/>
  <c r="G24" i="1" s="1"/>
  <c r="E24" i="1" l="1"/>
  <c r="N24" i="1"/>
  <c r="K24" i="1"/>
  <c r="O24" i="1"/>
  <c r="D24" i="1"/>
</calcChain>
</file>

<file path=xl/sharedStrings.xml><?xml version="1.0" encoding="utf-8"?>
<sst xmlns="http://schemas.openxmlformats.org/spreadsheetml/2006/main" count="100" uniqueCount="86">
  <si>
    <t>1. sz. melléklet</t>
  </si>
  <si>
    <t>2/2019. (V.27. ) önkormányzati rendelethez</t>
  </si>
  <si>
    <t>KERKÁSKÁPOLNA KÖZSÉG ÖNKORMÁNYZATA
2018. ÉVI BEVÉTELEI ÉS KIADÁSAI KIEMELT ELŐIRÁNYZATONKÉNT ELLÁTANDÓ FELADATOK SZERINTI BONTÁSBAN</t>
  </si>
  <si>
    <t>adatok ezer Ft-ban</t>
  </si>
  <si>
    <t xml:space="preserve">rovat </t>
  </si>
  <si>
    <t>Megnevezés</t>
  </si>
  <si>
    <t>2018. évi eredeti előirányzat összesen</t>
  </si>
  <si>
    <t>eredeti előirányzatból</t>
  </si>
  <si>
    <t>2018. évi módosított előirányzat</t>
  </si>
  <si>
    <t>módosított előirányzatból</t>
  </si>
  <si>
    <t>rovat</t>
  </si>
  <si>
    <t xml:space="preserve">módosított előirányzatból 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</si>
  <si>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</si>
  <si>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</si>
  <si>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</si>
  <si>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</si>
  <si>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</si>
  <si>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</si>
  <si>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</si>
  <si>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Intézményi működési bevételek</t>
  </si>
  <si>
    <t>K1</t>
  </si>
  <si>
    <t>Személyi juttatások</t>
  </si>
  <si>
    <t>B3</t>
  </si>
  <si>
    <t>Közhatalmi bevételek</t>
  </si>
  <si>
    <t>K2</t>
  </si>
  <si>
    <t>Munkaadókat terhelő járulékok és szoc. hozzájárulási adó</t>
  </si>
  <si>
    <t>B11</t>
  </si>
  <si>
    <t xml:space="preserve">Önkormányzatok müködési támogatása </t>
  </si>
  <si>
    <t>K3</t>
  </si>
  <si>
    <t>Dologi kiadások</t>
  </si>
  <si>
    <t>B1</t>
  </si>
  <si>
    <t>Müködési támogatások államháztartáson belülről</t>
  </si>
  <si>
    <t>K4</t>
  </si>
  <si>
    <t>Ellátottak pénzbeli juttatásai</t>
  </si>
  <si>
    <t>B6</t>
  </si>
  <si>
    <t>Működési célú átvett pénzek</t>
  </si>
  <si>
    <t>K5</t>
  </si>
  <si>
    <t>Egyéb működési célú támogatások</t>
  </si>
  <si>
    <t>B25</t>
  </si>
  <si>
    <t>Támogatási kölcsön  visszatérülések</t>
  </si>
  <si>
    <t>K508</t>
  </si>
  <si>
    <t>Támogatási kölcsönök nyújtása</t>
  </si>
  <si>
    <t>K513</t>
  </si>
  <si>
    <t>Működési tartalék, céltartalék</t>
  </si>
  <si>
    <t>Működési bevételek összesen</t>
  </si>
  <si>
    <t>Működési kiadások összesen</t>
  </si>
  <si>
    <t>B5</t>
  </si>
  <si>
    <t>Felhalmozási bevétel</t>
  </si>
  <si>
    <t>K6</t>
  </si>
  <si>
    <t>Intézményi beruházás</t>
  </si>
  <si>
    <t>B21</t>
  </si>
  <si>
    <t xml:space="preserve">Felhalmozási célú önkormányzati  támogatás </t>
  </si>
  <si>
    <t>K7</t>
  </si>
  <si>
    <t>Felújítás</t>
  </si>
  <si>
    <t>B2</t>
  </si>
  <si>
    <t>Felhalmozási célú támogatások államháztartáson belül</t>
  </si>
  <si>
    <t>K8</t>
  </si>
  <si>
    <t>Egyéb felhalmozási kiadás</t>
  </si>
  <si>
    <t>B7</t>
  </si>
  <si>
    <t xml:space="preserve">Felhalmozási célú átvett pénzeszközök </t>
  </si>
  <si>
    <t>K86</t>
  </si>
  <si>
    <t>B74</t>
  </si>
  <si>
    <t>Támogatási kölcsön visszatérülések.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</si>
  <si>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</si>
  <si>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</si>
  <si>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</si>
  <si>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</si>
  <si>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</si>
  <si>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</si>
  <si>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</si>
  <si>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</si>
  <si>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</si>
  <si>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</t>
  </si>
  <si>
    <t>Működési célú finanszírozási bevétel -pénzmaradvány nélkül</t>
  </si>
  <si>
    <t>K9</t>
  </si>
  <si>
    <t>Működési célú finanszírozási kiadás</t>
  </si>
  <si>
    <t>Felhalmozási célú finanszírozási bevétel- pénzmaradvány nélkül</t>
  </si>
  <si>
    <t>Felhalmozási célú finanszírozási kiadás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</si>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</sst>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4007-F760-4B99-A770-2EC853ED5611}">
  <dimension ref="A1:P32"/>
  <sheetViews>
    <sheetView tabSelected="1" workbookViewId="0">
      <selection sqref="A1:P1048576"/>
    </sheetView>
  </sheetViews>
  <sheetFormatPr defaultRowHeight="15" x14ac:dyDescent="0.25"/>
  <cols>
    <col min="1" max="1" width="6.28515625" customWidth="1"/>
    <col min="2" max="2" width="39.140625" customWidth="1"/>
    <col min="3" max="3" width="14.28515625" customWidth="1"/>
    <col min="4" max="5" width="14.5703125" customWidth="1"/>
    <col min="6" max="6" width="13.140625" customWidth="1"/>
    <col min="7" max="7" width="16.140625" customWidth="1"/>
    <col min="8" max="8" width="15.5703125" customWidth="1"/>
    <col min="9" max="9" width="6.42578125" customWidth="1"/>
    <col min="10" max="10" width="41.28515625" customWidth="1"/>
    <col min="11" max="11" width="15.5703125" customWidth="1"/>
    <col min="12" max="12" width="14.5703125" customWidth="1"/>
    <col min="13" max="13" width="16.42578125" customWidth="1"/>
    <col min="14" max="14" width="12.42578125" customWidth="1"/>
    <col min="15" max="15" width="11.42578125" customWidth="1"/>
    <col min="16" max="16" width="12.140625" customWidth="1"/>
  </cols>
  <sheetData>
    <row r="1" spans="1:16" x14ac:dyDescent="0.25">
      <c r="A1" s="1"/>
      <c r="K1" s="2"/>
      <c r="M1" s="2" t="s">
        <v>0</v>
      </c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x14ac:dyDescent="0.25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2"/>
      <c r="M4" s="2" t="s">
        <v>3</v>
      </c>
    </row>
    <row r="5" spans="1:16" x14ac:dyDescent="0.25">
      <c r="A5" s="6" t="s">
        <v>4</v>
      </c>
      <c r="B5" s="6" t="s">
        <v>5</v>
      </c>
      <c r="C5" s="7" t="s">
        <v>6</v>
      </c>
      <c r="D5" s="7" t="s">
        <v>7</v>
      </c>
      <c r="E5" s="7"/>
      <c r="F5" s="7" t="s">
        <v>8</v>
      </c>
      <c r="G5" s="6" t="s">
        <v>9</v>
      </c>
      <c r="H5" s="6"/>
      <c r="I5" s="6" t="s">
        <v>10</v>
      </c>
      <c r="J5" s="6" t="s">
        <v>5</v>
      </c>
      <c r="K5" s="7" t="s">
        <v>6</v>
      </c>
      <c r="L5" s="7" t="s">
        <v>7</v>
      </c>
      <c r="M5" s="7"/>
      <c r="N5" s="8" t="s">
        <v>8</v>
      </c>
      <c r="O5" s="9" t="s">
        <v>11</v>
      </c>
      <c r="P5" s="9"/>
    </row>
    <row r="6" spans="1:16" ht="39" x14ac:dyDescent="0.25">
      <c r="A6" s="6"/>
      <c r="B6" s="6"/>
      <c r="C6" s="7"/>
      <c r="D6" s="10" t="s">
        <v>12</v>
      </c>
      <c r="E6" s="10" t="s">
        <v>13</v>
      </c>
      <c r="F6" s="11"/>
      <c r="G6" s="10" t="s">
        <v>12</v>
      </c>
      <c r="H6" s="10" t="s">
        <v>13</v>
      </c>
      <c r="I6" s="6"/>
      <c r="J6" s="6"/>
      <c r="K6" s="7"/>
      <c r="L6" s="10" t="s">
        <v>12</v>
      </c>
      <c r="M6" s="10" t="s">
        <v>13</v>
      </c>
      <c r="N6" s="12"/>
      <c r="O6" s="13" t="s">
        <v>12</v>
      </c>
      <c r="P6" s="13" t="s">
        <v>13</v>
      </c>
    </row>
    <row r="7" spans="1:16" x14ac:dyDescent="0.25">
      <c r="A7" s="14" t="s">
        <v>14</v>
      </c>
      <c r="B7" s="14" t="s">
        <v>15</v>
      </c>
      <c r="C7" s="15"/>
      <c r="D7" s="15"/>
      <c r="E7" s="15"/>
      <c r="F7" s="15"/>
      <c r="G7" s="15"/>
      <c r="H7" s="15"/>
      <c r="I7" s="14" t="s">
        <v>16</v>
      </c>
      <c r="J7" s="14" t="s">
        <v>17</v>
      </c>
      <c r="K7" s="15"/>
      <c r="L7" s="15"/>
      <c r="M7" s="15"/>
      <c r="N7" s="15"/>
      <c r="O7" s="15"/>
      <c r="P7" s="15"/>
    </row>
    <row r="8" spans="1:16" x14ac:dyDescent="0.25">
      <c r="A8" s="15" t="s">
        <v>18</v>
      </c>
      <c r="B8" s="16" t="s">
        <v>19</v>
      </c>
      <c r="C8" s="17">
        <v>210</v>
      </c>
      <c r="D8" s="17">
        <v>210</v>
      </c>
      <c r="E8" s="17"/>
      <c r="F8" s="17">
        <v>210</v>
      </c>
      <c r="G8" s="17">
        <v>210</v>
      </c>
      <c r="H8" s="17">
        <v>0</v>
      </c>
      <c r="I8" s="15" t="s">
        <v>20</v>
      </c>
      <c r="J8" s="16" t="s">
        <v>21</v>
      </c>
      <c r="K8" s="17">
        <v>7613</v>
      </c>
      <c r="L8" s="17">
        <v>7213</v>
      </c>
      <c r="M8" s="17">
        <v>400</v>
      </c>
      <c r="N8" s="17">
        <v>9809</v>
      </c>
      <c r="O8" s="17">
        <v>9409</v>
      </c>
      <c r="P8" s="17">
        <v>400</v>
      </c>
    </row>
    <row r="9" spans="1:16" ht="26.25" x14ac:dyDescent="0.25">
      <c r="A9" s="15" t="s">
        <v>22</v>
      </c>
      <c r="B9" s="16" t="s">
        <v>23</v>
      </c>
      <c r="C9" s="17">
        <v>1525</v>
      </c>
      <c r="D9" s="17">
        <v>878</v>
      </c>
      <c r="E9" s="17">
        <v>647</v>
      </c>
      <c r="F9" s="17">
        <v>1525</v>
      </c>
      <c r="G9" s="17">
        <v>878</v>
      </c>
      <c r="H9" s="17">
        <v>647</v>
      </c>
      <c r="I9" s="15" t="s">
        <v>24</v>
      </c>
      <c r="J9" s="16" t="s">
        <v>25</v>
      </c>
      <c r="K9" s="17">
        <v>1373</v>
      </c>
      <c r="L9" s="17">
        <v>1196</v>
      </c>
      <c r="M9" s="17">
        <v>177</v>
      </c>
      <c r="N9" s="17">
        <v>1645</v>
      </c>
      <c r="O9" s="17">
        <v>1468</v>
      </c>
      <c r="P9" s="17">
        <v>177</v>
      </c>
    </row>
    <row r="10" spans="1:16" x14ac:dyDescent="0.25">
      <c r="A10" s="15" t="s">
        <v>26</v>
      </c>
      <c r="B10" s="16" t="s">
        <v>27</v>
      </c>
      <c r="C10" s="17">
        <v>15282</v>
      </c>
      <c r="D10" s="17">
        <v>15282</v>
      </c>
      <c r="E10" s="17"/>
      <c r="F10" s="17">
        <v>15609</v>
      </c>
      <c r="G10" s="17">
        <v>15609</v>
      </c>
      <c r="H10" s="17"/>
      <c r="I10" s="15" t="s">
        <v>28</v>
      </c>
      <c r="J10" s="16" t="s">
        <v>29</v>
      </c>
      <c r="K10" s="17">
        <v>4300</v>
      </c>
      <c r="L10" s="17">
        <v>4300</v>
      </c>
      <c r="M10" s="17"/>
      <c r="N10" s="17">
        <v>4930</v>
      </c>
      <c r="O10" s="17">
        <v>4930</v>
      </c>
      <c r="P10" s="17">
        <v>0</v>
      </c>
    </row>
    <row r="11" spans="1:16" ht="26.25" x14ac:dyDescent="0.25">
      <c r="A11" s="15" t="s">
        <v>30</v>
      </c>
      <c r="B11" s="16" t="s">
        <v>31</v>
      </c>
      <c r="C11" s="17">
        <v>1875</v>
      </c>
      <c r="D11" s="17">
        <v>1875</v>
      </c>
      <c r="E11" s="17"/>
      <c r="F11" s="17">
        <v>4667</v>
      </c>
      <c r="G11" s="17">
        <v>4667</v>
      </c>
      <c r="H11" s="17">
        <v>0</v>
      </c>
      <c r="I11" s="15" t="s">
        <v>32</v>
      </c>
      <c r="J11" s="16" t="s">
        <v>33</v>
      </c>
      <c r="K11" s="17">
        <v>290</v>
      </c>
      <c r="L11" s="17">
        <v>290</v>
      </c>
      <c r="M11" s="17"/>
      <c r="N11" s="17">
        <v>290</v>
      </c>
      <c r="O11" s="17">
        <v>290</v>
      </c>
      <c r="P11" s="17"/>
    </row>
    <row r="12" spans="1:16" x14ac:dyDescent="0.25">
      <c r="A12" s="15" t="s">
        <v>34</v>
      </c>
      <c r="B12" s="16" t="s">
        <v>35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5" t="s">
        <v>36</v>
      </c>
      <c r="J12" s="16" t="s">
        <v>37</v>
      </c>
      <c r="K12" s="17">
        <v>661</v>
      </c>
      <c r="L12" s="17">
        <v>591</v>
      </c>
      <c r="M12" s="17">
        <v>70</v>
      </c>
      <c r="N12" s="17">
        <v>1093</v>
      </c>
      <c r="O12" s="17">
        <v>1023</v>
      </c>
      <c r="P12" s="17">
        <v>70</v>
      </c>
    </row>
    <row r="13" spans="1:16" x14ac:dyDescent="0.25">
      <c r="A13" s="15" t="s">
        <v>38</v>
      </c>
      <c r="B13" s="16" t="s">
        <v>39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5" t="s">
        <v>40</v>
      </c>
      <c r="J13" s="16" t="s">
        <v>41</v>
      </c>
      <c r="K13" s="17">
        <v>0</v>
      </c>
      <c r="L13" s="17">
        <v>0</v>
      </c>
      <c r="M13" s="17"/>
      <c r="N13" s="17">
        <v>0</v>
      </c>
      <c r="O13" s="17">
        <v>0</v>
      </c>
      <c r="P13" s="17">
        <v>0</v>
      </c>
    </row>
    <row r="14" spans="1:16" x14ac:dyDescent="0.25">
      <c r="A14" s="18"/>
      <c r="B14" s="19"/>
      <c r="C14" s="20"/>
      <c r="D14" s="20"/>
      <c r="E14" s="20"/>
      <c r="F14" s="20"/>
      <c r="G14" s="20"/>
      <c r="H14" s="20"/>
      <c r="I14" s="15" t="s">
        <v>42</v>
      </c>
      <c r="J14" s="16" t="s">
        <v>43</v>
      </c>
      <c r="K14" s="17">
        <v>2344</v>
      </c>
      <c r="L14" s="17">
        <v>2344</v>
      </c>
      <c r="M14" s="17">
        <v>0</v>
      </c>
      <c r="N14" s="17">
        <v>433</v>
      </c>
      <c r="O14" s="17">
        <v>433</v>
      </c>
      <c r="P14" s="17">
        <v>0</v>
      </c>
    </row>
    <row r="15" spans="1:16" x14ac:dyDescent="0.25">
      <c r="A15" s="15"/>
      <c r="B15" s="21" t="s">
        <v>44</v>
      </c>
      <c r="C15" s="22">
        <f t="shared" ref="C15:H15" si="0">SUM(C8:C14)</f>
        <v>18892</v>
      </c>
      <c r="D15" s="22">
        <f t="shared" si="0"/>
        <v>18245</v>
      </c>
      <c r="E15" s="22">
        <f t="shared" si="0"/>
        <v>647</v>
      </c>
      <c r="F15" s="22">
        <f t="shared" si="0"/>
        <v>22011</v>
      </c>
      <c r="G15" s="22">
        <f t="shared" si="0"/>
        <v>21364</v>
      </c>
      <c r="H15" s="22">
        <f t="shared" si="0"/>
        <v>647</v>
      </c>
      <c r="I15" s="14"/>
      <c r="J15" s="21" t="s">
        <v>45</v>
      </c>
      <c r="K15" s="22">
        <f t="shared" ref="K15:P15" si="1">K8+K9+K10+K11+K12+K14</f>
        <v>16581</v>
      </c>
      <c r="L15" s="22">
        <f t="shared" si="1"/>
        <v>15934</v>
      </c>
      <c r="M15" s="22">
        <f t="shared" si="1"/>
        <v>647</v>
      </c>
      <c r="N15" s="22">
        <f t="shared" si="1"/>
        <v>18200</v>
      </c>
      <c r="O15" s="22">
        <f t="shared" si="1"/>
        <v>17553</v>
      </c>
      <c r="P15" s="22">
        <f t="shared" si="1"/>
        <v>647</v>
      </c>
    </row>
    <row r="16" spans="1:16" x14ac:dyDescent="0.25">
      <c r="A16" s="15" t="s">
        <v>46</v>
      </c>
      <c r="B16" s="16" t="s">
        <v>47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5" t="s">
        <v>48</v>
      </c>
      <c r="J16" s="16" t="s">
        <v>49</v>
      </c>
      <c r="K16" s="17">
        <v>15439</v>
      </c>
      <c r="L16" s="17">
        <v>15439</v>
      </c>
      <c r="M16" s="17">
        <v>0</v>
      </c>
      <c r="N16" s="17">
        <v>16255</v>
      </c>
      <c r="O16" s="17">
        <v>16255</v>
      </c>
      <c r="P16" s="17"/>
    </row>
    <row r="17" spans="1:16" ht="26.25" x14ac:dyDescent="0.25">
      <c r="A17" s="15" t="s">
        <v>50</v>
      </c>
      <c r="B17" s="16" t="s">
        <v>51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5" t="s">
        <v>52</v>
      </c>
      <c r="J17" s="16" t="s">
        <v>53</v>
      </c>
      <c r="K17" s="17">
        <v>800</v>
      </c>
      <c r="L17" s="17">
        <v>800</v>
      </c>
      <c r="M17" s="17">
        <v>0</v>
      </c>
      <c r="N17" s="17">
        <v>800</v>
      </c>
      <c r="O17" s="17">
        <v>800</v>
      </c>
      <c r="P17" s="17">
        <v>0</v>
      </c>
    </row>
    <row r="18" spans="1:16" ht="26.25" x14ac:dyDescent="0.25">
      <c r="A18" s="15" t="s">
        <v>54</v>
      </c>
      <c r="B18" s="16" t="s">
        <v>55</v>
      </c>
      <c r="C18" s="17">
        <v>11287</v>
      </c>
      <c r="D18" s="17">
        <v>11287</v>
      </c>
      <c r="E18" s="17">
        <v>0</v>
      </c>
      <c r="F18" s="17">
        <v>11287</v>
      </c>
      <c r="G18" s="17">
        <v>11287</v>
      </c>
      <c r="H18" s="17">
        <v>0</v>
      </c>
      <c r="I18" s="15" t="s">
        <v>56</v>
      </c>
      <c r="J18" s="16" t="s">
        <v>57</v>
      </c>
      <c r="K18" s="17">
        <v>108</v>
      </c>
      <c r="L18" s="17">
        <v>108</v>
      </c>
      <c r="M18" s="17">
        <v>0</v>
      </c>
      <c r="N18" s="17">
        <v>585</v>
      </c>
      <c r="O18" s="17">
        <v>585</v>
      </c>
      <c r="P18" s="17">
        <v>0</v>
      </c>
    </row>
    <row r="19" spans="1:16" x14ac:dyDescent="0.25">
      <c r="A19" s="15" t="s">
        <v>58</v>
      </c>
      <c r="B19" s="16" t="s">
        <v>59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5" t="s">
        <v>60</v>
      </c>
      <c r="J19" s="16" t="s">
        <v>41</v>
      </c>
      <c r="K19" s="17">
        <v>0</v>
      </c>
      <c r="L19" s="17"/>
      <c r="M19" s="17">
        <v>0</v>
      </c>
      <c r="N19" s="17">
        <v>0</v>
      </c>
      <c r="O19" s="17">
        <v>0</v>
      </c>
      <c r="P19" s="17">
        <v>0</v>
      </c>
    </row>
    <row r="20" spans="1:16" x14ac:dyDescent="0.25">
      <c r="A20" s="15" t="s">
        <v>61</v>
      </c>
      <c r="B20" s="16" t="s">
        <v>62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8"/>
      <c r="J20" s="19"/>
      <c r="K20" s="20"/>
      <c r="L20" s="20"/>
      <c r="M20" s="20"/>
      <c r="N20" s="17"/>
      <c r="O20" s="17"/>
      <c r="P20" s="17"/>
    </row>
    <row r="21" spans="1:16" x14ac:dyDescent="0.25">
      <c r="A21" s="18"/>
      <c r="B21" s="19"/>
      <c r="C21" s="20"/>
      <c r="D21" s="20"/>
      <c r="E21" s="20"/>
      <c r="F21" s="20"/>
      <c r="G21" s="20"/>
      <c r="H21" s="20"/>
      <c r="I21" s="18"/>
      <c r="J21" s="19"/>
      <c r="K21" s="20"/>
      <c r="L21" s="20"/>
      <c r="M21" s="20"/>
      <c r="N21" s="17"/>
      <c r="O21" s="17"/>
      <c r="P21" s="17"/>
    </row>
    <row r="22" spans="1:16" x14ac:dyDescent="0.25">
      <c r="A22" s="15"/>
      <c r="B22" s="21" t="s">
        <v>63</v>
      </c>
      <c r="C22" s="22">
        <f t="shared" ref="C22:H22" si="2">SUM(C16:C21)</f>
        <v>11287</v>
      </c>
      <c r="D22" s="22">
        <f t="shared" si="2"/>
        <v>11287</v>
      </c>
      <c r="E22" s="22">
        <f t="shared" si="2"/>
        <v>0</v>
      </c>
      <c r="F22" s="22">
        <f t="shared" si="2"/>
        <v>11287</v>
      </c>
      <c r="G22" s="22">
        <f t="shared" si="2"/>
        <v>11287</v>
      </c>
      <c r="H22" s="22">
        <f t="shared" si="2"/>
        <v>0</v>
      </c>
      <c r="I22" s="14"/>
      <c r="J22" s="21" t="s">
        <v>64</v>
      </c>
      <c r="K22" s="22">
        <f t="shared" ref="K22:P22" si="3">SUM(K16:K21)</f>
        <v>16347</v>
      </c>
      <c r="L22" s="22">
        <f t="shared" si="3"/>
        <v>16347</v>
      </c>
      <c r="M22" s="22">
        <f t="shared" si="3"/>
        <v>0</v>
      </c>
      <c r="N22" s="22">
        <f t="shared" si="3"/>
        <v>17640</v>
      </c>
      <c r="O22" s="22">
        <f t="shared" si="3"/>
        <v>17640</v>
      </c>
      <c r="P22" s="22">
        <f t="shared" si="3"/>
        <v>0</v>
      </c>
    </row>
    <row r="23" spans="1:16" x14ac:dyDescent="0.25">
      <c r="A23" s="15"/>
      <c r="B23" s="21" t="s">
        <v>65</v>
      </c>
      <c r="C23" s="22">
        <f t="shared" ref="C23:H23" si="4">C15+C22</f>
        <v>30179</v>
      </c>
      <c r="D23" s="22">
        <f t="shared" si="4"/>
        <v>29532</v>
      </c>
      <c r="E23" s="22">
        <f t="shared" si="4"/>
        <v>647</v>
      </c>
      <c r="F23" s="22">
        <f t="shared" si="4"/>
        <v>33298</v>
      </c>
      <c r="G23" s="22">
        <f t="shared" si="4"/>
        <v>32651</v>
      </c>
      <c r="H23" s="22">
        <f t="shared" si="4"/>
        <v>647</v>
      </c>
      <c r="I23" s="14"/>
      <c r="J23" s="21" t="s">
        <v>66</v>
      </c>
      <c r="K23" s="22">
        <f t="shared" ref="K23:P23" si="5">K15+K22</f>
        <v>32928</v>
      </c>
      <c r="L23" s="22">
        <f t="shared" si="5"/>
        <v>32281</v>
      </c>
      <c r="M23" s="22">
        <f t="shared" si="5"/>
        <v>647</v>
      </c>
      <c r="N23" s="22">
        <f t="shared" si="5"/>
        <v>35840</v>
      </c>
      <c r="O23" s="22">
        <f t="shared" si="5"/>
        <v>35193</v>
      </c>
      <c r="P23" s="22">
        <f t="shared" si="5"/>
        <v>647</v>
      </c>
    </row>
    <row r="24" spans="1:16" ht="26.25" x14ac:dyDescent="0.25">
      <c r="A24" s="15"/>
      <c r="B24" s="21" t="s">
        <v>67</v>
      </c>
      <c r="C24" s="22">
        <f t="shared" ref="C24:H24" si="6">IF(K23&gt;C23,C23-K23,0)</f>
        <v>-2749</v>
      </c>
      <c r="D24" s="22">
        <f t="shared" si="6"/>
        <v>-2749</v>
      </c>
      <c r="E24" s="22">
        <f t="shared" si="6"/>
        <v>0</v>
      </c>
      <c r="F24" s="22">
        <f t="shared" si="6"/>
        <v>-2542</v>
      </c>
      <c r="G24" s="22">
        <f t="shared" si="6"/>
        <v>-2542</v>
      </c>
      <c r="H24" s="22">
        <f t="shared" si="6"/>
        <v>0</v>
      </c>
      <c r="I24" s="14"/>
      <c r="J24" s="21" t="s">
        <v>68</v>
      </c>
      <c r="K24" s="22">
        <f>IF(C23&gt;K23,C23-K23,0)</f>
        <v>0</v>
      </c>
      <c r="L24" s="22">
        <f>IF(D23&gt;L23,D23-L23,0)</f>
        <v>0</v>
      </c>
      <c r="M24" s="22">
        <f>IF(E23&gt;M23,E23-M23,0)</f>
        <v>0</v>
      </c>
      <c r="N24" s="22">
        <f>IF(F23&gt;N23,F23-N23,0)</f>
        <v>0</v>
      </c>
      <c r="O24" s="22">
        <f t="shared" ref="O24:P24" si="7">IF(G23&gt;O23,G23-O23,0)</f>
        <v>0</v>
      </c>
      <c r="P24" s="22">
        <f t="shared" si="7"/>
        <v>0</v>
      </c>
    </row>
    <row r="25" spans="1:16" ht="26.25" x14ac:dyDescent="0.25">
      <c r="A25" s="23" t="s">
        <v>69</v>
      </c>
      <c r="B25" s="16" t="s">
        <v>70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24"/>
      <c r="J25" s="19"/>
      <c r="K25" s="20"/>
      <c r="L25" s="20"/>
      <c r="M25" s="20"/>
      <c r="N25" s="17"/>
      <c r="O25" s="17"/>
      <c r="P25" s="17"/>
    </row>
    <row r="26" spans="1:16" ht="26.25" x14ac:dyDescent="0.25">
      <c r="A26" s="23" t="s">
        <v>69</v>
      </c>
      <c r="B26" s="16" t="s">
        <v>71</v>
      </c>
      <c r="C26" s="17">
        <v>3360</v>
      </c>
      <c r="D26" s="17">
        <v>3360</v>
      </c>
      <c r="E26" s="17">
        <v>0</v>
      </c>
      <c r="F26" s="17">
        <v>3153</v>
      </c>
      <c r="G26" s="17">
        <v>3153</v>
      </c>
      <c r="H26" s="17">
        <v>0</v>
      </c>
      <c r="I26" s="24"/>
      <c r="J26" s="19"/>
      <c r="K26" s="20"/>
      <c r="L26" s="20"/>
      <c r="M26" s="20"/>
      <c r="N26" s="17"/>
      <c r="O26" s="17"/>
      <c r="P26" s="17"/>
    </row>
    <row r="27" spans="1:16" ht="26.25" x14ac:dyDescent="0.25">
      <c r="A27" s="23" t="s">
        <v>72</v>
      </c>
      <c r="B27" s="16" t="s">
        <v>73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25" t="s">
        <v>74</v>
      </c>
      <c r="J27" s="16" t="s">
        <v>75</v>
      </c>
      <c r="K27" s="17">
        <v>611</v>
      </c>
      <c r="L27" s="17">
        <v>611</v>
      </c>
      <c r="M27" s="17">
        <v>0</v>
      </c>
      <c r="N27" s="17">
        <v>611</v>
      </c>
      <c r="O27" s="17">
        <v>611</v>
      </c>
      <c r="P27" s="17">
        <v>0</v>
      </c>
    </row>
    <row r="28" spans="1:16" ht="26.25" x14ac:dyDescent="0.25">
      <c r="A28" s="23" t="s">
        <v>72</v>
      </c>
      <c r="B28" s="16" t="s">
        <v>76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25" t="s">
        <v>74</v>
      </c>
      <c r="J28" s="16" t="s">
        <v>77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x14ac:dyDescent="0.25">
      <c r="A29" s="26"/>
      <c r="B29" s="21" t="s">
        <v>78</v>
      </c>
      <c r="C29" s="22">
        <f t="shared" ref="C29:H29" si="8">C25+C26+C27+C28</f>
        <v>3360</v>
      </c>
      <c r="D29" s="22">
        <f t="shared" si="8"/>
        <v>3360</v>
      </c>
      <c r="E29" s="22">
        <f t="shared" si="8"/>
        <v>0</v>
      </c>
      <c r="F29" s="22">
        <f t="shared" si="8"/>
        <v>3153</v>
      </c>
      <c r="G29" s="22">
        <f t="shared" si="8"/>
        <v>3153</v>
      </c>
      <c r="H29" s="22">
        <f t="shared" si="8"/>
        <v>0</v>
      </c>
      <c r="I29" s="27"/>
      <c r="J29" s="21" t="s">
        <v>79</v>
      </c>
      <c r="K29" s="22">
        <f t="shared" ref="K29:P29" si="9">K27+K28</f>
        <v>611</v>
      </c>
      <c r="L29" s="22">
        <f t="shared" si="9"/>
        <v>611</v>
      </c>
      <c r="M29" s="22">
        <f t="shared" si="9"/>
        <v>0</v>
      </c>
      <c r="N29" s="22">
        <f t="shared" si="9"/>
        <v>611</v>
      </c>
      <c r="O29" s="22">
        <f t="shared" si="9"/>
        <v>611</v>
      </c>
      <c r="P29" s="22">
        <f t="shared" si="9"/>
        <v>0</v>
      </c>
    </row>
    <row r="30" spans="1:16" x14ac:dyDescent="0.25">
      <c r="A30" s="25"/>
      <c r="B30" s="21" t="s">
        <v>80</v>
      </c>
      <c r="C30" s="22">
        <f t="shared" ref="C30:H30" si="10">C15+C25+C27</f>
        <v>18892</v>
      </c>
      <c r="D30" s="22">
        <f t="shared" si="10"/>
        <v>18245</v>
      </c>
      <c r="E30" s="22">
        <f t="shared" si="10"/>
        <v>647</v>
      </c>
      <c r="F30" s="22">
        <f>F15+F25+F27</f>
        <v>22011</v>
      </c>
      <c r="G30" s="22">
        <f t="shared" si="10"/>
        <v>21364</v>
      </c>
      <c r="H30" s="22">
        <f t="shared" si="10"/>
        <v>647</v>
      </c>
      <c r="I30" s="25"/>
      <c r="J30" s="21" t="s">
        <v>81</v>
      </c>
      <c r="K30" s="22">
        <f t="shared" ref="K30:P30" si="11">K15+K25+K27</f>
        <v>17192</v>
      </c>
      <c r="L30" s="22">
        <f t="shared" si="11"/>
        <v>16545</v>
      </c>
      <c r="M30" s="22">
        <f t="shared" si="11"/>
        <v>647</v>
      </c>
      <c r="N30" s="22">
        <f t="shared" si="11"/>
        <v>18811</v>
      </c>
      <c r="O30" s="22">
        <f t="shared" si="11"/>
        <v>18164</v>
      </c>
      <c r="P30" s="22">
        <f t="shared" si="11"/>
        <v>647</v>
      </c>
    </row>
    <row r="31" spans="1:16" x14ac:dyDescent="0.25">
      <c r="A31" s="25"/>
      <c r="B31" s="21" t="s">
        <v>82</v>
      </c>
      <c r="C31" s="22">
        <f t="shared" ref="C31:H31" si="12">C22+C26+C28</f>
        <v>14647</v>
      </c>
      <c r="D31" s="22">
        <f t="shared" si="12"/>
        <v>14647</v>
      </c>
      <c r="E31" s="22">
        <f t="shared" si="12"/>
        <v>0</v>
      </c>
      <c r="F31" s="22">
        <f t="shared" si="12"/>
        <v>14440</v>
      </c>
      <c r="G31" s="22">
        <f t="shared" si="12"/>
        <v>14440</v>
      </c>
      <c r="H31" s="22">
        <f t="shared" si="12"/>
        <v>0</v>
      </c>
      <c r="I31" s="25"/>
      <c r="J31" s="21" t="s">
        <v>83</v>
      </c>
      <c r="K31" s="22">
        <f t="shared" ref="K31:P31" si="13">K22+K26+K28</f>
        <v>16347</v>
      </c>
      <c r="L31" s="22">
        <f t="shared" si="13"/>
        <v>16347</v>
      </c>
      <c r="M31" s="22">
        <f t="shared" si="13"/>
        <v>0</v>
      </c>
      <c r="N31" s="22">
        <f t="shared" si="13"/>
        <v>17640</v>
      </c>
      <c r="O31" s="22">
        <f t="shared" si="13"/>
        <v>17640</v>
      </c>
      <c r="P31" s="22">
        <f t="shared" si="13"/>
        <v>0</v>
      </c>
    </row>
    <row r="32" spans="1:16" x14ac:dyDescent="0.25">
      <c r="A32" s="15"/>
      <c r="B32" s="21" t="s">
        <v>84</v>
      </c>
      <c r="C32" s="22">
        <f t="shared" ref="C32:H32" si="14">SUM(C30:C31)</f>
        <v>33539</v>
      </c>
      <c r="D32" s="22">
        <f t="shared" si="14"/>
        <v>32892</v>
      </c>
      <c r="E32" s="22">
        <f t="shared" si="14"/>
        <v>647</v>
      </c>
      <c r="F32" s="22">
        <f t="shared" si="14"/>
        <v>36451</v>
      </c>
      <c r="G32" s="22">
        <f t="shared" si="14"/>
        <v>35804</v>
      </c>
      <c r="H32" s="22">
        <f t="shared" si="14"/>
        <v>647</v>
      </c>
      <c r="I32" s="14"/>
      <c r="J32" s="21" t="s">
        <v>85</v>
      </c>
      <c r="K32" s="22">
        <f t="shared" ref="K32:P32" si="15">SUM(K30:K31)</f>
        <v>33539</v>
      </c>
      <c r="L32" s="22">
        <f t="shared" si="15"/>
        <v>32892</v>
      </c>
      <c r="M32" s="22">
        <f t="shared" si="15"/>
        <v>647</v>
      </c>
      <c r="N32" s="22">
        <f t="shared" si="15"/>
        <v>36451</v>
      </c>
      <c r="O32" s="22">
        <f t="shared" si="15"/>
        <v>35804</v>
      </c>
      <c r="P32" s="22">
        <f t="shared" si="15"/>
        <v>647</v>
      </c>
    </row>
  </sheetData>
  <mergeCells count="14">
    <mergeCell ref="K5:K6"/>
    <mergeCell ref="L5:M5"/>
    <mergeCell ref="N5:N6"/>
    <mergeCell ref="O5:P5"/>
    <mergeCell ref="A2:M2"/>
    <mergeCell ref="A3:M3"/>
    <mergeCell ref="A5:A6"/>
    <mergeCell ref="B5:B6"/>
    <mergeCell ref="C5:C6"/>
    <mergeCell ref="D5:E5"/>
    <mergeCell ref="F5:F6"/>
    <mergeCell ref="G5:H5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2020-01-20T10:07:31Z</dcterms:created>
  <dcterms:modified xsi:type="dcterms:W3CDTF">2020-01-20T10:07:52Z</dcterms:modified>
</cp:coreProperties>
</file>