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40" windowHeight="10425" activeTab="9"/>
  </bookViews>
  <sheets>
    <sheet name="1.mell.bev." sheetId="1" r:id="rId1"/>
    <sheet name="1.mell.kiad." sheetId="2" r:id="rId2"/>
    <sheet name="2.mell.kiem.kiad." sheetId="3" r:id="rId3"/>
    <sheet name="3.mell.műk-felh.mérleg" sheetId="4" r:id="rId4"/>
    <sheet name="4.mell-felh.bev-kiad" sheetId="6" r:id="rId5"/>
    <sheet name="5.mell.pénze.vált." sheetId="7" r:id="rId6"/>
    <sheet name="6.mell.kvetett tám." sheetId="8" r:id="rId7"/>
    <sheet name="7.mell.maradvány" sheetId="9" r:id="rId8"/>
    <sheet name="8.mell.stab." sheetId="10" r:id="rId9"/>
    <sheet name="9.mell.vagyon." sheetId="11" r:id="rId10"/>
  </sheets>
  <calcPr calcId="162913"/>
</workbook>
</file>

<file path=xl/calcChain.xml><?xml version="1.0" encoding="utf-8"?>
<calcChain xmlns="http://schemas.openxmlformats.org/spreadsheetml/2006/main">
  <c r="I19" i="4"/>
  <c r="G19"/>
  <c r="H19"/>
  <c r="G15"/>
  <c r="H15"/>
  <c r="D20"/>
  <c r="B19"/>
  <c r="C19"/>
  <c r="D19"/>
  <c r="C15"/>
  <c r="B15"/>
  <c r="B16" i="9"/>
  <c r="B13"/>
  <c r="B13" i="7"/>
  <c r="B72" i="3"/>
  <c r="C72"/>
  <c r="C17" i="2"/>
  <c r="D17"/>
  <c r="B17"/>
  <c r="C50" i="1"/>
  <c r="D50"/>
  <c r="B50"/>
  <c r="E46"/>
  <c r="C27"/>
  <c r="D27"/>
  <c r="B27"/>
  <c r="C44"/>
  <c r="D44"/>
  <c r="B44"/>
  <c r="C40"/>
  <c r="D40"/>
  <c r="B40"/>
  <c r="C37"/>
  <c r="D37"/>
  <c r="B37"/>
  <c r="C16"/>
  <c r="D16"/>
  <c r="B16"/>
  <c r="H20" i="4" l="1"/>
  <c r="G20"/>
  <c r="C20"/>
  <c r="B20"/>
  <c r="B18" i="10"/>
  <c r="C18"/>
  <c r="D18"/>
  <c r="E18"/>
  <c r="B34" i="7"/>
  <c r="D57" i="6"/>
  <c r="D48"/>
  <c r="C57"/>
  <c r="C48"/>
  <c r="E19" i="4"/>
  <c r="I15"/>
  <c r="E15"/>
  <c r="D72" i="3"/>
  <c r="D67"/>
  <c r="D61"/>
  <c r="D56"/>
  <c r="D51"/>
  <c r="D30"/>
  <c r="D19"/>
  <c r="B67"/>
  <c r="C67"/>
  <c r="B61"/>
  <c r="C61"/>
  <c r="B56"/>
  <c r="C56"/>
  <c r="B51"/>
  <c r="C51"/>
  <c r="B30"/>
  <c r="C30"/>
  <c r="B19"/>
  <c r="C19"/>
  <c r="D21" i="2"/>
  <c r="D22" s="1"/>
  <c r="D23" s="1"/>
  <c r="B21"/>
  <c r="B22" s="1"/>
  <c r="B23" s="1"/>
  <c r="C21"/>
  <c r="C22" s="1"/>
  <c r="C23" s="1"/>
  <c r="B51" i="1"/>
  <c r="D51"/>
  <c r="C51"/>
  <c r="C13"/>
  <c r="D13"/>
  <c r="B13"/>
  <c r="D52" l="1"/>
  <c r="D45"/>
  <c r="E45" s="1"/>
  <c r="B45"/>
  <c r="B52"/>
  <c r="C45"/>
  <c r="C52"/>
  <c r="E52" s="1"/>
  <c r="B68" i="3"/>
  <c r="B73"/>
  <c r="I20" i="4"/>
  <c r="E20"/>
  <c r="C73" i="3"/>
  <c r="C68"/>
  <c r="D68"/>
  <c r="D73"/>
  <c r="E9" i="2"/>
  <c r="E10"/>
  <c r="E11"/>
  <c r="E12"/>
  <c r="E13"/>
  <c r="E14"/>
  <c r="E16"/>
  <c r="E19"/>
  <c r="E21"/>
  <c r="E8"/>
  <c r="E17"/>
  <c r="E12" i="1"/>
  <c r="E13"/>
  <c r="E19"/>
  <c r="E21"/>
  <c r="E23"/>
  <c r="E25"/>
  <c r="E26"/>
  <c r="E27"/>
  <c r="E28"/>
  <c r="E29"/>
  <c r="E30"/>
  <c r="E32"/>
  <c r="E33"/>
  <c r="E35"/>
  <c r="E36"/>
  <c r="E37"/>
  <c r="E42"/>
  <c r="E47"/>
  <c r="E11"/>
  <c r="E44"/>
  <c r="E23" i="2" l="1"/>
</calcChain>
</file>

<file path=xl/sharedStrings.xml><?xml version="1.0" encoding="utf-8"?>
<sst xmlns="http://schemas.openxmlformats.org/spreadsheetml/2006/main" count="836" uniqueCount="434">
  <si>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</si>
  <si>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</si>
  <si>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</si>
  <si>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</si>
  <si>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</si>
  <si>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</si>
  <si>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</si>
  <si>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</si>
  <si>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</si>
  <si>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</si>
  <si>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</si>
  <si>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</si>
  <si>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</si>
  <si>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</si>
  <si>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</si>
  <si>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</si>
  <si>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</si>
  <si>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</si>
  <si>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</si>
  <si>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</si>
  <si>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</si>
  <si>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</si>
  <si>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</si>
  <si>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</si>
  <si>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</si>
  <si>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</si>
  <si>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</si>
  <si>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</si>
  <si>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</si>
  <si>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</si>
  <si>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</si>
  <si>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</si>
  <si>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</si>
  <si>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</si>
  <si>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</si>
  <si>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</si>
  <si>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</si>
  <si>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</si>
  <si>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</si>
  <si>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</si>
  <si>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</si>
  <si>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Teljesítés</t>
  </si>
  <si>
    <t>Teljesítés %-a</t>
  </si>
  <si>
    <t>Talajterhelési díj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</si>
  <si>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</si>
  <si>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</si>
  <si>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</si>
  <si>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</si>
  <si>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</si>
  <si>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kamatbevételek</t>
  </si>
  <si>
    <t>Egyéb működési bevételek</t>
  </si>
  <si>
    <t>Ingatlanok értékesítése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</si>
  <si>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</si>
  <si>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</si>
  <si>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</si>
  <si>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</si>
  <si>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</si>
  <si>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</si>
  <si>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</si>
  <si>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</si>
  <si>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</si>
  <si>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</si>
  <si>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</si>
  <si>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</si>
  <si>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</si>
  <si>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</si>
  <si>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</si>
  <si>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</si>
  <si>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</si>
  <si>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óvodai nevelés</t>
  </si>
  <si>
    <t>- köztemető fenntartás</t>
  </si>
  <si>
    <t>- közfoglalkoztatás</t>
  </si>
  <si>
    <t>- szociális étkeztetés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</si>
  <si>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</si>
  <si>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</si>
  <si>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</si>
  <si>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</si>
  <si>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</si>
  <si>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</si>
  <si>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</si>
  <si>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</si>
  <si>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</si>
  <si>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</si>
  <si>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</si>
  <si>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</si>
  <si>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</si>
  <si>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</si>
  <si>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</si>
  <si>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</si>
  <si>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</si>
  <si>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</si>
  <si>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</si>
  <si>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</si>
  <si>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</si>
  <si>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 xml:space="preserve">Felújítások </t>
  </si>
  <si>
    <t>Felújítások összesen</t>
  </si>
  <si>
    <t>Felhalm.célú pénzeszköz átadás háztartásoknak</t>
  </si>
  <si>
    <t>Felhalmozási célú  támogatások ÁH-on belülről</t>
  </si>
  <si>
    <t>Ingatlanok értékesítés</t>
  </si>
  <si>
    <t>Felhalmozási célú bevételek összesen</t>
  </si>
  <si>
    <t>Felhalmozási célú kiadások összesen</t>
  </si>
  <si>
    <t>Tárgyévi saját bevételek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</si>
  <si>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</si>
  <si>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</si>
  <si>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</si>
  <si>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</si>
  <si>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</si>
  <si>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Összeg</t>
  </si>
  <si>
    <t>Költségvetési elszámolási számlák</t>
  </si>
  <si>
    <t>Állami hozzájárulás számla</t>
  </si>
  <si>
    <t>Közfoglalkoztatási támogatás számla</t>
  </si>
  <si>
    <t>Rövid lejáratú betétek</t>
  </si>
  <si>
    <t>Vizi-közmű lebony. Számla</t>
  </si>
  <si>
    <t>Pénztárak</t>
  </si>
  <si>
    <t>Letéti számla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</si>
  <si>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</si>
  <si>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</si>
  <si>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</si>
  <si>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</si>
  <si>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</si>
  <si>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</si>
  <si>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</si>
  <si>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</si>
  <si>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</si>
  <si>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</si>
  <si>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</si>
  <si>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</si>
  <si>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</si>
  <si>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</si>
  <si>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</si>
  <si>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</si>
  <si>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</si>
  <si>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</si>
  <si>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</si>
  <si>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</si>
  <si>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</si>
  <si>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</si>
  <si>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</si>
  <si>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</si>
  <si>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</si>
  <si>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</si>
  <si>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</si>
  <si>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</si>
  <si>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</si>
  <si>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</si>
  <si>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Felhalm.célú visszatérítendő tám. Áh-on belülről</t>
  </si>
  <si>
    <t>ÁH-on belüli megelőlegezések visszafizetése</t>
  </si>
  <si>
    <t>- gyermekétkeztetés</t>
  </si>
  <si>
    <t>- város és községgazdálkodási feladatok</t>
  </si>
  <si>
    <t>- igazgatási tevékenység</t>
  </si>
  <si>
    <t>- család és nővédelmi eü.gondozás</t>
  </si>
  <si>
    <t>- közműv.intézmény működtetése</t>
  </si>
  <si>
    <t>- fogorvosi alapellátás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</si>
  <si>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</si>
  <si>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</si>
  <si>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</si>
  <si>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</si>
  <si>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</si>
  <si>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</si>
  <si>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</si>
  <si>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szökőkút szivattyú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</si>
  <si>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</si>
  <si>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</si>
  <si>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</si>
  <si>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</si>
  <si>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</si>
  <si>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2016 évi eredeti előirányzat</t>
  </si>
  <si>
    <t>Általános forgalmi adó visszatérítése</t>
  </si>
  <si>
    <t>Részesedések értékesítése</t>
  </si>
  <si>
    <t>2016. évi eredeti előirányzat</t>
  </si>
  <si>
    <t>Finanszírozási kiadások</t>
  </si>
  <si>
    <t>2016 évi eredeti ei.</t>
  </si>
  <si>
    <t>Elvonások és befizetések</t>
  </si>
  <si>
    <t>Előző évi pénzmaradvány igénybe vétele</t>
  </si>
  <si>
    <t>2016. évi eredeti ei.</t>
  </si>
  <si>
    <t>Felhalm.célú önkormányzati támogatások</t>
  </si>
  <si>
    <t>Felhalm. Célú visszatérítendő tám.visszatérülése</t>
  </si>
  <si>
    <t>Pénzkészlet változások 2016. évben</t>
  </si>
  <si>
    <t>konyhai eszközök</t>
  </si>
  <si>
    <t>számítástechnikai eszköz, szotver beszerzése</t>
  </si>
  <si>
    <t>óvoda - porszívó, szönyegek</t>
  </si>
  <si>
    <t>irodabútor, irodai székek</t>
  </si>
  <si>
    <t>traktor vontatta fűkasza</t>
  </si>
  <si>
    <t>betonkeverő</t>
  </si>
  <si>
    <t>telefon</t>
  </si>
  <si>
    <t>kerékpár+utánfutó</t>
  </si>
  <si>
    <t>kerékpár (szoc.gondozó)</t>
  </si>
  <si>
    <t>fagyasztóláda</t>
  </si>
  <si>
    <t>Stihl magassági ágvágó</t>
  </si>
  <si>
    <t>villanybojler (tűzoltó szertár)</t>
  </si>
  <si>
    <t>gázbojler (konyha)</t>
  </si>
  <si>
    <t>paraván (Műv.Hűz)</t>
  </si>
  <si>
    <t>szivattyú-csatornaműhöz</t>
  </si>
  <si>
    <t>játszótér kerítés</t>
  </si>
  <si>
    <t>0387/43 ingatlan megvásárlása</t>
  </si>
  <si>
    <t>Széchenyi u. 1/c lakás felújítása</t>
  </si>
  <si>
    <t>Tűzoltó szertár áram és víz csatlakozás</t>
  </si>
  <si>
    <t>Sportöltöző áram csatlakozás</t>
  </si>
  <si>
    <t>Kisfaludy u. 7. kerítés</t>
  </si>
  <si>
    <t>iskola üvegfal kiváltása</t>
  </si>
  <si>
    <t>Kossuth u. járda felújítás</t>
  </si>
  <si>
    <t>orvosi rendelő garázsajtó</t>
  </si>
  <si>
    <t xml:space="preserve"> kandalló,hősugárzó,karácsonyi világítás,porszívók</t>
  </si>
  <si>
    <t>Bankszámlák, pénztárak egyenlege 2016. december 31-én</t>
  </si>
  <si>
    <t>2016. év tény</t>
  </si>
  <si>
    <t>2017. évi terv</t>
  </si>
  <si>
    <t>2019. évi terv</t>
  </si>
  <si>
    <t>2018. évi terv</t>
  </si>
  <si>
    <t>Bakonysárkány Község Önkormányzat 2016. évi költségvetési mérlege</t>
  </si>
  <si>
    <t>Likviditási célú hitelek, kölcsönök felvétele</t>
  </si>
  <si>
    <t>Bakonysárkány Község Önkormányzat 2016. évi kiadásainak alakulása feladatonként</t>
  </si>
  <si>
    <t>- községgazdálkodás</t>
  </si>
  <si>
    <t>- települési hulladék begyűjtése, szállítása</t>
  </si>
  <si>
    <t>- zöldterület kezelés</t>
  </si>
  <si>
    <t>- háziorvosi alapellátás+ügyelet</t>
  </si>
  <si>
    <t>- sportlétesítmények üzemeltetése</t>
  </si>
  <si>
    <t>- versenysport támogatása</t>
  </si>
  <si>
    <t>- lakóingatlan üzemeltetése</t>
  </si>
  <si>
    <t>Bakonysárkány Község Önkormányzat 2016. évi működési mérlege</t>
  </si>
  <si>
    <t>hiteltörlesztés államháztartáson kívülre</t>
  </si>
  <si>
    <t>Hiteltörlesztés</t>
  </si>
  <si>
    <t>Bakonysárkány Község Önkormányzata</t>
  </si>
  <si>
    <t>Bakonysárkány Község Önkormányzata adósságot keletkeztető ügyleteinek</t>
  </si>
  <si>
    <t>Bakonysárkány Község Önkormányzat 2016. évi felhalmozási célú bevételei</t>
  </si>
  <si>
    <t>Bakonysárkány Község Önkormányzat 2016. évi felhalmozási célú kiadásai</t>
  </si>
  <si>
    <t>9. melléklet a  4/2017. (V. 30.) önkormányzati rendelethez</t>
  </si>
  <si>
    <t>Helyrajzi szám</t>
  </si>
  <si>
    <t>Közút</t>
  </si>
  <si>
    <t>Külterületi út</t>
  </si>
  <si>
    <t>Külterületi közút</t>
  </si>
  <si>
    <t>Közút /Külterület/</t>
  </si>
  <si>
    <t>Vasúti lejáró</t>
  </si>
  <si>
    <t>út</t>
  </si>
  <si>
    <t>Akai út</t>
  </si>
  <si>
    <t>Jókai út</t>
  </si>
  <si>
    <t>Béke út</t>
  </si>
  <si>
    <t>Vasut sor</t>
  </si>
  <si>
    <t>Szabadság utca</t>
  </si>
  <si>
    <t>Táncsics köz</t>
  </si>
  <si>
    <t>Dózsa köz</t>
  </si>
  <si>
    <t>Lenin utca</t>
  </si>
  <si>
    <t>Saját használatú út</t>
  </si>
  <si>
    <t>Árok</t>
  </si>
  <si>
    <t>Temető  - lezárt</t>
  </si>
  <si>
    <t>Közterület /Orgona utca/</t>
  </si>
  <si>
    <t>Sajáthasználatu út</t>
  </si>
  <si>
    <t>Közterület és járda</t>
  </si>
  <si>
    <t>Közterület</t>
  </si>
  <si>
    <t>Zöldterület - Jókai u.</t>
  </si>
  <si>
    <t>Zöldterület - Orgona utca</t>
  </si>
  <si>
    <t>Zöldterület</t>
  </si>
  <si>
    <t>Játszótér és Zöldterület</t>
  </si>
  <si>
    <t>Kivett közterület</t>
  </si>
  <si>
    <t>Iskola út</t>
  </si>
  <si>
    <t>Közterület és sportpálya</t>
  </si>
  <si>
    <t>Szántó</t>
  </si>
  <si>
    <t>Gyep (legelő)</t>
  </si>
  <si>
    <t>Beépítetlen terület</t>
  </si>
  <si>
    <t>KERT</t>
  </si>
  <si>
    <t>Beépítetlen terület /Kert/</t>
  </si>
  <si>
    <t>Kert</t>
  </si>
  <si>
    <t>Szőlő</t>
  </si>
  <si>
    <t>Beépítetlen /Kert, gyümölcsös/</t>
  </si>
  <si>
    <t>Udvar Béke u.78.</t>
  </si>
  <si>
    <t>Udvar</t>
  </si>
  <si>
    <t>Beépítetlen ter. - kert</t>
  </si>
  <si>
    <t>Gazd.épület udvar</t>
  </si>
  <si>
    <t>Beépítetlen terület /telkek/</t>
  </si>
  <si>
    <t>Sportpálya</t>
  </si>
  <si>
    <t>KERÁMIA</t>
  </si>
  <si>
    <t>Béke u. 80. szoc.lakások</t>
  </si>
  <si>
    <t>Lakóépület Jókai u .51.</t>
  </si>
  <si>
    <t>Lakóház kert Jókai utca 31.</t>
  </si>
  <si>
    <t>Lakóház, udvar - Vértessy u.33.3</t>
  </si>
  <si>
    <t>Lakóingatlan - Béke u.96.</t>
  </si>
  <si>
    <t>Lakóház - Béke út 78.</t>
  </si>
  <si>
    <t>Temető</t>
  </si>
  <si>
    <t>Kultúrház</t>
  </si>
  <si>
    <t>Községháza, tűzoltó szertár és közösségi ház</t>
  </si>
  <si>
    <t>Általános Iskola</t>
  </si>
  <si>
    <t>Orvosi rendelő és csecsemővédő</t>
  </si>
  <si>
    <t>Könyvtár</t>
  </si>
  <si>
    <t>óvoda</t>
  </si>
  <si>
    <t>Gyűjtő hrsz</t>
  </si>
  <si>
    <t>Erdő</t>
  </si>
  <si>
    <t>Szeméttelep</t>
  </si>
  <si>
    <t>Közvilágítás /Idegen tulajdonon/</t>
  </si>
  <si>
    <t>Vértessy járda /idegen tulajdonon/</t>
  </si>
  <si>
    <t xml:space="preserve">   424/  2/ /</t>
  </si>
  <si>
    <t xml:space="preserve">   073/ 36/ /</t>
  </si>
  <si>
    <t xml:space="preserve">   073/ 16/ /</t>
  </si>
  <si>
    <t xml:space="preserve">   055/   / /</t>
  </si>
  <si>
    <t xml:space="preserve">   050/   / /</t>
  </si>
  <si>
    <t xml:space="preserve">   013/ 11/ /</t>
  </si>
  <si>
    <t xml:space="preserve">   232/   / /</t>
  </si>
  <si>
    <t xml:space="preserve">   256/   / /</t>
  </si>
  <si>
    <t xml:space="preserve">   436/  1/ /</t>
  </si>
  <si>
    <t xml:space="preserve">   487/   / /</t>
  </si>
  <si>
    <t xml:space="preserve">   410/   / /</t>
  </si>
  <si>
    <t xml:space="preserve">   517/   / /</t>
  </si>
  <si>
    <t xml:space="preserve">    91/   / /</t>
  </si>
  <si>
    <t xml:space="preserve">   208/   / /</t>
  </si>
  <si>
    <t xml:space="preserve">   252/   / /</t>
  </si>
  <si>
    <t xml:space="preserve">   251/   / /</t>
  </si>
  <si>
    <t xml:space="preserve">    33/  1/ /</t>
  </si>
  <si>
    <t xml:space="preserve">   494/   / /</t>
  </si>
  <si>
    <t xml:space="preserve">   106/  2/ /</t>
  </si>
  <si>
    <t xml:space="preserve">   164/   / /</t>
  </si>
  <si>
    <t xml:space="preserve">   167/  1/ /</t>
  </si>
  <si>
    <t xml:space="preserve">   466/   / /</t>
  </si>
  <si>
    <t xml:space="preserve">   099/   / /</t>
  </si>
  <si>
    <t xml:space="preserve">   030/ 70/ /</t>
  </si>
  <si>
    <t xml:space="preserve">   027/   / /</t>
  </si>
  <si>
    <t xml:space="preserve">   040/   / /</t>
  </si>
  <si>
    <t xml:space="preserve">   042/   / /</t>
  </si>
  <si>
    <t xml:space="preserve">   044/   / /</t>
  </si>
  <si>
    <t xml:space="preserve">   045/   / /</t>
  </si>
  <si>
    <t xml:space="preserve">   048/   / /</t>
  </si>
  <si>
    <t xml:space="preserve">   093/   / /</t>
  </si>
  <si>
    <t xml:space="preserve">   098/   / /</t>
  </si>
  <si>
    <t xml:space="preserve">   094/   / /</t>
  </si>
  <si>
    <t xml:space="preserve">  1035/   / /</t>
  </si>
  <si>
    <t xml:space="preserve">   166/   / /</t>
  </si>
  <si>
    <t xml:space="preserve">   167/  2/ /</t>
  </si>
  <si>
    <t xml:space="preserve">   253/   / /</t>
  </si>
  <si>
    <t xml:space="preserve">   434/   / /</t>
  </si>
  <si>
    <t xml:space="preserve">   436/  2/ /</t>
  </si>
  <si>
    <t xml:space="preserve">   017/   / /</t>
  </si>
  <si>
    <t xml:space="preserve">   035/   / /</t>
  </si>
  <si>
    <t xml:space="preserve">   053/   / /</t>
  </si>
  <si>
    <t xml:space="preserve">   051/   / /</t>
  </si>
  <si>
    <t xml:space="preserve">  0104/   / /</t>
  </si>
  <si>
    <t xml:space="preserve">    99/   / /</t>
  </si>
  <si>
    <t xml:space="preserve">   382/ 15/ /</t>
  </si>
  <si>
    <t xml:space="preserve">   059/   / /</t>
  </si>
  <si>
    <t xml:space="preserve">   105/   / /</t>
  </si>
  <si>
    <t xml:space="preserve">    33/  2/ /</t>
  </si>
  <si>
    <t xml:space="preserve">   465/   / /</t>
  </si>
  <si>
    <t xml:space="preserve">   382/  1/ /</t>
  </si>
  <si>
    <t xml:space="preserve">   382/  2/ /</t>
  </si>
  <si>
    <t xml:space="preserve">   424/  1/ /</t>
  </si>
  <si>
    <t xml:space="preserve">   106/  3/ /</t>
  </si>
  <si>
    <t xml:space="preserve">   106/  4/ /</t>
  </si>
  <si>
    <t xml:space="preserve">   106/  5/ /</t>
  </si>
  <si>
    <t xml:space="preserve">   106/  6/ /</t>
  </si>
  <si>
    <t xml:space="preserve">   106/  1//</t>
  </si>
  <si>
    <t xml:space="preserve">  0100/   / /</t>
  </si>
  <si>
    <t xml:space="preserve">    05/ 22/ /</t>
  </si>
  <si>
    <t xml:space="preserve">   030/ 20/ /</t>
  </si>
  <si>
    <t xml:space="preserve">   343/   / /</t>
  </si>
  <si>
    <t xml:space="preserve">    06/  1/ /</t>
  </si>
  <si>
    <t xml:space="preserve">  1068/   / /</t>
  </si>
  <si>
    <t xml:space="preserve">  1042/   / /</t>
  </si>
  <si>
    <t xml:space="preserve">   056/  9/ /</t>
  </si>
  <si>
    <t xml:space="preserve">   030/ 41/ /</t>
  </si>
  <si>
    <t xml:space="preserve">   030/ 44/ /</t>
  </si>
  <si>
    <t xml:space="preserve">   030/ 51/ /</t>
  </si>
  <si>
    <t xml:space="preserve">   030/ 71/ /</t>
  </si>
  <si>
    <t xml:space="preserve">    08/  1/ /</t>
  </si>
  <si>
    <t xml:space="preserve">    28/   / /</t>
  </si>
  <si>
    <t xml:space="preserve">   181/   / /</t>
  </si>
  <si>
    <t xml:space="preserve">    30/   / /</t>
  </si>
  <si>
    <t xml:space="preserve">   191/   / /</t>
  </si>
  <si>
    <t xml:space="preserve">   182/   / /</t>
  </si>
  <si>
    <t xml:space="preserve">   254/   / /</t>
  </si>
  <si>
    <t xml:space="preserve">   280/   / /</t>
  </si>
  <si>
    <t xml:space="preserve">   281/   / /</t>
  </si>
  <si>
    <t xml:space="preserve">   288/   / /</t>
  </si>
  <si>
    <t xml:space="preserve">   285/   / /</t>
  </si>
  <si>
    <t xml:space="preserve">   294/   / /</t>
  </si>
  <si>
    <t xml:space="preserve">   301/   / /</t>
  </si>
  <si>
    <t xml:space="preserve">   310/   / /</t>
  </si>
  <si>
    <t xml:space="preserve">   336/   / /</t>
  </si>
  <si>
    <t xml:space="preserve">   338/   / /</t>
  </si>
  <si>
    <t xml:space="preserve">   340/   / /</t>
  </si>
  <si>
    <t xml:space="preserve">   342/   / /</t>
  </si>
  <si>
    <t xml:space="preserve">   513/  2/ /</t>
  </si>
  <si>
    <t xml:space="preserve">   100/   / /</t>
  </si>
  <si>
    <t xml:space="preserve">   364/   / /</t>
  </si>
  <si>
    <t xml:space="preserve">   371/  2/ /</t>
  </si>
  <si>
    <t xml:space="preserve">   372/  2/ /</t>
  </si>
  <si>
    <t xml:space="preserve">   376/  2/ /</t>
  </si>
  <si>
    <t xml:space="preserve">   377/  2/ /</t>
  </si>
  <si>
    <t xml:space="preserve">   361/  2/ /</t>
  </si>
  <si>
    <t xml:space="preserve">   378/  2/ /</t>
  </si>
  <si>
    <t xml:space="preserve">   344/   / /</t>
  </si>
  <si>
    <t xml:space="preserve">   030/ 39/ /</t>
  </si>
  <si>
    <t xml:space="preserve">  1048/   / /</t>
  </si>
  <si>
    <t xml:space="preserve">    45/  5/ /</t>
  </si>
  <si>
    <t xml:space="preserve">  0102/  1/ /</t>
  </si>
  <si>
    <t xml:space="preserve">    45/  1/ /</t>
  </si>
  <si>
    <t xml:space="preserve">    77/  2/ /</t>
  </si>
  <si>
    <t xml:space="preserve">  0102/  2/ /</t>
  </si>
  <si>
    <t xml:space="preserve">   516/  1/ /</t>
  </si>
  <si>
    <t xml:space="preserve">   371/  4/ /</t>
  </si>
  <si>
    <t xml:space="preserve">    49/  2/ /</t>
  </si>
  <si>
    <t xml:space="preserve">   518/  3/ /</t>
  </si>
  <si>
    <t xml:space="preserve">    39/   / /</t>
  </si>
  <si>
    <t xml:space="preserve">   373/  2/ /</t>
  </si>
  <si>
    <t xml:space="preserve">    40/   / /</t>
  </si>
  <si>
    <t xml:space="preserve">   445/   / /</t>
  </si>
  <si>
    <t xml:space="preserve">   412/   / /</t>
  </si>
  <si>
    <t xml:space="preserve">   073/ 41/ /</t>
  </si>
  <si>
    <t xml:space="preserve">    35/   / /</t>
  </si>
  <si>
    <t xml:space="preserve">    45/  4/ /</t>
  </si>
  <si>
    <t xml:space="preserve">    34/</t>
  </si>
  <si>
    <t xml:space="preserve">    31/   / /</t>
  </si>
  <si>
    <t xml:space="preserve">    32/   / /</t>
  </si>
  <si>
    <t xml:space="preserve">    56/   / /</t>
  </si>
  <si>
    <t xml:space="preserve">   201/   / /</t>
  </si>
  <si>
    <t xml:space="preserve">    44/  1/ /</t>
  </si>
  <si>
    <t xml:space="preserve">    44/  2/ /</t>
  </si>
  <si>
    <t xml:space="preserve"> 10000/   / /</t>
  </si>
  <si>
    <t xml:space="preserve">    34/   / /</t>
  </si>
  <si>
    <t xml:space="preserve">    39/   //</t>
  </si>
  <si>
    <t xml:space="preserve">  1093/   / /</t>
  </si>
  <si>
    <t xml:space="preserve">  1091/   / /</t>
  </si>
  <si>
    <t xml:space="preserve">  1092/   / /</t>
  </si>
  <si>
    <t xml:space="preserve">    91/   //</t>
  </si>
  <si>
    <t xml:space="preserve">   466/   //</t>
  </si>
  <si>
    <t xml:space="preserve">  0119/  2/ /</t>
  </si>
  <si>
    <t xml:space="preserve">    03/   //</t>
  </si>
  <si>
    <t xml:space="preserve">   074/  2//</t>
  </si>
  <si>
    <t xml:space="preserve">    35/   //</t>
  </si>
  <si>
    <t>Bruttó érték ft</t>
  </si>
  <si>
    <t>8.melléklet a 4/2017. (V. 30.) önkormányzati rendelethez</t>
  </si>
  <si>
    <t>7.melléklet a 4/2017. (V. 30.) önkormányzati rendelethez</t>
  </si>
  <si>
    <t>6. melléklet a 4/2017. (V. 30.) önkormányzati rendelethez</t>
  </si>
  <si>
    <t>5. melléklet a 4/2017. (V. 30.) önkormányzati rendelethez</t>
  </si>
  <si>
    <t>4.melléklet a 4/2017. (V. 30.) önkormányzati rendelethez</t>
  </si>
  <si>
    <t>3. melléklet a 4/2017. (V. 30.) önkormányzati rendelethez</t>
  </si>
  <si>
    <t>2. melléklet a 4/2017. (V. 30.) önkormányzati rendelethez</t>
  </si>
  <si>
    <t>1. melléklet a 4/2017. (V. 30.) önkormányzati rendelethez</t>
  </si>
  <si>
    <t>Kimutatás Bakonysárkány Községi Önkormányzat vagyonáról</t>
  </si>
</sst>
</file>

<file path=xl/styles.xml><?xml version="1.0" encoding="utf-8"?>
<styleSheet xmlns="http://schemas.openxmlformats.org/spreadsheetml/2006/main">
  <numFmts count="1">
    <numFmt numFmtId="164" formatCode="#,##0.00\ [$Ft-40E]"/>
  </numFmts>
  <fonts count="29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wrapText="1"/>
    </xf>
    <xf numFmtId="49" fontId="0" fillId="0" borderId="0" xfId="0" applyNumberFormat="1" applyAlignment="1"/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3" xfId="0" applyBorder="1" applyAlignment="1"/>
    <xf numFmtId="0" fontId="6" fillId="0" borderId="23" xfId="0" applyNumberFormat="1" applyFont="1" applyBorder="1" applyAlignment="1"/>
    <xf numFmtId="0" fontId="6" fillId="0" borderId="25" xfId="0" applyFont="1" applyBorder="1" applyAlignment="1"/>
    <xf numFmtId="0" fontId="0" fillId="0" borderId="1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49" fontId="6" fillId="0" borderId="7" xfId="0" applyNumberFormat="1" applyFont="1" applyBorder="1" applyAlignment="1"/>
    <xf numFmtId="49" fontId="6" fillId="0" borderId="14" xfId="0" applyNumberFormat="1" applyFont="1" applyBorder="1" applyAlignment="1"/>
    <xf numFmtId="3" fontId="0" fillId="0" borderId="19" xfId="0" applyNumberFormat="1" applyBorder="1" applyAlignment="1">
      <alignment vertical="center"/>
    </xf>
    <xf numFmtId="3" fontId="27" fillId="0" borderId="43" xfId="0" applyNumberFormat="1" applyFon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27" fillId="0" borderId="52" xfId="0" applyNumberFormat="1" applyFont="1" applyBorder="1" applyAlignment="1">
      <alignment vertical="center"/>
    </xf>
    <xf numFmtId="3" fontId="7" fillId="0" borderId="1" xfId="0" applyNumberFormat="1" applyFont="1" applyBorder="1"/>
    <xf numFmtId="3" fontId="0" fillId="0" borderId="60" xfId="0" applyNumberFormat="1" applyBorder="1" applyAlignment="1">
      <alignment vertical="center"/>
    </xf>
    <xf numFmtId="3" fontId="0" fillId="0" borderId="62" xfId="0" applyNumberFormat="1" applyBorder="1" applyAlignment="1">
      <alignment vertical="center"/>
    </xf>
    <xf numFmtId="3" fontId="0" fillId="0" borderId="51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3" xfId="0" applyNumberFormat="1" applyBorder="1" applyAlignment="1">
      <alignment vertical="center"/>
    </xf>
    <xf numFmtId="3" fontId="0" fillId="0" borderId="64" xfId="0" applyNumberFormat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0" xfId="0" applyNumberFormat="1"/>
    <xf numFmtId="3" fontId="14" fillId="0" borderId="0" xfId="0" applyNumberFormat="1" applyFon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6" xfId="0" applyNumberFormat="1" applyFont="1" applyBorder="1"/>
    <xf numFmtId="3" fontId="0" fillId="0" borderId="36" xfId="0" applyNumberFormat="1" applyBorder="1"/>
    <xf numFmtId="3" fontId="0" fillId="0" borderId="16" xfId="0" applyNumberFormat="1" applyBorder="1"/>
    <xf numFmtId="3" fontId="0" fillId="0" borderId="7" xfId="0" applyNumberFormat="1" applyBorder="1"/>
    <xf numFmtId="3" fontId="0" fillId="0" borderId="24" xfId="0" applyNumberFormat="1" applyBorder="1"/>
    <xf numFmtId="3" fontId="7" fillId="0" borderId="7" xfId="0" applyNumberFormat="1" applyFont="1" applyBorder="1"/>
    <xf numFmtId="3" fontId="7" fillId="0" borderId="24" xfId="0" applyNumberFormat="1" applyFont="1" applyBorder="1"/>
    <xf numFmtId="3" fontId="4" fillId="0" borderId="7" xfId="0" applyNumberFormat="1" applyFont="1" applyBorder="1"/>
    <xf numFmtId="3" fontId="9" fillId="0" borderId="24" xfId="0" applyNumberFormat="1" applyFont="1" applyBorder="1"/>
    <xf numFmtId="3" fontId="7" fillId="0" borderId="34" xfId="0" applyNumberFormat="1" applyFont="1" applyBorder="1"/>
    <xf numFmtId="3" fontId="0" fillId="0" borderId="24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6" fillId="0" borderId="24" xfId="0" applyNumberFormat="1" applyFont="1" applyBorder="1"/>
    <xf numFmtId="3" fontId="8" fillId="0" borderId="7" xfId="0" applyNumberFormat="1" applyFont="1" applyBorder="1"/>
    <xf numFmtId="3" fontId="6" fillId="0" borderId="34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4" xfId="0" applyNumberFormat="1" applyFont="1" applyBorder="1"/>
    <xf numFmtId="3" fontId="0" fillId="0" borderId="10" xfId="0" applyNumberFormat="1" applyFont="1" applyBorder="1"/>
    <xf numFmtId="3" fontId="0" fillId="0" borderId="36" xfId="0" applyNumberFormat="1" applyFont="1" applyBorder="1"/>
    <xf numFmtId="3" fontId="7" fillId="0" borderId="36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24" xfId="0" applyNumberFormat="1" applyFont="1" applyBorder="1"/>
    <xf numFmtId="3" fontId="0" fillId="0" borderId="13" xfId="0" applyNumberFormat="1" applyBorder="1"/>
    <xf numFmtId="3" fontId="7" fillId="0" borderId="5" xfId="0" applyNumberFormat="1" applyFont="1" applyBorder="1"/>
    <xf numFmtId="3" fontId="0" fillId="0" borderId="34" xfId="0" applyNumberFormat="1" applyBorder="1"/>
    <xf numFmtId="3" fontId="7" fillId="0" borderId="3" xfId="0" applyNumberFormat="1" applyFont="1" applyBorder="1"/>
    <xf numFmtId="3" fontId="7" fillId="0" borderId="14" xfId="0" applyNumberFormat="1" applyFont="1" applyBorder="1"/>
    <xf numFmtId="3" fontId="1" fillId="0" borderId="1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9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4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3" xfId="0" applyNumberFormat="1" applyFont="1" applyBorder="1"/>
    <xf numFmtId="3" fontId="0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19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6" xfId="0" applyNumberFormat="1" applyFon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3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23" xfId="0" applyNumberFormat="1" applyFont="1" applyBorder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0" borderId="43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18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5" fillId="0" borderId="8" xfId="0" applyNumberFormat="1" applyFont="1" applyBorder="1"/>
    <xf numFmtId="3" fontId="20" fillId="0" borderId="7" xfId="0" applyNumberFormat="1" applyFont="1" applyBorder="1"/>
    <xf numFmtId="3" fontId="20" fillId="0" borderId="0" xfId="0" applyNumberFormat="1" applyFont="1"/>
    <xf numFmtId="3" fontId="7" fillId="2" borderId="1" xfId="0" applyNumberFormat="1" applyFont="1" applyFill="1" applyBorder="1"/>
    <xf numFmtId="3" fontId="5" fillId="0" borderId="16" xfId="0" applyNumberFormat="1" applyFont="1" applyBorder="1"/>
    <xf numFmtId="3" fontId="0" fillId="0" borderId="2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4" xfId="0" applyNumberFormat="1" applyBorder="1"/>
    <xf numFmtId="3" fontId="0" fillId="0" borderId="14" xfId="0" applyNumberFormat="1" applyFont="1" applyBorder="1"/>
    <xf numFmtId="3" fontId="0" fillId="0" borderId="18" xfId="0" applyNumberFormat="1" applyBorder="1"/>
    <xf numFmtId="3" fontId="0" fillId="0" borderId="1" xfId="0" applyNumberFormat="1" applyBorder="1"/>
    <xf numFmtId="3" fontId="7" fillId="0" borderId="22" xfId="0" applyNumberFormat="1" applyFont="1" applyBorder="1"/>
    <xf numFmtId="3" fontId="0" fillId="0" borderId="16" xfId="0" applyNumberFormat="1" applyFont="1" applyBorder="1"/>
    <xf numFmtId="3" fontId="0" fillId="0" borderId="61" xfId="0" applyNumberFormat="1" applyBorder="1"/>
    <xf numFmtId="3" fontId="0" fillId="0" borderId="54" xfId="0" applyNumberFormat="1" applyFont="1" applyBorder="1"/>
    <xf numFmtId="3" fontId="7" fillId="0" borderId="16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23" xfId="0" applyNumberFormat="1" applyFont="1" applyBorder="1" applyAlignment="1">
      <alignment horizontal="right"/>
    </xf>
    <xf numFmtId="3" fontId="0" fillId="0" borderId="55" xfId="0" applyNumberFormat="1" applyFont="1" applyBorder="1"/>
    <xf numFmtId="3" fontId="0" fillId="0" borderId="38" xfId="0" applyNumberFormat="1" applyFont="1" applyBorder="1"/>
    <xf numFmtId="3" fontId="0" fillId="0" borderId="25" xfId="0" applyNumberFormat="1" applyFont="1" applyBorder="1" applyAlignment="1">
      <alignment horizontal="right"/>
    </xf>
    <xf numFmtId="3" fontId="0" fillId="0" borderId="28" xfId="0" applyNumberFormat="1" applyBorder="1"/>
    <xf numFmtId="3" fontId="3" fillId="0" borderId="14" xfId="0" applyNumberFormat="1" applyFont="1" applyBorder="1"/>
    <xf numFmtId="3" fontId="3" fillId="0" borderId="45" xfId="0" applyNumberFormat="1" applyFont="1" applyBorder="1"/>
    <xf numFmtId="3" fontId="19" fillId="0" borderId="27" xfId="0" applyNumberFormat="1" applyFont="1" applyBorder="1"/>
    <xf numFmtId="3" fontId="0" fillId="0" borderId="15" xfId="0" applyNumberFormat="1" applyFont="1" applyBorder="1"/>
    <xf numFmtId="3" fontId="25" fillId="0" borderId="15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4" fillId="0" borderId="1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horizontal="center" wrapText="1"/>
    </xf>
    <xf numFmtId="3" fontId="26" fillId="0" borderId="13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/>
    </xf>
    <xf numFmtId="3" fontId="26" fillId="0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0" fillId="0" borderId="32" xfId="0" applyNumberFormat="1" applyFont="1" applyBorder="1"/>
    <xf numFmtId="3" fontId="0" fillId="0" borderId="31" xfId="0" applyNumberFormat="1" applyBorder="1"/>
    <xf numFmtId="3" fontId="0" fillId="0" borderId="35" xfId="0" applyNumberFormat="1" applyBorder="1"/>
    <xf numFmtId="3" fontId="0" fillId="0" borderId="30" xfId="0" applyNumberFormat="1" applyFont="1" applyBorder="1"/>
    <xf numFmtId="3" fontId="0" fillId="0" borderId="35" xfId="0" applyNumberFormat="1" applyFont="1" applyBorder="1"/>
    <xf numFmtId="3" fontId="7" fillId="0" borderId="17" xfId="0" applyNumberFormat="1" applyFont="1" applyBorder="1"/>
    <xf numFmtId="3" fontId="7" fillId="0" borderId="44" xfId="0" applyNumberFormat="1" applyFont="1" applyBorder="1"/>
    <xf numFmtId="3" fontId="7" fillId="0" borderId="2" xfId="0" applyNumberFormat="1" applyFont="1" applyBorder="1"/>
    <xf numFmtId="3" fontId="0" fillId="0" borderId="36" xfId="0" applyNumberFormat="1" applyFill="1" applyBorder="1"/>
    <xf numFmtId="3" fontId="0" fillId="0" borderId="24" xfId="0" applyNumberFormat="1" applyFill="1" applyBorder="1"/>
    <xf numFmtId="3" fontId="0" fillId="0" borderId="34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Fill="1" applyBorder="1"/>
    <xf numFmtId="3" fontId="6" fillId="0" borderId="22" xfId="0" applyNumberFormat="1" applyFon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46" xfId="0" applyNumberFormat="1" applyFont="1" applyFill="1" applyBorder="1" applyAlignment="1">
      <alignment horizontal="center" vertical="center" wrapText="1"/>
    </xf>
    <xf numFmtId="3" fontId="3" fillId="0" borderId="48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left"/>
    </xf>
    <xf numFmtId="3" fontId="0" fillId="0" borderId="56" xfId="0" applyNumberFormat="1" applyFont="1" applyFill="1" applyBorder="1" applyAlignment="1"/>
    <xf numFmtId="3" fontId="0" fillId="0" borderId="29" xfId="0" applyNumberFormat="1" applyFont="1" applyFill="1" applyBorder="1" applyAlignment="1"/>
    <xf numFmtId="3" fontId="0" fillId="0" borderId="10" xfId="0" applyNumberFormat="1" applyFont="1" applyFill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45" xfId="0" applyNumberFormat="1" applyFont="1" applyFill="1" applyBorder="1" applyAlignment="1"/>
    <xf numFmtId="3" fontId="7" fillId="0" borderId="1" xfId="0" applyNumberFormat="1" applyFont="1" applyFill="1" applyBorder="1" applyAlignment="1"/>
    <xf numFmtId="3" fontId="0" fillId="0" borderId="16" xfId="0" applyNumberFormat="1" applyFill="1" applyBorder="1" applyAlignment="1">
      <alignment horizontal="left"/>
    </xf>
    <xf numFmtId="3" fontId="0" fillId="0" borderId="16" xfId="0" applyNumberFormat="1" applyFont="1" applyBorder="1" applyAlignment="1"/>
    <xf numFmtId="3" fontId="0" fillId="0" borderId="54" xfId="0" applyNumberFormat="1" applyFont="1" applyBorder="1" applyAlignment="1"/>
    <xf numFmtId="3" fontId="0" fillId="0" borderId="14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4" xfId="0" applyNumberFormat="1" applyFont="1" applyBorder="1" applyAlignment="1"/>
    <xf numFmtId="3" fontId="0" fillId="0" borderId="25" xfId="0" applyNumberFormat="1" applyFont="1" applyBorder="1" applyAlignment="1"/>
    <xf numFmtId="3" fontId="7" fillId="0" borderId="15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2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3" xfId="0" applyNumberFormat="1" applyFont="1" applyBorder="1" applyAlignment="1"/>
    <xf numFmtId="3" fontId="0" fillId="0" borderId="3" xfId="0" applyNumberFormat="1" applyFont="1" applyBorder="1" applyAlignment="1"/>
    <xf numFmtId="3" fontId="0" fillId="0" borderId="56" xfId="0" applyNumberFormat="1" applyFont="1" applyBorder="1" applyAlignment="1"/>
    <xf numFmtId="3" fontId="0" fillId="0" borderId="29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2" xfId="0" applyNumberFormat="1" applyFont="1" applyBorder="1" applyAlignment="1"/>
    <xf numFmtId="3" fontId="1" fillId="0" borderId="1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3" fontId="14" fillId="0" borderId="16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horizontal="left" vertical="center"/>
    </xf>
    <xf numFmtId="3" fontId="5" fillId="0" borderId="47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47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29" xfId="0" applyNumberFormat="1" applyFont="1" applyFill="1" applyBorder="1" applyAlignment="1">
      <alignment horizontal="left" vertical="center"/>
    </xf>
    <xf numFmtId="3" fontId="5" fillId="0" borderId="56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3" fillId="0" borderId="53" xfId="0" applyNumberFormat="1" applyFont="1" applyFill="1" applyBorder="1" applyAlignment="1">
      <alignment horizontal="left" vertical="center"/>
    </xf>
    <xf numFmtId="3" fontId="5" fillId="0" borderId="16" xfId="0" applyNumberFormat="1" applyFont="1" applyFill="1" applyBorder="1" applyAlignment="1">
      <alignment vertical="center"/>
    </xf>
    <xf numFmtId="3" fontId="5" fillId="0" borderId="49" xfId="0" applyNumberFormat="1" applyFont="1" applyFill="1" applyBorder="1" applyAlignment="1">
      <alignment horizontal="left" vertical="center"/>
    </xf>
    <xf numFmtId="3" fontId="5" fillId="0" borderId="57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horizontal="left"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59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53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1" fillId="0" borderId="58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right"/>
    </xf>
    <xf numFmtId="3" fontId="27" fillId="0" borderId="27" xfId="0" applyNumberFormat="1" applyFont="1" applyBorder="1" applyAlignment="1">
      <alignment horizontal="center" vertical="center"/>
    </xf>
    <xf numFmtId="3" fontId="27" fillId="0" borderId="43" xfId="0" applyNumberFormat="1" applyFont="1" applyBorder="1" applyAlignment="1">
      <alignment horizontal="center" vertical="center"/>
    </xf>
    <xf numFmtId="3" fontId="27" fillId="0" borderId="52" xfId="0" applyNumberFormat="1" applyFont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3" fontId="0" fillId="0" borderId="50" xfId="0" applyNumberFormat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27" fillId="0" borderId="27" xfId="0" applyNumberFormat="1" applyFont="1" applyBorder="1" applyAlignment="1">
      <alignment vertical="center"/>
    </xf>
    <xf numFmtId="3" fontId="0" fillId="0" borderId="37" xfId="0" applyNumberFormat="1" applyFont="1" applyBorder="1"/>
    <xf numFmtId="49" fontId="0" fillId="0" borderId="7" xfId="0" applyNumberFormat="1" applyBorder="1"/>
    <xf numFmtId="49" fontId="22" fillId="0" borderId="7" xfId="0" applyNumberFormat="1" applyFont="1" applyBorder="1"/>
    <xf numFmtId="49" fontId="23" fillId="0" borderId="5" xfId="0" applyNumberFormat="1" applyFont="1" applyBorder="1"/>
    <xf numFmtId="49" fontId="3" fillId="0" borderId="1" xfId="0" applyNumberFormat="1" applyFont="1" applyBorder="1"/>
    <xf numFmtId="49" fontId="21" fillId="0" borderId="5" xfId="0" applyNumberFormat="1" applyFont="1" applyBorder="1"/>
    <xf numFmtId="49" fontId="10" fillId="0" borderId="7" xfId="0" applyNumberFormat="1" applyFont="1" applyBorder="1"/>
    <xf numFmtId="49" fontId="10" fillId="0" borderId="10" xfId="0" applyNumberFormat="1" applyFont="1" applyBorder="1"/>
    <xf numFmtId="49" fontId="5" fillId="0" borderId="10" xfId="0" applyNumberFormat="1" applyFont="1" applyBorder="1"/>
    <xf numFmtId="49" fontId="4" fillId="0" borderId="1" xfId="0" applyNumberFormat="1" applyFont="1" applyBorder="1"/>
    <xf numFmtId="49" fontId="21" fillId="0" borderId="16" xfId="0" applyNumberFormat="1" applyFont="1" applyBorder="1"/>
    <xf numFmtId="49" fontId="0" fillId="0" borderId="3" xfId="0" applyNumberFormat="1" applyBorder="1"/>
    <xf numFmtId="49" fontId="10" fillId="0" borderId="7" xfId="0" applyNumberFormat="1" applyFont="1" applyBorder="1" applyAlignment="1">
      <alignment vertical="top" wrapText="1"/>
    </xf>
    <xf numFmtId="49" fontId="5" fillId="0" borderId="7" xfId="0" applyNumberFormat="1" applyFont="1" applyBorder="1"/>
    <xf numFmtId="49" fontId="5" fillId="0" borderId="5" xfId="0" applyNumberFormat="1" applyFont="1" applyBorder="1"/>
    <xf numFmtId="49" fontId="5" fillId="0" borderId="3" xfId="0" applyNumberFormat="1" applyFont="1" applyBorder="1"/>
    <xf numFmtId="49" fontId="0" fillId="0" borderId="14" xfId="0" applyNumberFormat="1" applyBorder="1"/>
    <xf numFmtId="49" fontId="0" fillId="0" borderId="16" xfId="0" applyNumberFormat="1" applyFont="1" applyBorder="1"/>
    <xf numFmtId="49" fontId="0" fillId="0" borderId="7" xfId="0" applyNumberFormat="1" applyFont="1" applyBorder="1"/>
    <xf numFmtId="49" fontId="21" fillId="0" borderId="7" xfId="0" applyNumberFormat="1" applyFont="1" applyBorder="1"/>
    <xf numFmtId="49" fontId="0" fillId="0" borderId="10" xfId="0" applyNumberFormat="1" applyBorder="1"/>
    <xf numFmtId="49" fontId="21" fillId="0" borderId="6" xfId="0" applyNumberFormat="1" applyFont="1" applyBorder="1"/>
    <xf numFmtId="49" fontId="0" fillId="0" borderId="8" xfId="0" applyNumberFormat="1" applyBorder="1"/>
    <xf numFmtId="49" fontId="0" fillId="0" borderId="11" xfId="0" applyNumberFormat="1" applyBorder="1"/>
    <xf numFmtId="49" fontId="3" fillId="0" borderId="20" xfId="0" applyNumberFormat="1" applyFont="1" applyBorder="1"/>
    <xf numFmtId="49" fontId="19" fillId="0" borderId="1" xfId="0" applyNumberFormat="1" applyFont="1" applyBorder="1"/>
    <xf numFmtId="49" fontId="0" fillId="0" borderId="5" xfId="0" applyNumberFormat="1" applyBorder="1"/>
    <xf numFmtId="49" fontId="5" fillId="0" borderId="14" xfId="0" applyNumberFormat="1" applyFont="1" applyBorder="1"/>
    <xf numFmtId="49" fontId="3" fillId="0" borderId="15" xfId="0" applyNumberFormat="1" applyFont="1" applyBorder="1"/>
    <xf numFmtId="49" fontId="25" fillId="0" borderId="1" xfId="0" applyNumberFormat="1" applyFont="1" applyBorder="1" applyAlignment="1">
      <alignment vertical="center"/>
    </xf>
    <xf numFmtId="3" fontId="0" fillId="0" borderId="3" xfId="0" applyNumberFormat="1" applyFont="1" applyBorder="1"/>
    <xf numFmtId="3" fontId="24" fillId="0" borderId="0" xfId="0" applyNumberFormat="1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horizontal="center" wrapText="1"/>
    </xf>
    <xf numFmtId="3" fontId="24" fillId="0" borderId="0" xfId="0" applyNumberFormat="1" applyFont="1" applyFill="1" applyBorder="1" applyAlignment="1">
      <alignment horizontal="center"/>
    </xf>
    <xf numFmtId="3" fontId="20" fillId="0" borderId="0" xfId="0" applyNumberFormat="1" applyFont="1" applyBorder="1"/>
    <xf numFmtId="3" fontId="0" fillId="0" borderId="0" xfId="0" applyNumberFormat="1" applyFill="1" applyBorder="1"/>
    <xf numFmtId="3" fontId="3" fillId="0" borderId="0" xfId="0" applyNumberFormat="1" applyFont="1" applyBorder="1"/>
    <xf numFmtId="3" fontId="3" fillId="0" borderId="0" xfId="0" applyNumberFormat="1" applyFont="1" applyFill="1" applyBorder="1"/>
    <xf numFmtId="49" fontId="7" fillId="0" borderId="50" xfId="0" applyNumberFormat="1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0" fillId="3" borderId="19" xfId="0" applyFont="1" applyFill="1" applyBorder="1" applyAlignment="1" applyProtection="1"/>
    <xf numFmtId="0" fontId="0" fillId="3" borderId="19" xfId="0" applyFont="1" applyFill="1" applyBorder="1" applyAlignment="1" applyProtection="1">
      <alignment horizontal="center"/>
    </xf>
    <xf numFmtId="164" fontId="0" fillId="3" borderId="19" xfId="0" applyNumberFormat="1" applyFont="1" applyFill="1" applyBorder="1" applyAlignment="1" applyProtection="1"/>
    <xf numFmtId="0" fontId="0" fillId="0" borderId="19" xfId="0" applyBorder="1"/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9" fillId="0" borderId="0" xfId="0" applyNumberFormat="1" applyFont="1" applyAlignment="1">
      <alignment horizontal="right"/>
    </xf>
    <xf numFmtId="3" fontId="7" fillId="0" borderId="17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/>
    <xf numFmtId="3" fontId="0" fillId="0" borderId="0" xfId="0" applyNumberFormat="1" applyAlignment="1">
      <alignment horizontal="right" vertical="center"/>
    </xf>
    <xf numFmtId="49" fontId="11" fillId="0" borderId="17" xfId="0" applyNumberFormat="1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Border="1" applyAlignment="1">
      <alignment horizontal="center"/>
    </xf>
    <xf numFmtId="3" fontId="0" fillId="0" borderId="0" xfId="0" applyNumberFormat="1" applyBorder="1" applyAlignment="1"/>
    <xf numFmtId="3" fontId="19" fillId="0" borderId="0" xfId="0" applyNumberFormat="1" applyFont="1" applyAlignment="1">
      <alignment horizontal="center" wrapText="1"/>
    </xf>
    <xf numFmtId="3" fontId="0" fillId="0" borderId="0" xfId="0" applyNumberFormat="1" applyAlignment="1"/>
    <xf numFmtId="3" fontId="19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19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52"/>
  <sheetViews>
    <sheetView workbookViewId="0">
      <selection activeCell="C9" sqref="C9:C10"/>
    </sheetView>
  </sheetViews>
  <sheetFormatPr defaultRowHeight="12.75"/>
  <cols>
    <col min="1" max="1" width="45.7109375" style="32" customWidth="1"/>
    <col min="2" max="2" width="17.5703125" style="32" customWidth="1"/>
    <col min="3" max="3" width="17.85546875" style="32" customWidth="1"/>
    <col min="4" max="4" width="18.42578125" style="32" customWidth="1"/>
    <col min="5" max="5" width="13.42578125" style="32" customWidth="1"/>
    <col min="6" max="16384" width="9.140625" style="32"/>
  </cols>
  <sheetData>
    <row r="3" spans="1:6">
      <c r="B3" s="33"/>
      <c r="C3" s="32" t="s">
        <v>432</v>
      </c>
    </row>
    <row r="5" spans="1:6" ht="18">
      <c r="A5" s="314" t="s">
        <v>208</v>
      </c>
      <c r="B5" s="315"/>
      <c r="C5" s="315"/>
      <c r="D5" s="315"/>
      <c r="E5" s="315"/>
    </row>
    <row r="6" spans="1:6" ht="12" customHeight="1"/>
    <row r="7" spans="1:6">
      <c r="A7" s="34" t="s">
        <v>26</v>
      </c>
      <c r="B7" s="35"/>
      <c r="C7" s="36"/>
      <c r="D7" s="34"/>
      <c r="E7" s="37" t="s">
        <v>124</v>
      </c>
    </row>
    <row r="8" spans="1:6" ht="13.5" thickBot="1">
      <c r="A8" s="38"/>
      <c r="B8" s="38"/>
      <c r="C8" s="38"/>
      <c r="D8" s="38"/>
    </row>
    <row r="9" spans="1:6">
      <c r="A9" s="320" t="s">
        <v>25</v>
      </c>
      <c r="B9" s="316" t="s">
        <v>166</v>
      </c>
      <c r="C9" s="318" t="s">
        <v>54</v>
      </c>
      <c r="D9" s="322" t="s">
        <v>41</v>
      </c>
      <c r="E9" s="323" t="s">
        <v>42</v>
      </c>
      <c r="F9" s="35"/>
    </row>
    <row r="10" spans="1:6" ht="13.5" thickBot="1">
      <c r="A10" s="321"/>
      <c r="B10" s="317"/>
      <c r="C10" s="319"/>
      <c r="D10" s="321"/>
      <c r="E10" s="324"/>
    </row>
    <row r="11" spans="1:6" ht="15" customHeight="1">
      <c r="A11" s="39" t="s">
        <v>24</v>
      </c>
      <c r="B11" s="40">
        <v>66963700</v>
      </c>
      <c r="C11" s="41">
        <v>72487386</v>
      </c>
      <c r="D11" s="40">
        <v>72487386</v>
      </c>
      <c r="E11" s="41">
        <f>D11/C11*100</f>
        <v>100</v>
      </c>
    </row>
    <row r="12" spans="1:6" ht="15" customHeight="1">
      <c r="A12" s="42" t="s">
        <v>23</v>
      </c>
      <c r="B12" s="43">
        <v>36419000</v>
      </c>
      <c r="C12" s="42">
        <v>31405788</v>
      </c>
      <c r="D12" s="43">
        <v>31168397</v>
      </c>
      <c r="E12" s="42">
        <f t="shared" ref="E12:E52" si="0">D12/C12*100</f>
        <v>99.244117039827188</v>
      </c>
    </row>
    <row r="13" spans="1:6" ht="15" customHeight="1">
      <c r="A13" s="44" t="s">
        <v>22</v>
      </c>
      <c r="B13" s="45">
        <f>SUM(B11:B12)</f>
        <v>103382700</v>
      </c>
      <c r="C13" s="44">
        <f>SUM(C11:C12)</f>
        <v>103893174</v>
      </c>
      <c r="D13" s="45">
        <f>SUM(D11:D12)</f>
        <v>103655783</v>
      </c>
      <c r="E13" s="44">
        <f t="shared" si="0"/>
        <v>99.771504718875946</v>
      </c>
    </row>
    <row r="14" spans="1:6" ht="15" customHeight="1">
      <c r="A14" s="42" t="s">
        <v>21</v>
      </c>
      <c r="B14" s="43">
        <v>0</v>
      </c>
      <c r="C14" s="42">
        <v>17702054</v>
      </c>
      <c r="D14" s="43">
        <v>17702054</v>
      </c>
      <c r="E14" s="42">
        <v>0</v>
      </c>
    </row>
    <row r="15" spans="1:6" ht="15" customHeight="1">
      <c r="A15" s="42" t="s">
        <v>145</v>
      </c>
      <c r="B15" s="43">
        <v>5135000</v>
      </c>
      <c r="C15" s="42">
        <v>5135000</v>
      </c>
      <c r="D15" s="43">
        <v>4647835</v>
      </c>
      <c r="E15" s="42">
        <v>0</v>
      </c>
    </row>
    <row r="16" spans="1:6" ht="15" customHeight="1">
      <c r="A16" s="46" t="s">
        <v>20</v>
      </c>
      <c r="B16" s="47">
        <f>SUM(B14:B15)</f>
        <v>5135000</v>
      </c>
      <c r="C16" s="47">
        <f t="shared" ref="C16:D16" si="1">SUM(C14:C15)</f>
        <v>22837054</v>
      </c>
      <c r="D16" s="47">
        <f t="shared" si="1"/>
        <v>22349889</v>
      </c>
      <c r="E16" s="44">
        <v>0</v>
      </c>
    </row>
    <row r="17" spans="1:5" ht="15" customHeight="1">
      <c r="A17" s="44" t="s">
        <v>19</v>
      </c>
      <c r="B17" s="45">
        <v>0</v>
      </c>
      <c r="C17" s="44">
        <v>0</v>
      </c>
      <c r="D17" s="45">
        <v>0</v>
      </c>
      <c r="E17" s="44">
        <v>0</v>
      </c>
    </row>
    <row r="18" spans="1:5" ht="15" customHeight="1">
      <c r="A18" s="42" t="s">
        <v>18</v>
      </c>
      <c r="B18" s="49">
        <v>0</v>
      </c>
      <c r="C18" s="50">
        <v>0</v>
      </c>
      <c r="D18" s="40">
        <v>0</v>
      </c>
      <c r="E18" s="42">
        <v>0</v>
      </c>
    </row>
    <row r="19" spans="1:5" ht="15" customHeight="1">
      <c r="A19" s="51" t="s">
        <v>17</v>
      </c>
      <c r="B19" s="52">
        <v>1400000</v>
      </c>
      <c r="C19" s="51">
        <v>2400000</v>
      </c>
      <c r="D19" s="52">
        <v>1794378</v>
      </c>
      <c r="E19" s="51">
        <f t="shared" si="0"/>
        <v>74.765749999999997</v>
      </c>
    </row>
    <row r="20" spans="1:5" ht="15" customHeight="1">
      <c r="A20" s="42" t="s">
        <v>16</v>
      </c>
      <c r="B20" s="43">
        <v>0</v>
      </c>
      <c r="C20" s="42">
        <v>0</v>
      </c>
      <c r="D20" s="43">
        <v>1794378</v>
      </c>
      <c r="E20" s="42">
        <v>0</v>
      </c>
    </row>
    <row r="21" spans="1:5" ht="15" customHeight="1">
      <c r="A21" s="42" t="s">
        <v>15</v>
      </c>
      <c r="B21" s="43">
        <v>12000000</v>
      </c>
      <c r="C21" s="42">
        <v>13500000</v>
      </c>
      <c r="D21" s="43">
        <v>13494822</v>
      </c>
      <c r="E21" s="42">
        <f t="shared" si="0"/>
        <v>99.961644444444445</v>
      </c>
    </row>
    <row r="22" spans="1:5" ht="15" customHeight="1">
      <c r="A22" s="42" t="s">
        <v>14</v>
      </c>
      <c r="B22" s="43">
        <v>0</v>
      </c>
      <c r="C22" s="42">
        <v>0</v>
      </c>
      <c r="D22" s="43">
        <v>13494822</v>
      </c>
      <c r="E22" s="42">
        <v>0</v>
      </c>
    </row>
    <row r="23" spans="1:5" ht="15" customHeight="1">
      <c r="A23" s="42" t="s">
        <v>13</v>
      </c>
      <c r="B23" s="43">
        <v>2500000</v>
      </c>
      <c r="C23" s="42">
        <v>2900800</v>
      </c>
      <c r="D23" s="43">
        <v>2431969</v>
      </c>
      <c r="E23" s="42">
        <f t="shared" si="0"/>
        <v>83.837872311086585</v>
      </c>
    </row>
    <row r="24" spans="1:5" ht="15" customHeight="1">
      <c r="A24" s="42" t="s">
        <v>43</v>
      </c>
      <c r="B24" s="43">
        <v>0</v>
      </c>
      <c r="C24" s="42">
        <v>0</v>
      </c>
      <c r="D24" s="43">
        <v>0</v>
      </c>
      <c r="E24" s="42">
        <v>0</v>
      </c>
    </row>
    <row r="25" spans="1:5" ht="15" customHeight="1">
      <c r="A25" s="51" t="s">
        <v>12</v>
      </c>
      <c r="B25" s="52">
        <v>14500000</v>
      </c>
      <c r="C25" s="51">
        <v>16400800</v>
      </c>
      <c r="D25" s="52">
        <v>15926791</v>
      </c>
      <c r="E25" s="51">
        <f t="shared" si="0"/>
        <v>97.10984220281938</v>
      </c>
    </row>
    <row r="26" spans="1:5" ht="15" customHeight="1">
      <c r="A26" s="53" t="s">
        <v>11</v>
      </c>
      <c r="B26" s="52">
        <v>20000</v>
      </c>
      <c r="C26" s="51">
        <v>716401</v>
      </c>
      <c r="D26" s="54">
        <v>716401</v>
      </c>
      <c r="E26" s="51">
        <f t="shared" si="0"/>
        <v>100</v>
      </c>
    </row>
    <row r="27" spans="1:5" ht="15" customHeight="1">
      <c r="A27" s="55" t="s">
        <v>10</v>
      </c>
      <c r="B27" s="48">
        <f>B19+B25+B26</f>
        <v>15920000</v>
      </c>
      <c r="C27" s="48">
        <f t="shared" ref="C27:D27" si="2">C19+C25+C26</f>
        <v>19517201</v>
      </c>
      <c r="D27" s="48">
        <f t="shared" si="2"/>
        <v>18437570</v>
      </c>
      <c r="E27" s="44">
        <f t="shared" si="0"/>
        <v>94.468310286910508</v>
      </c>
    </row>
    <row r="28" spans="1:5" ht="15" customHeight="1">
      <c r="A28" s="57" t="s">
        <v>44</v>
      </c>
      <c r="B28" s="58">
        <v>3500000</v>
      </c>
      <c r="C28" s="59">
        <v>3713878</v>
      </c>
      <c r="D28" s="60">
        <v>3713878</v>
      </c>
      <c r="E28" s="42">
        <f t="shared" si="0"/>
        <v>100</v>
      </c>
    </row>
    <row r="29" spans="1:5" ht="15" customHeight="1">
      <c r="A29" s="57" t="s">
        <v>92</v>
      </c>
      <c r="B29" s="58">
        <v>6599738</v>
      </c>
      <c r="C29" s="59">
        <v>8805013</v>
      </c>
      <c r="D29" s="60">
        <v>8805013</v>
      </c>
      <c r="E29" s="42">
        <f t="shared" si="0"/>
        <v>100</v>
      </c>
    </row>
    <row r="30" spans="1:5" ht="15" customHeight="1">
      <c r="A30" s="57" t="s">
        <v>45</v>
      </c>
      <c r="B30" s="58">
        <v>1210000</v>
      </c>
      <c r="C30" s="59">
        <v>1791738</v>
      </c>
      <c r="D30" s="60">
        <v>1578038</v>
      </c>
      <c r="E30" s="42">
        <f t="shared" si="0"/>
        <v>88.073032999244305</v>
      </c>
    </row>
    <row r="31" spans="1:5" ht="15" customHeight="1">
      <c r="A31" s="57" t="s">
        <v>46</v>
      </c>
      <c r="B31" s="58"/>
      <c r="C31" s="59"/>
      <c r="D31" s="60"/>
      <c r="E31" s="42">
        <v>0</v>
      </c>
    </row>
    <row r="32" spans="1:5" ht="15" customHeight="1">
      <c r="A32" s="57" t="s">
        <v>47</v>
      </c>
      <c r="B32" s="58">
        <v>5515000</v>
      </c>
      <c r="C32" s="59">
        <v>4608000</v>
      </c>
      <c r="D32" s="60">
        <v>4177988</v>
      </c>
      <c r="E32" s="42">
        <f t="shared" si="0"/>
        <v>90.668142361111109</v>
      </c>
    </row>
    <row r="33" spans="1:24" ht="15" customHeight="1">
      <c r="A33" s="57" t="s">
        <v>48</v>
      </c>
      <c r="B33" s="58">
        <v>2291000</v>
      </c>
      <c r="C33" s="59">
        <v>3761277</v>
      </c>
      <c r="D33" s="60">
        <v>3761277</v>
      </c>
      <c r="E33" s="42">
        <f t="shared" si="0"/>
        <v>100</v>
      </c>
    </row>
    <row r="34" spans="1:24" ht="15" customHeight="1">
      <c r="A34" s="57" t="s">
        <v>167</v>
      </c>
      <c r="B34" s="58"/>
      <c r="C34" s="59"/>
      <c r="D34" s="60"/>
      <c r="E34" s="42">
        <v>0</v>
      </c>
    </row>
    <row r="35" spans="1:24" ht="15" customHeight="1">
      <c r="A35" s="57" t="s">
        <v>49</v>
      </c>
      <c r="B35" s="58">
        <v>3000</v>
      </c>
      <c r="C35" s="59">
        <v>3000</v>
      </c>
      <c r="D35" s="60">
        <v>251</v>
      </c>
      <c r="E35" s="42">
        <f t="shared" si="0"/>
        <v>8.3666666666666671</v>
      </c>
    </row>
    <row r="36" spans="1:24" ht="15" customHeight="1">
      <c r="A36" s="57" t="s">
        <v>50</v>
      </c>
      <c r="B36" s="58"/>
      <c r="C36" s="59">
        <v>223664</v>
      </c>
      <c r="D36" s="60">
        <v>223664</v>
      </c>
      <c r="E36" s="42">
        <f t="shared" si="0"/>
        <v>100</v>
      </c>
    </row>
    <row r="37" spans="1:24" ht="15" customHeight="1">
      <c r="A37" s="56" t="s">
        <v>9</v>
      </c>
      <c r="B37" s="48">
        <f>SUM(B28:B36)</f>
        <v>19118738</v>
      </c>
      <c r="C37" s="48">
        <f t="shared" ref="C37:D37" si="3">SUM(C28:C36)</f>
        <v>22906570</v>
      </c>
      <c r="D37" s="48">
        <f t="shared" si="3"/>
        <v>22260109</v>
      </c>
      <c r="E37" s="44">
        <f t="shared" si="0"/>
        <v>97.177835878527432</v>
      </c>
    </row>
    <row r="38" spans="1:24" ht="15" customHeight="1">
      <c r="A38" s="62" t="s">
        <v>51</v>
      </c>
      <c r="B38" s="58"/>
      <c r="C38" s="59"/>
      <c r="D38" s="60"/>
      <c r="E38" s="42">
        <v>0</v>
      </c>
    </row>
    <row r="39" spans="1:24" ht="15" customHeight="1" thickBot="1">
      <c r="A39" s="62" t="s">
        <v>168</v>
      </c>
      <c r="B39" s="58"/>
      <c r="C39" s="59"/>
      <c r="D39" s="60"/>
      <c r="E39" s="42">
        <v>100</v>
      </c>
    </row>
    <row r="40" spans="1:24" s="65" customFormat="1" ht="15" customHeight="1" thickBot="1">
      <c r="A40" s="63" t="s">
        <v>8</v>
      </c>
      <c r="B40" s="64">
        <f>SUM(B38:B39)</f>
        <v>0</v>
      </c>
      <c r="C40" s="64">
        <f t="shared" ref="C40:D40" si="4">SUM(C38:C39)</f>
        <v>0</v>
      </c>
      <c r="D40" s="64">
        <f t="shared" si="4"/>
        <v>0</v>
      </c>
      <c r="E40" s="44">
        <v>0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5" customHeight="1">
      <c r="A41" s="66" t="s">
        <v>7</v>
      </c>
      <c r="B41" s="61"/>
      <c r="C41" s="66"/>
      <c r="D41" s="45"/>
      <c r="E41" s="44">
        <v>0</v>
      </c>
    </row>
    <row r="42" spans="1:24" ht="15" customHeight="1">
      <c r="A42" s="42" t="s">
        <v>52</v>
      </c>
      <c r="B42" s="49">
        <v>1096000</v>
      </c>
      <c r="C42" s="50">
        <v>4595000</v>
      </c>
      <c r="D42" s="67">
        <v>2000000</v>
      </c>
      <c r="E42" s="42">
        <f t="shared" si="0"/>
        <v>43.525571273122956</v>
      </c>
    </row>
    <row r="43" spans="1:24" ht="15" customHeight="1">
      <c r="A43" s="42" t="s">
        <v>53</v>
      </c>
      <c r="B43" s="49"/>
      <c r="C43" s="50"/>
      <c r="D43" s="67"/>
      <c r="E43" s="42">
        <v>0</v>
      </c>
    </row>
    <row r="44" spans="1:24" ht="15" customHeight="1" thickBot="1">
      <c r="A44" s="68" t="s">
        <v>6</v>
      </c>
      <c r="B44" s="34">
        <f>SUM(B42:B43)</f>
        <v>1096000</v>
      </c>
      <c r="C44" s="34">
        <f t="shared" ref="C44:D44" si="5">SUM(C42:C43)</f>
        <v>4595000</v>
      </c>
      <c r="D44" s="34">
        <f t="shared" si="5"/>
        <v>2000000</v>
      </c>
      <c r="E44" s="69">
        <f t="shared" si="0"/>
        <v>43.525571273122956</v>
      </c>
    </row>
    <row r="45" spans="1:24" ht="15" customHeight="1" thickBot="1">
      <c r="A45" s="70" t="s">
        <v>5</v>
      </c>
      <c r="B45" s="71">
        <f>B13+B16+B27+B37+B44+B40</f>
        <v>144652438</v>
      </c>
      <c r="C45" s="71">
        <f t="shared" ref="C45:D45" si="6">C13+C16+C27+C37+C44+C40</f>
        <v>173748999</v>
      </c>
      <c r="D45" s="71">
        <f t="shared" si="6"/>
        <v>168703351</v>
      </c>
      <c r="E45" s="72">
        <f t="shared" si="0"/>
        <v>97.09601319775085</v>
      </c>
    </row>
    <row r="46" spans="1:24" ht="15" customHeight="1" thickBot="1">
      <c r="A46" s="73" t="s">
        <v>209</v>
      </c>
      <c r="B46" s="40">
        <v>0</v>
      </c>
      <c r="C46" s="73">
        <v>26788937</v>
      </c>
      <c r="D46" s="41">
        <v>17978478</v>
      </c>
      <c r="E46" s="41">
        <f t="shared" ref="E46" si="7">D46/C46*100</f>
        <v>67.111576693020709</v>
      </c>
    </row>
    <row r="47" spans="1:24" ht="15" customHeight="1">
      <c r="A47" s="73" t="s">
        <v>4</v>
      </c>
      <c r="B47" s="40">
        <v>4989562</v>
      </c>
      <c r="C47" s="73">
        <v>7369843</v>
      </c>
      <c r="D47" s="41">
        <v>7369843</v>
      </c>
      <c r="E47" s="41">
        <f t="shared" si="0"/>
        <v>100</v>
      </c>
    </row>
    <row r="48" spans="1:24" ht="15" customHeight="1">
      <c r="A48" s="62" t="s">
        <v>79</v>
      </c>
      <c r="B48" s="54">
        <v>0</v>
      </c>
      <c r="C48" s="74">
        <v>2370018</v>
      </c>
      <c r="D48" s="42">
        <v>2370018</v>
      </c>
      <c r="E48" s="42">
        <v>0</v>
      </c>
    </row>
    <row r="49" spans="1:5" ht="15" customHeight="1">
      <c r="A49" s="75" t="s">
        <v>3</v>
      </c>
      <c r="B49" s="76"/>
      <c r="C49" s="75"/>
      <c r="D49" s="50"/>
      <c r="E49" s="42">
        <v>0</v>
      </c>
    </row>
    <row r="50" spans="1:5" s="78" customFormat="1" ht="15" customHeight="1" thickBot="1">
      <c r="A50" s="77" t="s">
        <v>2</v>
      </c>
      <c r="B50" s="38">
        <f>SUM(B46:B49)</f>
        <v>4989562</v>
      </c>
      <c r="C50" s="38">
        <f t="shared" ref="C50:D50" si="8">SUM(C46:C49)</f>
        <v>36528798</v>
      </c>
      <c r="D50" s="38">
        <f t="shared" si="8"/>
        <v>27718339</v>
      </c>
      <c r="E50" s="62">
        <v>0</v>
      </c>
    </row>
    <row r="51" spans="1:5" s="81" customFormat="1" ht="15" customHeight="1" thickBot="1">
      <c r="A51" s="79" t="s">
        <v>1</v>
      </c>
      <c r="B51" s="80">
        <f>SUM(B50)</f>
        <v>4989562</v>
      </c>
      <c r="C51" s="24">
        <f>SUM(C50)</f>
        <v>36528798</v>
      </c>
      <c r="D51" s="24">
        <f>SUM(D50)</f>
        <v>27718339</v>
      </c>
      <c r="E51" s="24">
        <v>0</v>
      </c>
    </row>
    <row r="52" spans="1:5" s="82" customFormat="1" ht="20.100000000000001" customHeight="1" thickBot="1">
      <c r="A52" s="70" t="s">
        <v>0</v>
      </c>
      <c r="B52" s="71">
        <f>B13+B16+B27+B37+B40+B41+B44+B51</f>
        <v>149642000</v>
      </c>
      <c r="C52" s="71">
        <f t="shared" ref="C52:D52" si="9">C13+C16+C27+C37+C40+C41+C44+C51</f>
        <v>210277797</v>
      </c>
      <c r="D52" s="71">
        <f t="shared" si="9"/>
        <v>196421690</v>
      </c>
      <c r="E52" s="72">
        <f t="shared" si="0"/>
        <v>93.410570589152599</v>
      </c>
    </row>
  </sheetData>
  <mergeCells count="6">
    <mergeCell ref="A5:E5"/>
    <mergeCell ref="B9:B10"/>
    <mergeCell ref="C9:C10"/>
    <mergeCell ref="A9:A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74"/>
  <sheetViews>
    <sheetView tabSelected="1" workbookViewId="0">
      <selection activeCell="A7" sqref="A7:C7"/>
    </sheetView>
  </sheetViews>
  <sheetFormatPr defaultRowHeight="12.75"/>
  <cols>
    <col min="1" max="1" width="19.140625" customWidth="1"/>
    <col min="2" max="2" width="45.42578125" customWidth="1"/>
    <col min="3" max="3" width="18.140625" customWidth="1"/>
  </cols>
  <sheetData>
    <row r="1" spans="1:3">
      <c r="A1" s="354" t="s">
        <v>225</v>
      </c>
      <c r="B1" s="351"/>
      <c r="C1" s="351"/>
    </row>
    <row r="2" spans="1:3">
      <c r="A2" s="1"/>
    </row>
    <row r="3" spans="1:3">
      <c r="A3" s="1"/>
    </row>
    <row r="4" spans="1:3">
      <c r="A4" s="1"/>
    </row>
    <row r="5" spans="1:3" ht="15.75">
      <c r="A5" s="355" t="s">
        <v>433</v>
      </c>
      <c r="B5" s="352"/>
      <c r="C5" s="352"/>
    </row>
    <row r="6" spans="1:3">
      <c r="A6" s="1"/>
    </row>
    <row r="7" spans="1:3">
      <c r="A7" s="356"/>
      <c r="B7" s="357"/>
      <c r="C7" s="357"/>
    </row>
    <row r="8" spans="1:3" ht="13.5" thickBot="1">
      <c r="A8" s="1"/>
    </row>
    <row r="9" spans="1:3">
      <c r="A9" s="307" t="s">
        <v>226</v>
      </c>
      <c r="B9" s="308" t="s">
        <v>25</v>
      </c>
      <c r="C9" s="309" t="s">
        <v>424</v>
      </c>
    </row>
    <row r="10" spans="1:3">
      <c r="A10" s="310" t="s">
        <v>288</v>
      </c>
      <c r="B10" s="311" t="s">
        <v>227</v>
      </c>
      <c r="C10" s="312">
        <v>0</v>
      </c>
    </row>
    <row r="11" spans="1:3">
      <c r="A11" s="310" t="s">
        <v>289</v>
      </c>
      <c r="B11" s="311" t="s">
        <v>228</v>
      </c>
      <c r="C11" s="312">
        <v>923000</v>
      </c>
    </row>
    <row r="12" spans="1:3">
      <c r="A12" s="310" t="s">
        <v>290</v>
      </c>
      <c r="B12" s="311" t="s">
        <v>229</v>
      </c>
      <c r="C12" s="312">
        <v>0</v>
      </c>
    </row>
    <row r="13" spans="1:3">
      <c r="A13" s="310" t="s">
        <v>291</v>
      </c>
      <c r="B13" s="311" t="s">
        <v>227</v>
      </c>
      <c r="C13" s="312">
        <v>0</v>
      </c>
    </row>
    <row r="14" spans="1:3">
      <c r="A14" s="310" t="s">
        <v>292</v>
      </c>
      <c r="B14" s="311" t="s">
        <v>227</v>
      </c>
      <c r="C14" s="312">
        <v>0</v>
      </c>
    </row>
    <row r="15" spans="1:3">
      <c r="A15" s="310" t="s">
        <v>293</v>
      </c>
      <c r="B15" s="311" t="s">
        <v>230</v>
      </c>
      <c r="C15" s="312">
        <v>0</v>
      </c>
    </row>
    <row r="16" spans="1:3">
      <c r="A16" s="310" t="s">
        <v>294</v>
      </c>
      <c r="B16" s="311" t="s">
        <v>231</v>
      </c>
      <c r="C16" s="312">
        <v>0</v>
      </c>
    </row>
    <row r="17" spans="1:3">
      <c r="A17" s="310" t="s">
        <v>295</v>
      </c>
      <c r="B17" s="311" t="s">
        <v>232</v>
      </c>
      <c r="C17" s="312">
        <v>0</v>
      </c>
    </row>
    <row r="18" spans="1:3">
      <c r="A18" s="310" t="s">
        <v>296</v>
      </c>
      <c r="B18" s="311" t="s">
        <v>233</v>
      </c>
      <c r="C18" s="312">
        <v>0</v>
      </c>
    </row>
    <row r="19" spans="1:3">
      <c r="A19" s="310" t="s">
        <v>297</v>
      </c>
      <c r="B19" s="311" t="s">
        <v>227</v>
      </c>
      <c r="C19" s="312">
        <v>0</v>
      </c>
    </row>
    <row r="20" spans="1:3">
      <c r="A20" s="310" t="s">
        <v>298</v>
      </c>
      <c r="B20" s="311" t="s">
        <v>234</v>
      </c>
      <c r="C20" s="312">
        <v>0</v>
      </c>
    </row>
    <row r="21" spans="1:3">
      <c r="A21" s="310" t="s">
        <v>299</v>
      </c>
      <c r="B21" s="311" t="s">
        <v>232</v>
      </c>
      <c r="C21" s="312">
        <v>0</v>
      </c>
    </row>
    <row r="22" spans="1:3">
      <c r="A22" s="310" t="s">
        <v>300</v>
      </c>
      <c r="B22" s="311" t="s">
        <v>235</v>
      </c>
      <c r="C22" s="312">
        <v>0</v>
      </c>
    </row>
    <row r="23" spans="1:3">
      <c r="A23" s="310" t="s">
        <v>301</v>
      </c>
      <c r="B23" s="311" t="s">
        <v>233</v>
      </c>
      <c r="C23" s="312">
        <v>0</v>
      </c>
    </row>
    <row r="24" spans="1:3">
      <c r="A24" s="310" t="s">
        <v>302</v>
      </c>
      <c r="B24" s="311" t="s">
        <v>233</v>
      </c>
      <c r="C24" s="312">
        <v>0</v>
      </c>
    </row>
    <row r="25" spans="1:3">
      <c r="A25" s="310" t="s">
        <v>303</v>
      </c>
      <c r="B25" s="311" t="s">
        <v>236</v>
      </c>
      <c r="C25" s="312">
        <v>0</v>
      </c>
    </row>
    <row r="26" spans="1:3">
      <c r="A26" s="310" t="s">
        <v>304</v>
      </c>
      <c r="B26" s="311" t="s">
        <v>237</v>
      </c>
      <c r="C26" s="312">
        <v>0</v>
      </c>
    </row>
    <row r="27" spans="1:3">
      <c r="A27" s="310" t="s">
        <v>305</v>
      </c>
      <c r="B27" s="311" t="s">
        <v>237</v>
      </c>
      <c r="C27" s="312">
        <v>0</v>
      </c>
    </row>
    <row r="28" spans="1:3">
      <c r="A28" s="310" t="s">
        <v>306</v>
      </c>
      <c r="B28" s="311" t="s">
        <v>238</v>
      </c>
      <c r="C28" s="312">
        <v>0</v>
      </c>
    </row>
    <row r="29" spans="1:3">
      <c r="A29" s="310" t="s">
        <v>307</v>
      </c>
      <c r="B29" s="311" t="s">
        <v>239</v>
      </c>
      <c r="C29" s="312">
        <v>0</v>
      </c>
    </row>
    <row r="30" spans="1:3">
      <c r="A30" s="310" t="s">
        <v>308</v>
      </c>
      <c r="B30" s="311" t="s">
        <v>240</v>
      </c>
      <c r="C30" s="312">
        <v>0</v>
      </c>
    </row>
    <row r="31" spans="1:3">
      <c r="A31" s="310" t="s">
        <v>309</v>
      </c>
      <c r="B31" s="311" t="s">
        <v>234</v>
      </c>
      <c r="C31" s="312">
        <v>0</v>
      </c>
    </row>
    <row r="32" spans="1:3">
      <c r="A32" s="310" t="s">
        <v>310</v>
      </c>
      <c r="B32" s="311" t="s">
        <v>227</v>
      </c>
      <c r="C32" s="312">
        <v>0</v>
      </c>
    </row>
    <row r="33" spans="1:3">
      <c r="A33" s="310" t="s">
        <v>311</v>
      </c>
      <c r="B33" s="311" t="s">
        <v>227</v>
      </c>
      <c r="C33" s="312">
        <v>0</v>
      </c>
    </row>
    <row r="34" spans="1:3">
      <c r="A34" s="310" t="s">
        <v>312</v>
      </c>
      <c r="B34" s="311" t="s">
        <v>227</v>
      </c>
      <c r="C34" s="312">
        <v>0</v>
      </c>
    </row>
    <row r="35" spans="1:3">
      <c r="A35" s="310" t="s">
        <v>313</v>
      </c>
      <c r="B35" s="311" t="s">
        <v>227</v>
      </c>
      <c r="C35" s="312">
        <v>0</v>
      </c>
    </row>
    <row r="36" spans="1:3">
      <c r="A36" s="310" t="s">
        <v>314</v>
      </c>
      <c r="B36" s="311" t="s">
        <v>241</v>
      </c>
      <c r="C36" s="312">
        <v>0</v>
      </c>
    </row>
    <row r="37" spans="1:3">
      <c r="A37" s="310" t="s">
        <v>315</v>
      </c>
      <c r="B37" s="311" t="s">
        <v>241</v>
      </c>
      <c r="C37" s="312">
        <v>0</v>
      </c>
    </row>
    <row r="38" spans="1:3">
      <c r="A38" s="310" t="s">
        <v>316</v>
      </c>
      <c r="B38" s="311" t="s">
        <v>241</v>
      </c>
      <c r="C38" s="312">
        <v>0</v>
      </c>
    </row>
    <row r="39" spans="1:3">
      <c r="A39" s="310" t="s">
        <v>317</v>
      </c>
      <c r="B39" s="311" t="s">
        <v>241</v>
      </c>
      <c r="C39" s="312">
        <v>0</v>
      </c>
    </row>
    <row r="40" spans="1:3">
      <c r="A40" s="310" t="s">
        <v>318</v>
      </c>
      <c r="B40" s="311" t="s">
        <v>241</v>
      </c>
      <c r="C40" s="312">
        <v>0</v>
      </c>
    </row>
    <row r="41" spans="1:3">
      <c r="A41" s="310" t="s">
        <v>319</v>
      </c>
      <c r="B41" s="311" t="s">
        <v>241</v>
      </c>
      <c r="C41" s="312">
        <v>0</v>
      </c>
    </row>
    <row r="42" spans="1:3">
      <c r="A42" s="310" t="s">
        <v>320</v>
      </c>
      <c r="B42" s="311" t="s">
        <v>241</v>
      </c>
      <c r="C42" s="312">
        <v>0</v>
      </c>
    </row>
    <row r="43" spans="1:3">
      <c r="A43" s="310" t="s">
        <v>321</v>
      </c>
      <c r="B43" s="311" t="s">
        <v>242</v>
      </c>
      <c r="C43" s="312">
        <v>0</v>
      </c>
    </row>
    <row r="44" spans="1:3">
      <c r="A44" s="310" t="s">
        <v>322</v>
      </c>
      <c r="B44" s="311" t="s">
        <v>242</v>
      </c>
      <c r="C44" s="312">
        <v>0</v>
      </c>
    </row>
    <row r="45" spans="1:3">
      <c r="A45" s="310" t="s">
        <v>323</v>
      </c>
      <c r="B45" s="311" t="s">
        <v>242</v>
      </c>
      <c r="C45" s="312">
        <v>0</v>
      </c>
    </row>
    <row r="46" spans="1:3">
      <c r="A46" s="310" t="s">
        <v>324</v>
      </c>
      <c r="B46" s="311" t="s">
        <v>242</v>
      </c>
      <c r="C46" s="312">
        <v>0</v>
      </c>
    </row>
    <row r="47" spans="1:3">
      <c r="A47" s="310" t="s">
        <v>325</v>
      </c>
      <c r="B47" s="311" t="s">
        <v>242</v>
      </c>
      <c r="C47" s="312">
        <v>0</v>
      </c>
    </row>
    <row r="48" spans="1:3">
      <c r="A48" s="310" t="s">
        <v>326</v>
      </c>
      <c r="B48" s="311" t="s">
        <v>242</v>
      </c>
      <c r="C48" s="312">
        <v>0</v>
      </c>
    </row>
    <row r="49" spans="1:3">
      <c r="A49" s="310" t="s">
        <v>327</v>
      </c>
      <c r="B49" s="311" t="s">
        <v>242</v>
      </c>
      <c r="C49" s="312">
        <v>0</v>
      </c>
    </row>
    <row r="50" spans="1:3">
      <c r="A50" s="310" t="s">
        <v>328</v>
      </c>
      <c r="B50" s="311" t="s">
        <v>242</v>
      </c>
      <c r="C50" s="312">
        <v>0</v>
      </c>
    </row>
    <row r="51" spans="1:3">
      <c r="A51" s="310" t="s">
        <v>329</v>
      </c>
      <c r="B51" s="311" t="s">
        <v>242</v>
      </c>
      <c r="C51" s="312">
        <v>0</v>
      </c>
    </row>
    <row r="52" spans="1:3">
      <c r="A52" s="310" t="s">
        <v>330</v>
      </c>
      <c r="B52" s="311" t="s">
        <v>242</v>
      </c>
      <c r="C52" s="312">
        <v>0</v>
      </c>
    </row>
    <row r="53" spans="1:3">
      <c r="A53" s="310" t="s">
        <v>331</v>
      </c>
      <c r="B53" s="311" t="s">
        <v>242</v>
      </c>
      <c r="C53" s="312">
        <v>0</v>
      </c>
    </row>
    <row r="54" spans="1:3">
      <c r="A54" s="310" t="s">
        <v>332</v>
      </c>
      <c r="B54" s="311" t="s">
        <v>243</v>
      </c>
      <c r="C54" s="312">
        <v>2000</v>
      </c>
    </row>
    <row r="55" spans="1:3">
      <c r="A55" s="310" t="s">
        <v>333</v>
      </c>
      <c r="B55" s="311" t="s">
        <v>244</v>
      </c>
      <c r="C55" s="312">
        <v>201000</v>
      </c>
    </row>
    <row r="56" spans="1:3">
      <c r="A56" s="310" t="s">
        <v>334</v>
      </c>
      <c r="B56" s="311" t="s">
        <v>245</v>
      </c>
      <c r="C56" s="312">
        <v>0</v>
      </c>
    </row>
    <row r="57" spans="1:3">
      <c r="A57" s="310" t="s">
        <v>335</v>
      </c>
      <c r="B57" s="311" t="s">
        <v>246</v>
      </c>
      <c r="C57" s="312">
        <v>1591000</v>
      </c>
    </row>
    <row r="58" spans="1:3">
      <c r="A58" s="310" t="s">
        <v>335</v>
      </c>
      <c r="B58" s="311" t="s">
        <v>246</v>
      </c>
      <c r="C58" s="312">
        <v>720000</v>
      </c>
    </row>
    <row r="59" spans="1:3">
      <c r="A59" s="310" t="s">
        <v>336</v>
      </c>
      <c r="B59" s="311" t="s">
        <v>247</v>
      </c>
      <c r="C59" s="312">
        <v>0</v>
      </c>
    </row>
    <row r="60" spans="1:3">
      <c r="A60" s="310" t="s">
        <v>336</v>
      </c>
      <c r="B60" s="311" t="s">
        <v>247</v>
      </c>
      <c r="C60" s="312">
        <v>0</v>
      </c>
    </row>
    <row r="61" spans="1:3">
      <c r="A61" s="310" t="s">
        <v>337</v>
      </c>
      <c r="B61" s="311" t="s">
        <v>248</v>
      </c>
      <c r="C61" s="312">
        <v>0</v>
      </c>
    </row>
    <row r="62" spans="1:3">
      <c r="A62" s="310" t="s">
        <v>337</v>
      </c>
      <c r="B62" s="311" t="s">
        <v>248</v>
      </c>
      <c r="C62" s="312">
        <v>80650</v>
      </c>
    </row>
    <row r="63" spans="1:3">
      <c r="A63" s="310" t="s">
        <v>338</v>
      </c>
      <c r="B63" s="311" t="s">
        <v>249</v>
      </c>
      <c r="C63" s="312">
        <v>199000</v>
      </c>
    </row>
    <row r="64" spans="1:3">
      <c r="A64" s="310" t="s">
        <v>338</v>
      </c>
      <c r="B64" s="311" t="s">
        <v>249</v>
      </c>
      <c r="C64" s="312">
        <v>0</v>
      </c>
    </row>
    <row r="65" spans="1:3">
      <c r="A65" s="310" t="s">
        <v>339</v>
      </c>
      <c r="B65" s="311" t="s">
        <v>250</v>
      </c>
      <c r="C65" s="312">
        <v>5000</v>
      </c>
    </row>
    <row r="66" spans="1:3">
      <c r="A66" s="310" t="s">
        <v>339</v>
      </c>
      <c r="B66" s="311" t="s">
        <v>250</v>
      </c>
      <c r="C66" s="312">
        <v>0</v>
      </c>
    </row>
    <row r="67" spans="1:3">
      <c r="A67" s="310" t="s">
        <v>340</v>
      </c>
      <c r="B67" s="311" t="s">
        <v>251</v>
      </c>
      <c r="C67" s="312">
        <v>15000</v>
      </c>
    </row>
    <row r="68" spans="1:3">
      <c r="A68" s="310" t="s">
        <v>340</v>
      </c>
      <c r="B68" s="311" t="s">
        <v>251</v>
      </c>
      <c r="C68" s="312">
        <v>15000</v>
      </c>
    </row>
    <row r="69" spans="1:3">
      <c r="A69" s="310" t="s">
        <v>341</v>
      </c>
      <c r="B69" s="311" t="s">
        <v>252</v>
      </c>
      <c r="C69" s="312">
        <v>0</v>
      </c>
    </row>
    <row r="70" spans="1:3">
      <c r="A70" s="310" t="s">
        <v>341</v>
      </c>
      <c r="B70" s="311" t="s">
        <v>252</v>
      </c>
      <c r="C70" s="312">
        <v>0</v>
      </c>
    </row>
    <row r="71" spans="1:3">
      <c r="A71" s="310" t="s">
        <v>342</v>
      </c>
      <c r="B71" s="311" t="s">
        <v>253</v>
      </c>
      <c r="C71" s="312">
        <v>0</v>
      </c>
    </row>
    <row r="72" spans="1:3">
      <c r="A72" s="310" t="s">
        <v>343</v>
      </c>
      <c r="B72" s="311" t="s">
        <v>247</v>
      </c>
      <c r="C72" s="312">
        <v>0</v>
      </c>
    </row>
    <row r="73" spans="1:3">
      <c r="A73" s="310" t="s">
        <v>344</v>
      </c>
      <c r="B73" s="311" t="s">
        <v>227</v>
      </c>
      <c r="C73" s="312">
        <v>0</v>
      </c>
    </row>
    <row r="74" spans="1:3">
      <c r="A74" s="310" t="s">
        <v>345</v>
      </c>
      <c r="B74" s="311" t="s">
        <v>254</v>
      </c>
      <c r="C74" s="312">
        <v>1</v>
      </c>
    </row>
    <row r="75" spans="1:3">
      <c r="A75" s="310" t="s">
        <v>346</v>
      </c>
      <c r="B75" s="311" t="s">
        <v>255</v>
      </c>
      <c r="C75" s="312">
        <v>49000</v>
      </c>
    </row>
    <row r="76" spans="1:3">
      <c r="A76" s="310" t="s">
        <v>347</v>
      </c>
      <c r="B76" s="311" t="s">
        <v>256</v>
      </c>
      <c r="C76" s="312">
        <v>0</v>
      </c>
    </row>
    <row r="77" spans="1:3">
      <c r="A77" s="310" t="s">
        <v>348</v>
      </c>
      <c r="B77" s="311" t="s">
        <v>255</v>
      </c>
      <c r="C77" s="312">
        <v>53000</v>
      </c>
    </row>
    <row r="78" spans="1:3">
      <c r="A78" s="310" t="s">
        <v>349</v>
      </c>
      <c r="B78" s="311" t="s">
        <v>257</v>
      </c>
      <c r="C78" s="312">
        <v>91000</v>
      </c>
    </row>
    <row r="79" spans="1:3">
      <c r="A79" s="310" t="s">
        <v>350</v>
      </c>
      <c r="B79" s="311" t="s">
        <v>255</v>
      </c>
      <c r="C79" s="312">
        <v>0</v>
      </c>
    </row>
    <row r="80" spans="1:3">
      <c r="A80" s="310" t="s">
        <v>351</v>
      </c>
      <c r="B80" s="311" t="s">
        <v>255</v>
      </c>
      <c r="C80" s="312">
        <v>50000</v>
      </c>
    </row>
    <row r="81" spans="1:3">
      <c r="A81" s="310" t="s">
        <v>352</v>
      </c>
      <c r="B81" s="311" t="s">
        <v>255</v>
      </c>
      <c r="C81" s="312">
        <v>100000</v>
      </c>
    </row>
    <row r="82" spans="1:3">
      <c r="A82" s="310" t="s">
        <v>353</v>
      </c>
      <c r="B82" s="311" t="s">
        <v>255</v>
      </c>
      <c r="C82" s="312">
        <v>61000</v>
      </c>
    </row>
    <row r="83" spans="1:3">
      <c r="A83" s="310" t="s">
        <v>354</v>
      </c>
      <c r="B83" s="311" t="s">
        <v>255</v>
      </c>
      <c r="C83" s="312">
        <v>41000</v>
      </c>
    </row>
    <row r="84" spans="1:3">
      <c r="A84" s="310" t="s">
        <v>355</v>
      </c>
      <c r="B84" s="311" t="s">
        <v>255</v>
      </c>
      <c r="C84" s="312">
        <v>26000</v>
      </c>
    </row>
    <row r="85" spans="1:3">
      <c r="A85" s="310" t="s">
        <v>356</v>
      </c>
      <c r="B85" s="311" t="s">
        <v>255</v>
      </c>
      <c r="C85" s="312">
        <v>36000</v>
      </c>
    </row>
    <row r="86" spans="1:3">
      <c r="A86" s="310" t="s">
        <v>357</v>
      </c>
      <c r="B86" s="311" t="s">
        <v>255</v>
      </c>
      <c r="C86" s="312">
        <v>658000</v>
      </c>
    </row>
    <row r="87" spans="1:3">
      <c r="A87" s="310" t="s">
        <v>358</v>
      </c>
      <c r="B87" s="311" t="s">
        <v>255</v>
      </c>
      <c r="C87" s="312">
        <v>0</v>
      </c>
    </row>
    <row r="88" spans="1:3">
      <c r="A88" s="310" t="s">
        <v>359</v>
      </c>
      <c r="B88" s="311" t="s">
        <v>258</v>
      </c>
      <c r="C88" s="312">
        <v>15000</v>
      </c>
    </row>
    <row r="89" spans="1:3">
      <c r="A89" s="310" t="s">
        <v>360</v>
      </c>
      <c r="B89" s="311" t="s">
        <v>259</v>
      </c>
      <c r="C89" s="312">
        <v>0</v>
      </c>
    </row>
    <row r="90" spans="1:3">
      <c r="A90" s="310" t="s">
        <v>361</v>
      </c>
      <c r="B90" s="311" t="s">
        <v>258</v>
      </c>
      <c r="C90" s="312">
        <v>28000</v>
      </c>
    </row>
    <row r="91" spans="1:3">
      <c r="A91" s="310" t="s">
        <v>362</v>
      </c>
      <c r="B91" s="311" t="s">
        <v>259</v>
      </c>
      <c r="C91" s="312">
        <v>7000</v>
      </c>
    </row>
    <row r="92" spans="1:3">
      <c r="A92" s="310" t="s">
        <v>363</v>
      </c>
      <c r="B92" s="311" t="s">
        <v>259</v>
      </c>
      <c r="C92" s="312">
        <v>0</v>
      </c>
    </row>
    <row r="93" spans="1:3">
      <c r="A93" s="310" t="s">
        <v>364</v>
      </c>
      <c r="B93" s="311" t="s">
        <v>259</v>
      </c>
      <c r="C93" s="312">
        <v>54000</v>
      </c>
    </row>
    <row r="94" spans="1:3">
      <c r="A94" s="310" t="s">
        <v>365</v>
      </c>
      <c r="B94" s="311" t="s">
        <v>258</v>
      </c>
      <c r="C94" s="312">
        <v>56000</v>
      </c>
    </row>
    <row r="95" spans="1:3">
      <c r="A95" s="310" t="s">
        <v>366</v>
      </c>
      <c r="B95" s="311" t="s">
        <v>258</v>
      </c>
      <c r="C95" s="312">
        <v>40000</v>
      </c>
    </row>
    <row r="96" spans="1:3">
      <c r="A96" s="310" t="s">
        <v>367</v>
      </c>
      <c r="B96" s="311" t="s">
        <v>258</v>
      </c>
      <c r="C96" s="312">
        <v>84000</v>
      </c>
    </row>
    <row r="97" spans="1:3">
      <c r="A97" s="310" t="s">
        <v>368</v>
      </c>
      <c r="B97" s="311" t="s">
        <v>258</v>
      </c>
      <c r="C97" s="312">
        <v>72000</v>
      </c>
    </row>
    <row r="98" spans="1:3">
      <c r="A98" s="310" t="s">
        <v>369</v>
      </c>
      <c r="B98" s="311" t="s">
        <v>258</v>
      </c>
      <c r="C98" s="312">
        <v>90000</v>
      </c>
    </row>
    <row r="99" spans="1:3">
      <c r="A99" s="310" t="s">
        <v>370</v>
      </c>
      <c r="B99" s="311" t="s">
        <v>258</v>
      </c>
      <c r="C99" s="312">
        <v>85000</v>
      </c>
    </row>
    <row r="100" spans="1:3">
      <c r="A100" s="310" t="s">
        <v>371</v>
      </c>
      <c r="B100" s="311" t="s">
        <v>258</v>
      </c>
      <c r="C100" s="312">
        <v>94000</v>
      </c>
    </row>
    <row r="101" spans="1:3">
      <c r="A101" s="310" t="s">
        <v>372</v>
      </c>
      <c r="B101" s="311" t="s">
        <v>259</v>
      </c>
      <c r="C101" s="312">
        <v>101000</v>
      </c>
    </row>
    <row r="102" spans="1:3">
      <c r="A102" s="310" t="s">
        <v>373</v>
      </c>
      <c r="B102" s="311" t="s">
        <v>260</v>
      </c>
      <c r="C102" s="312">
        <v>44000</v>
      </c>
    </row>
    <row r="103" spans="1:3">
      <c r="A103" s="310" t="s">
        <v>374</v>
      </c>
      <c r="B103" s="311" t="s">
        <v>260</v>
      </c>
      <c r="C103" s="312">
        <v>101000</v>
      </c>
    </row>
    <row r="104" spans="1:3">
      <c r="A104" s="310" t="s">
        <v>375</v>
      </c>
      <c r="B104" s="311" t="s">
        <v>260</v>
      </c>
      <c r="C104" s="312">
        <v>97000</v>
      </c>
    </row>
    <row r="105" spans="1:3">
      <c r="A105" s="310" t="s">
        <v>376</v>
      </c>
      <c r="B105" s="311" t="s">
        <v>260</v>
      </c>
      <c r="C105" s="312">
        <v>27000</v>
      </c>
    </row>
    <row r="106" spans="1:3">
      <c r="A106" s="310" t="s">
        <v>377</v>
      </c>
      <c r="B106" s="311" t="s">
        <v>260</v>
      </c>
      <c r="C106" s="312">
        <v>22000</v>
      </c>
    </row>
    <row r="107" spans="1:3">
      <c r="A107" s="310" t="s">
        <v>378</v>
      </c>
      <c r="B107" s="311" t="s">
        <v>260</v>
      </c>
      <c r="C107" s="312">
        <v>102000</v>
      </c>
    </row>
    <row r="108" spans="1:3">
      <c r="A108" s="310" t="s">
        <v>379</v>
      </c>
      <c r="B108" s="311" t="s">
        <v>260</v>
      </c>
      <c r="C108" s="312">
        <v>0</v>
      </c>
    </row>
    <row r="109" spans="1:3">
      <c r="A109" s="310" t="s">
        <v>380</v>
      </c>
      <c r="B109" s="311" t="s">
        <v>259</v>
      </c>
      <c r="C109" s="312">
        <v>99000</v>
      </c>
    </row>
    <row r="110" spans="1:3">
      <c r="A110" s="310" t="s">
        <v>381</v>
      </c>
      <c r="B110" s="311" t="s">
        <v>260</v>
      </c>
      <c r="C110" s="312">
        <v>129000</v>
      </c>
    </row>
    <row r="111" spans="1:3">
      <c r="A111" s="310" t="s">
        <v>382</v>
      </c>
      <c r="B111" s="311" t="s">
        <v>259</v>
      </c>
      <c r="C111" s="312">
        <v>270000</v>
      </c>
    </row>
    <row r="112" spans="1:3">
      <c r="A112" s="310" t="s">
        <v>383</v>
      </c>
      <c r="B112" s="311" t="s">
        <v>260</v>
      </c>
      <c r="C112" s="312">
        <v>71000</v>
      </c>
    </row>
    <row r="113" spans="1:3">
      <c r="A113" s="310" t="s">
        <v>384</v>
      </c>
      <c r="B113" s="311" t="s">
        <v>260</v>
      </c>
      <c r="C113" s="312">
        <v>0</v>
      </c>
    </row>
    <row r="114" spans="1:3">
      <c r="A114" s="310" t="s">
        <v>385</v>
      </c>
      <c r="B114" s="311" t="s">
        <v>260</v>
      </c>
      <c r="C114" s="312">
        <v>95000</v>
      </c>
    </row>
    <row r="115" spans="1:3">
      <c r="A115" s="310" t="s">
        <v>386</v>
      </c>
      <c r="B115" s="311" t="s">
        <v>261</v>
      </c>
      <c r="C115" s="312">
        <v>87000</v>
      </c>
    </row>
    <row r="116" spans="1:3">
      <c r="A116" s="310" t="s">
        <v>387</v>
      </c>
      <c r="B116" s="311" t="s">
        <v>262</v>
      </c>
      <c r="C116" s="312">
        <v>55000</v>
      </c>
    </row>
    <row r="117" spans="1:3">
      <c r="A117" s="310" t="s">
        <v>387</v>
      </c>
      <c r="B117" s="311" t="s">
        <v>262</v>
      </c>
      <c r="C117" s="312">
        <v>64000</v>
      </c>
    </row>
    <row r="118" spans="1:3">
      <c r="A118" s="310" t="s">
        <v>388</v>
      </c>
      <c r="B118" s="311" t="s">
        <v>263</v>
      </c>
      <c r="C118" s="312">
        <v>38000</v>
      </c>
    </row>
    <row r="119" spans="1:3">
      <c r="A119" s="310" t="s">
        <v>389</v>
      </c>
      <c r="B119" s="311" t="s">
        <v>264</v>
      </c>
      <c r="C119" s="312">
        <v>69000</v>
      </c>
    </row>
    <row r="120" spans="1:3">
      <c r="A120" s="310" t="s">
        <v>390</v>
      </c>
      <c r="B120" s="311" t="s">
        <v>265</v>
      </c>
      <c r="C120" s="312">
        <v>30000</v>
      </c>
    </row>
    <row r="121" spans="1:3">
      <c r="A121" s="310" t="s">
        <v>391</v>
      </c>
      <c r="B121" s="311" t="s">
        <v>255</v>
      </c>
      <c r="C121" s="312">
        <v>86000</v>
      </c>
    </row>
    <row r="122" spans="1:3">
      <c r="A122" s="310" t="s">
        <v>392</v>
      </c>
      <c r="B122" s="311" t="s">
        <v>266</v>
      </c>
      <c r="C122" s="312">
        <v>60000</v>
      </c>
    </row>
    <row r="123" spans="1:3">
      <c r="A123" s="310" t="s">
        <v>393</v>
      </c>
      <c r="B123" s="311" t="s">
        <v>257</v>
      </c>
      <c r="C123" s="312">
        <v>0</v>
      </c>
    </row>
    <row r="124" spans="1:3">
      <c r="A124" s="310" t="s">
        <v>394</v>
      </c>
      <c r="B124" s="311" t="s">
        <v>267</v>
      </c>
      <c r="C124" s="312">
        <v>456480</v>
      </c>
    </row>
    <row r="125" spans="1:3">
      <c r="A125" s="310" t="s">
        <v>395</v>
      </c>
      <c r="B125" s="311" t="s">
        <v>257</v>
      </c>
      <c r="C125" s="312">
        <v>160450</v>
      </c>
    </row>
    <row r="126" spans="1:3">
      <c r="A126" s="310" t="s">
        <v>396</v>
      </c>
      <c r="B126" s="311" t="s">
        <v>268</v>
      </c>
      <c r="C126" s="312">
        <v>473750</v>
      </c>
    </row>
    <row r="127" spans="1:3">
      <c r="A127" s="310" t="s">
        <v>397</v>
      </c>
      <c r="B127" s="311" t="s">
        <v>269</v>
      </c>
      <c r="C127" s="312">
        <v>0</v>
      </c>
    </row>
    <row r="128" spans="1:3">
      <c r="A128" s="310" t="s">
        <v>398</v>
      </c>
      <c r="B128" s="311" t="s">
        <v>257</v>
      </c>
      <c r="C128" s="312">
        <v>63475</v>
      </c>
    </row>
    <row r="129" spans="1:3">
      <c r="A129" s="310" t="s">
        <v>399</v>
      </c>
      <c r="B129" s="311" t="s">
        <v>270</v>
      </c>
      <c r="C129" s="312">
        <v>0</v>
      </c>
    </row>
    <row r="130" spans="1:3">
      <c r="A130" s="310" t="s">
        <v>400</v>
      </c>
      <c r="B130" s="311" t="s">
        <v>271</v>
      </c>
      <c r="C130" s="312">
        <v>0</v>
      </c>
    </row>
    <row r="131" spans="1:3">
      <c r="A131" s="310" t="s">
        <v>401</v>
      </c>
      <c r="B131" s="311" t="s">
        <v>272</v>
      </c>
      <c r="C131" s="312">
        <v>0</v>
      </c>
    </row>
    <row r="132" spans="1:3">
      <c r="A132" s="310" t="s">
        <v>402</v>
      </c>
      <c r="B132" s="311" t="s">
        <v>273</v>
      </c>
      <c r="C132" s="312">
        <v>0</v>
      </c>
    </row>
    <row r="133" spans="1:3">
      <c r="A133" s="310" t="s">
        <v>403</v>
      </c>
      <c r="B133" s="311" t="s">
        <v>274</v>
      </c>
      <c r="C133" s="312">
        <v>0</v>
      </c>
    </row>
    <row r="134" spans="1:3">
      <c r="A134" s="310" t="s">
        <v>404</v>
      </c>
      <c r="B134" s="311" t="s">
        <v>275</v>
      </c>
      <c r="C134" s="312">
        <v>0</v>
      </c>
    </row>
    <row r="135" spans="1:3">
      <c r="A135" s="310" t="s">
        <v>405</v>
      </c>
      <c r="B135" s="311" t="s">
        <v>276</v>
      </c>
      <c r="C135" s="312">
        <v>0</v>
      </c>
    </row>
    <row r="136" spans="1:3">
      <c r="A136" s="310" t="s">
        <v>406</v>
      </c>
      <c r="B136" s="311" t="s">
        <v>277</v>
      </c>
      <c r="C136" s="312">
        <v>0</v>
      </c>
    </row>
    <row r="137" spans="1:3">
      <c r="A137" s="310" t="s">
        <v>407</v>
      </c>
      <c r="B137" s="311" t="s">
        <v>278</v>
      </c>
      <c r="C137" s="312">
        <v>0</v>
      </c>
    </row>
    <row r="138" spans="1:3">
      <c r="A138" s="310" t="s">
        <v>408</v>
      </c>
      <c r="B138" s="311" t="s">
        <v>279</v>
      </c>
      <c r="C138" s="312">
        <v>0</v>
      </c>
    </row>
    <row r="139" spans="1:3">
      <c r="A139" s="310" t="s">
        <v>409</v>
      </c>
      <c r="B139" s="311" t="s">
        <v>280</v>
      </c>
      <c r="C139" s="312">
        <v>0</v>
      </c>
    </row>
    <row r="140" spans="1:3">
      <c r="A140" s="310" t="s">
        <v>410</v>
      </c>
      <c r="B140" s="311" t="s">
        <v>281</v>
      </c>
      <c r="C140" s="312">
        <v>0</v>
      </c>
    </row>
    <row r="141" spans="1:3">
      <c r="A141" s="310" t="s">
        <v>411</v>
      </c>
      <c r="B141" s="311" t="s">
        <v>282</v>
      </c>
      <c r="C141" s="312">
        <v>0</v>
      </c>
    </row>
    <row r="142" spans="1:3">
      <c r="A142" s="310" t="s">
        <v>399</v>
      </c>
      <c r="B142" s="311" t="s">
        <v>270</v>
      </c>
      <c r="C142" s="312">
        <v>7172500</v>
      </c>
    </row>
    <row r="143" spans="1:3">
      <c r="A143" s="310" t="s">
        <v>399</v>
      </c>
      <c r="B143" s="311" t="s">
        <v>270</v>
      </c>
      <c r="C143" s="312">
        <v>7767500</v>
      </c>
    </row>
    <row r="144" spans="1:3">
      <c r="A144" s="310" t="s">
        <v>399</v>
      </c>
      <c r="B144" s="311" t="s">
        <v>270</v>
      </c>
      <c r="C144" s="312">
        <v>8445529</v>
      </c>
    </row>
    <row r="145" spans="1:3">
      <c r="A145" s="310" t="s">
        <v>399</v>
      </c>
      <c r="B145" s="311" t="s">
        <v>270</v>
      </c>
      <c r="C145" s="312">
        <v>7866299</v>
      </c>
    </row>
    <row r="146" spans="1:3">
      <c r="A146" s="310" t="s">
        <v>412</v>
      </c>
      <c r="B146" s="311" t="s">
        <v>283</v>
      </c>
      <c r="C146" s="312">
        <v>3611329</v>
      </c>
    </row>
    <row r="147" spans="1:3">
      <c r="A147" s="310" t="s">
        <v>400</v>
      </c>
      <c r="B147" s="311" t="s">
        <v>271</v>
      </c>
      <c r="C147" s="312">
        <v>444850</v>
      </c>
    </row>
    <row r="148" spans="1:3">
      <c r="A148" s="310" t="s">
        <v>401</v>
      </c>
      <c r="B148" s="311" t="s">
        <v>272</v>
      </c>
      <c r="C148" s="312">
        <v>2999978</v>
      </c>
    </row>
    <row r="149" spans="1:3">
      <c r="A149" s="310" t="s">
        <v>402</v>
      </c>
      <c r="B149" s="311" t="s">
        <v>273</v>
      </c>
      <c r="C149" s="312">
        <v>6000</v>
      </c>
    </row>
    <row r="150" spans="1:3">
      <c r="A150" s="310" t="s">
        <v>403</v>
      </c>
      <c r="B150" s="311" t="s">
        <v>274</v>
      </c>
      <c r="C150" s="312">
        <v>9284806</v>
      </c>
    </row>
    <row r="151" spans="1:3">
      <c r="A151" s="310" t="s">
        <v>413</v>
      </c>
      <c r="B151" s="311" t="s">
        <v>276</v>
      </c>
      <c r="C151" s="312">
        <v>3079203</v>
      </c>
    </row>
    <row r="152" spans="1:3">
      <c r="A152" s="310" t="s">
        <v>406</v>
      </c>
      <c r="B152" s="311" t="s">
        <v>277</v>
      </c>
      <c r="C152" s="312">
        <v>22991504</v>
      </c>
    </row>
    <row r="153" spans="1:3">
      <c r="A153" s="310" t="s">
        <v>407</v>
      </c>
      <c r="B153" s="311" t="s">
        <v>278</v>
      </c>
      <c r="C153" s="312">
        <v>3913115</v>
      </c>
    </row>
    <row r="154" spans="1:3">
      <c r="A154" s="310" t="s">
        <v>407</v>
      </c>
      <c r="B154" s="311" t="s">
        <v>278</v>
      </c>
      <c r="C154" s="312">
        <v>12477137</v>
      </c>
    </row>
    <row r="155" spans="1:3">
      <c r="A155" s="310" t="s">
        <v>407</v>
      </c>
      <c r="B155" s="311" t="s">
        <v>278</v>
      </c>
      <c r="C155" s="312">
        <v>1268166</v>
      </c>
    </row>
    <row r="156" spans="1:3">
      <c r="A156" s="310" t="s">
        <v>408</v>
      </c>
      <c r="B156" s="311" t="s">
        <v>279</v>
      </c>
      <c r="C156" s="312">
        <v>63316199</v>
      </c>
    </row>
    <row r="157" spans="1:3">
      <c r="A157" s="310" t="s">
        <v>409</v>
      </c>
      <c r="B157" s="311" t="s">
        <v>280</v>
      </c>
      <c r="C157" s="312">
        <v>8440843</v>
      </c>
    </row>
    <row r="158" spans="1:3">
      <c r="A158" s="310" t="s">
        <v>410</v>
      </c>
      <c r="B158" s="311" t="s">
        <v>281</v>
      </c>
      <c r="C158" s="312">
        <v>1455859</v>
      </c>
    </row>
    <row r="159" spans="1:3">
      <c r="A159" s="310" t="s">
        <v>411</v>
      </c>
      <c r="B159" s="311" t="s">
        <v>282</v>
      </c>
      <c r="C159" s="312">
        <v>0</v>
      </c>
    </row>
    <row r="160" spans="1:3">
      <c r="A160" s="310" t="s">
        <v>411</v>
      </c>
      <c r="B160" s="311" t="s">
        <v>282</v>
      </c>
      <c r="C160" s="312">
        <v>135706044</v>
      </c>
    </row>
    <row r="161" spans="1:3">
      <c r="A161" s="310" t="s">
        <v>414</v>
      </c>
      <c r="B161" s="311" t="s">
        <v>269</v>
      </c>
      <c r="C161" s="312">
        <v>8252044</v>
      </c>
    </row>
    <row r="162" spans="1:3">
      <c r="A162" s="310" t="s">
        <v>415</v>
      </c>
      <c r="B162" s="311" t="s">
        <v>284</v>
      </c>
      <c r="C162" s="312">
        <v>61000</v>
      </c>
    </row>
    <row r="163" spans="1:3">
      <c r="A163" s="310" t="s">
        <v>416</v>
      </c>
      <c r="B163" s="311" t="s">
        <v>284</v>
      </c>
      <c r="C163" s="312">
        <v>96000</v>
      </c>
    </row>
    <row r="164" spans="1:3">
      <c r="A164" s="310" t="s">
        <v>417</v>
      </c>
      <c r="B164" s="311" t="s">
        <v>284</v>
      </c>
      <c r="C164" s="312">
        <v>243000</v>
      </c>
    </row>
    <row r="165" spans="1:3">
      <c r="A165" s="310" t="s">
        <v>358</v>
      </c>
      <c r="B165" s="311" t="s">
        <v>255</v>
      </c>
      <c r="C165" s="312">
        <v>0</v>
      </c>
    </row>
    <row r="166" spans="1:3">
      <c r="A166" s="310" t="s">
        <v>288</v>
      </c>
      <c r="B166" s="311" t="s">
        <v>227</v>
      </c>
      <c r="C166" s="312">
        <v>209000</v>
      </c>
    </row>
    <row r="167" spans="1:3">
      <c r="A167" s="310" t="s">
        <v>289</v>
      </c>
      <c r="B167" s="311" t="s">
        <v>228</v>
      </c>
      <c r="C167" s="312">
        <v>923000</v>
      </c>
    </row>
    <row r="168" spans="1:3">
      <c r="A168" s="310" t="s">
        <v>290</v>
      </c>
      <c r="B168" s="311" t="s">
        <v>229</v>
      </c>
      <c r="C168" s="312">
        <v>32765410</v>
      </c>
    </row>
    <row r="169" spans="1:3">
      <c r="A169" s="310" t="s">
        <v>291</v>
      </c>
      <c r="B169" s="311" t="s">
        <v>227</v>
      </c>
      <c r="C169" s="312">
        <v>1252000</v>
      </c>
    </row>
    <row r="170" spans="1:3">
      <c r="A170" s="310" t="s">
        <v>292</v>
      </c>
      <c r="B170" s="311" t="s">
        <v>227</v>
      </c>
      <c r="C170" s="312">
        <v>1563000</v>
      </c>
    </row>
    <row r="171" spans="1:3">
      <c r="A171" s="310" t="s">
        <v>293</v>
      </c>
      <c r="B171" s="311" t="s">
        <v>230</v>
      </c>
      <c r="C171" s="312">
        <v>3428000</v>
      </c>
    </row>
    <row r="172" spans="1:3">
      <c r="A172" s="310" t="s">
        <v>294</v>
      </c>
      <c r="B172" s="311" t="s">
        <v>231</v>
      </c>
      <c r="C172" s="312">
        <v>2916000</v>
      </c>
    </row>
    <row r="173" spans="1:3">
      <c r="A173" s="310" t="s">
        <v>295</v>
      </c>
      <c r="B173" s="311" t="s">
        <v>232</v>
      </c>
      <c r="C173" s="312">
        <v>1785000</v>
      </c>
    </row>
    <row r="174" spans="1:3">
      <c r="A174" s="310" t="s">
        <v>296</v>
      </c>
      <c r="B174" s="311" t="s">
        <v>233</v>
      </c>
      <c r="C174" s="312">
        <v>0</v>
      </c>
    </row>
    <row r="175" spans="1:3">
      <c r="A175" s="310" t="s">
        <v>296</v>
      </c>
      <c r="B175" s="311" t="s">
        <v>233</v>
      </c>
      <c r="C175" s="312">
        <v>7325000</v>
      </c>
    </row>
    <row r="176" spans="1:3">
      <c r="A176" s="310" t="s">
        <v>296</v>
      </c>
      <c r="B176" s="311" t="s">
        <v>233</v>
      </c>
      <c r="C176" s="312">
        <v>0</v>
      </c>
    </row>
    <row r="177" spans="1:3">
      <c r="A177" s="310" t="s">
        <v>297</v>
      </c>
      <c r="B177" s="311" t="s">
        <v>227</v>
      </c>
      <c r="C177" s="312">
        <v>969000</v>
      </c>
    </row>
    <row r="178" spans="1:3">
      <c r="A178" s="310" t="s">
        <v>298</v>
      </c>
      <c r="B178" s="311" t="s">
        <v>234</v>
      </c>
      <c r="C178" s="312">
        <v>19975938</v>
      </c>
    </row>
    <row r="179" spans="1:3">
      <c r="A179" s="310" t="s">
        <v>299</v>
      </c>
      <c r="B179" s="311" t="s">
        <v>232</v>
      </c>
      <c r="C179" s="312">
        <v>890000</v>
      </c>
    </row>
    <row r="180" spans="1:3">
      <c r="A180" s="310" t="s">
        <v>300</v>
      </c>
      <c r="B180" s="311" t="s">
        <v>235</v>
      </c>
      <c r="C180" s="312">
        <v>42180396</v>
      </c>
    </row>
    <row r="181" spans="1:3">
      <c r="A181" s="310" t="s">
        <v>418</v>
      </c>
      <c r="B181" s="311" t="s">
        <v>235</v>
      </c>
      <c r="C181" s="312">
        <v>1637478</v>
      </c>
    </row>
    <row r="182" spans="1:3">
      <c r="A182" s="310" t="s">
        <v>301</v>
      </c>
      <c r="B182" s="311" t="s">
        <v>233</v>
      </c>
      <c r="C182" s="312">
        <v>5334000</v>
      </c>
    </row>
    <row r="183" spans="1:3">
      <c r="A183" s="310" t="s">
        <v>302</v>
      </c>
      <c r="B183" s="311" t="s">
        <v>233</v>
      </c>
      <c r="C183" s="312">
        <v>16239000</v>
      </c>
    </row>
    <row r="184" spans="1:3">
      <c r="A184" s="310" t="s">
        <v>303</v>
      </c>
      <c r="B184" s="311" t="s">
        <v>236</v>
      </c>
      <c r="C184" s="312">
        <v>488000</v>
      </c>
    </row>
    <row r="185" spans="1:3">
      <c r="A185" s="310" t="s">
        <v>303</v>
      </c>
      <c r="B185" s="311" t="s">
        <v>236</v>
      </c>
      <c r="C185" s="312">
        <v>9864000</v>
      </c>
    </row>
    <row r="186" spans="1:3">
      <c r="A186" s="310" t="s">
        <v>303</v>
      </c>
      <c r="B186" s="311" t="s">
        <v>236</v>
      </c>
      <c r="C186" s="312">
        <v>0</v>
      </c>
    </row>
    <row r="187" spans="1:3">
      <c r="A187" s="310" t="s">
        <v>304</v>
      </c>
      <c r="B187" s="311" t="s">
        <v>237</v>
      </c>
      <c r="C187" s="312">
        <v>3540000</v>
      </c>
    </row>
    <row r="188" spans="1:3">
      <c r="A188" s="310" t="s">
        <v>304</v>
      </c>
      <c r="B188" s="311" t="s">
        <v>237</v>
      </c>
      <c r="C188" s="312">
        <v>0</v>
      </c>
    </row>
    <row r="189" spans="1:3">
      <c r="A189" s="310" t="s">
        <v>305</v>
      </c>
      <c r="B189" s="311" t="s">
        <v>237</v>
      </c>
      <c r="C189" s="312">
        <v>4551000</v>
      </c>
    </row>
    <row r="190" spans="1:3">
      <c r="A190" s="310" t="s">
        <v>305</v>
      </c>
      <c r="B190" s="311" t="s">
        <v>237</v>
      </c>
      <c r="C190" s="312">
        <v>0</v>
      </c>
    </row>
    <row r="191" spans="1:3">
      <c r="A191" s="310" t="s">
        <v>305</v>
      </c>
      <c r="B191" s="311" t="s">
        <v>237</v>
      </c>
      <c r="C191" s="312">
        <v>0</v>
      </c>
    </row>
    <row r="192" spans="1:3">
      <c r="A192" s="310" t="s">
        <v>306</v>
      </c>
      <c r="B192" s="311" t="s">
        <v>238</v>
      </c>
      <c r="C192" s="312">
        <v>950000</v>
      </c>
    </row>
    <row r="193" spans="1:3">
      <c r="A193" s="310" t="s">
        <v>306</v>
      </c>
      <c r="B193" s="311" t="s">
        <v>238</v>
      </c>
      <c r="C193" s="312">
        <v>0</v>
      </c>
    </row>
    <row r="194" spans="1:3">
      <c r="A194" s="310" t="s">
        <v>306</v>
      </c>
      <c r="B194" s="311" t="s">
        <v>238</v>
      </c>
      <c r="C194" s="312">
        <v>64000</v>
      </c>
    </row>
    <row r="195" spans="1:3">
      <c r="A195" s="310" t="s">
        <v>307</v>
      </c>
      <c r="B195" s="311" t="s">
        <v>239</v>
      </c>
      <c r="C195" s="312">
        <v>1068000</v>
      </c>
    </row>
    <row r="196" spans="1:3">
      <c r="A196" s="310" t="s">
        <v>308</v>
      </c>
      <c r="B196" s="311" t="s">
        <v>240</v>
      </c>
      <c r="C196" s="312">
        <v>1128600</v>
      </c>
    </row>
    <row r="197" spans="1:3">
      <c r="A197" s="310" t="s">
        <v>309</v>
      </c>
      <c r="B197" s="311" t="s">
        <v>234</v>
      </c>
      <c r="C197" s="312">
        <v>5391000</v>
      </c>
    </row>
    <row r="198" spans="1:3">
      <c r="A198" s="310" t="s">
        <v>309</v>
      </c>
      <c r="B198" s="311" t="s">
        <v>234</v>
      </c>
      <c r="C198" s="312">
        <v>0</v>
      </c>
    </row>
    <row r="199" spans="1:3">
      <c r="A199" s="310" t="s">
        <v>419</v>
      </c>
      <c r="B199" s="311" t="s">
        <v>234</v>
      </c>
      <c r="C199" s="312">
        <v>1015700</v>
      </c>
    </row>
    <row r="200" spans="1:3">
      <c r="A200" s="310" t="s">
        <v>310</v>
      </c>
      <c r="B200" s="311" t="s">
        <v>227</v>
      </c>
      <c r="C200" s="312">
        <v>760000</v>
      </c>
    </row>
    <row r="201" spans="1:3">
      <c r="A201" s="310" t="s">
        <v>311</v>
      </c>
      <c r="B201" s="311" t="s">
        <v>227</v>
      </c>
      <c r="C201" s="312">
        <v>274000</v>
      </c>
    </row>
    <row r="202" spans="1:3">
      <c r="A202" s="310" t="s">
        <v>312</v>
      </c>
      <c r="B202" s="311" t="s">
        <v>227</v>
      </c>
      <c r="C202" s="312">
        <v>191000</v>
      </c>
    </row>
    <row r="203" spans="1:3">
      <c r="A203" s="310" t="s">
        <v>313</v>
      </c>
      <c r="B203" s="311" t="s">
        <v>227</v>
      </c>
      <c r="C203" s="312">
        <v>3023000</v>
      </c>
    </row>
    <row r="204" spans="1:3">
      <c r="A204" s="310" t="s">
        <v>314</v>
      </c>
      <c r="B204" s="311" t="s">
        <v>241</v>
      </c>
      <c r="C204" s="312">
        <v>1502000</v>
      </c>
    </row>
    <row r="205" spans="1:3">
      <c r="A205" s="310" t="s">
        <v>315</v>
      </c>
      <c r="B205" s="311" t="s">
        <v>241</v>
      </c>
      <c r="C205" s="312">
        <v>14980000</v>
      </c>
    </row>
    <row r="206" spans="1:3">
      <c r="A206" s="310" t="s">
        <v>316</v>
      </c>
      <c r="B206" s="311" t="s">
        <v>241</v>
      </c>
      <c r="C206" s="312">
        <v>2005000</v>
      </c>
    </row>
    <row r="207" spans="1:3">
      <c r="A207" s="310" t="s">
        <v>317</v>
      </c>
      <c r="B207" s="311" t="s">
        <v>241</v>
      </c>
      <c r="C207" s="312">
        <v>995000</v>
      </c>
    </row>
    <row r="208" spans="1:3">
      <c r="A208" s="310" t="s">
        <v>318</v>
      </c>
      <c r="B208" s="311" t="s">
        <v>241</v>
      </c>
      <c r="C208" s="312">
        <v>1022000</v>
      </c>
    </row>
    <row r="209" spans="1:3">
      <c r="A209" s="310" t="s">
        <v>319</v>
      </c>
      <c r="B209" s="311" t="s">
        <v>241</v>
      </c>
      <c r="C209" s="312">
        <v>648000</v>
      </c>
    </row>
    <row r="210" spans="1:3">
      <c r="A210" s="310" t="s">
        <v>320</v>
      </c>
      <c r="B210" s="311" t="s">
        <v>241</v>
      </c>
      <c r="C210" s="312">
        <v>1354000</v>
      </c>
    </row>
    <row r="211" spans="1:3">
      <c r="A211" s="310" t="s">
        <v>321</v>
      </c>
      <c r="B211" s="311" t="s">
        <v>242</v>
      </c>
      <c r="C211" s="312">
        <v>268000</v>
      </c>
    </row>
    <row r="212" spans="1:3">
      <c r="A212" s="310" t="s">
        <v>322</v>
      </c>
      <c r="B212" s="311" t="s">
        <v>242</v>
      </c>
      <c r="C212" s="312">
        <v>116500</v>
      </c>
    </row>
    <row r="213" spans="1:3">
      <c r="A213" s="310" t="s">
        <v>323</v>
      </c>
      <c r="B213" s="311" t="s">
        <v>242</v>
      </c>
      <c r="C213" s="312">
        <v>93000</v>
      </c>
    </row>
    <row r="214" spans="1:3">
      <c r="A214" s="310" t="s">
        <v>324</v>
      </c>
      <c r="B214" s="311" t="s">
        <v>242</v>
      </c>
      <c r="C214" s="312">
        <v>59000</v>
      </c>
    </row>
    <row r="215" spans="1:3">
      <c r="A215" s="310" t="s">
        <v>325</v>
      </c>
      <c r="B215" s="311" t="s">
        <v>242</v>
      </c>
      <c r="C215" s="312">
        <v>17000</v>
      </c>
    </row>
    <row r="216" spans="1:3">
      <c r="A216" s="310" t="s">
        <v>326</v>
      </c>
      <c r="B216" s="311" t="s">
        <v>242</v>
      </c>
      <c r="C216" s="312">
        <v>30000</v>
      </c>
    </row>
    <row r="217" spans="1:3">
      <c r="A217" s="310" t="s">
        <v>327</v>
      </c>
      <c r="B217" s="311" t="s">
        <v>242</v>
      </c>
      <c r="C217" s="312">
        <v>155000</v>
      </c>
    </row>
    <row r="218" spans="1:3">
      <c r="A218" s="310" t="s">
        <v>328</v>
      </c>
      <c r="B218" s="311" t="s">
        <v>242</v>
      </c>
      <c r="C218" s="312">
        <v>44000</v>
      </c>
    </row>
    <row r="219" spans="1:3">
      <c r="A219" s="310" t="s">
        <v>329</v>
      </c>
      <c r="B219" s="311" t="s">
        <v>242</v>
      </c>
      <c r="C219" s="312">
        <v>54000</v>
      </c>
    </row>
    <row r="220" spans="1:3">
      <c r="A220" s="310" t="s">
        <v>330</v>
      </c>
      <c r="B220" s="311" t="s">
        <v>242</v>
      </c>
      <c r="C220" s="312">
        <v>2674000</v>
      </c>
    </row>
    <row r="221" spans="1:3">
      <c r="A221" s="310" t="s">
        <v>331</v>
      </c>
      <c r="B221" s="311" t="s">
        <v>242</v>
      </c>
      <c r="C221" s="312">
        <v>229000</v>
      </c>
    </row>
    <row r="222" spans="1:3">
      <c r="A222" s="310" t="s">
        <v>413</v>
      </c>
      <c r="B222" s="311" t="s">
        <v>276</v>
      </c>
      <c r="C222" s="312">
        <v>662490</v>
      </c>
    </row>
    <row r="223" spans="1:3">
      <c r="A223" s="310" t="s">
        <v>332</v>
      </c>
      <c r="B223" s="311" t="s">
        <v>243</v>
      </c>
      <c r="C223" s="312">
        <v>0</v>
      </c>
    </row>
    <row r="224" spans="1:3">
      <c r="A224" s="310" t="s">
        <v>411</v>
      </c>
      <c r="B224" s="311" t="s">
        <v>282</v>
      </c>
      <c r="C224" s="312">
        <v>475330</v>
      </c>
    </row>
    <row r="225" spans="1:3">
      <c r="A225" s="310" t="s">
        <v>334</v>
      </c>
      <c r="B225" s="311" t="s">
        <v>245</v>
      </c>
      <c r="C225" s="312">
        <v>2658000</v>
      </c>
    </row>
    <row r="226" spans="1:3">
      <c r="A226" s="310" t="s">
        <v>335</v>
      </c>
      <c r="B226" s="311" t="s">
        <v>246</v>
      </c>
      <c r="C226" s="312">
        <v>0</v>
      </c>
    </row>
    <row r="227" spans="1:3">
      <c r="A227" s="310" t="s">
        <v>335</v>
      </c>
      <c r="B227" s="311" t="s">
        <v>246</v>
      </c>
      <c r="C227" s="312">
        <v>0</v>
      </c>
    </row>
    <row r="228" spans="1:3">
      <c r="A228" s="310" t="s">
        <v>336</v>
      </c>
      <c r="B228" s="311" t="s">
        <v>247</v>
      </c>
      <c r="C228" s="312">
        <v>0</v>
      </c>
    </row>
    <row r="229" spans="1:3">
      <c r="A229" s="310" t="s">
        <v>336</v>
      </c>
      <c r="B229" s="311" t="s">
        <v>247</v>
      </c>
      <c r="C229" s="312">
        <v>823222</v>
      </c>
    </row>
    <row r="230" spans="1:3">
      <c r="A230" s="310" t="s">
        <v>336</v>
      </c>
      <c r="B230" s="311" t="s">
        <v>247</v>
      </c>
      <c r="C230" s="312">
        <v>163325</v>
      </c>
    </row>
    <row r="231" spans="1:3">
      <c r="A231" s="310" t="s">
        <v>336</v>
      </c>
      <c r="B231" s="311" t="s">
        <v>247</v>
      </c>
      <c r="C231" s="312">
        <v>0</v>
      </c>
    </row>
    <row r="232" spans="1:3">
      <c r="A232" s="310" t="s">
        <v>342</v>
      </c>
      <c r="B232" s="311" t="s">
        <v>253</v>
      </c>
      <c r="C232" s="312">
        <v>7964450</v>
      </c>
    </row>
    <row r="233" spans="1:3">
      <c r="A233" s="310" t="s">
        <v>344</v>
      </c>
      <c r="B233" s="311" t="s">
        <v>227</v>
      </c>
      <c r="C233" s="312">
        <v>0</v>
      </c>
    </row>
    <row r="234" spans="1:3">
      <c r="A234" s="310" t="s">
        <v>420</v>
      </c>
      <c r="B234" s="311" t="s">
        <v>285</v>
      </c>
      <c r="C234" s="312">
        <v>212500</v>
      </c>
    </row>
    <row r="235" spans="1:3">
      <c r="A235" s="310" t="s">
        <v>421</v>
      </c>
      <c r="B235" s="311" t="s">
        <v>286</v>
      </c>
      <c r="C235" s="312">
        <v>363000</v>
      </c>
    </row>
    <row r="236" spans="1:3">
      <c r="A236" s="310" t="s">
        <v>345</v>
      </c>
      <c r="B236" s="311" t="s">
        <v>254</v>
      </c>
      <c r="C236" s="312">
        <v>2233520</v>
      </c>
    </row>
    <row r="237" spans="1:3">
      <c r="A237" s="310" t="s">
        <v>422</v>
      </c>
      <c r="B237" s="311" t="s">
        <v>287</v>
      </c>
      <c r="C237" s="312">
        <v>327610</v>
      </c>
    </row>
    <row r="238" spans="1:3">
      <c r="A238" s="310" t="s">
        <v>406</v>
      </c>
      <c r="B238" s="311" t="s">
        <v>277</v>
      </c>
      <c r="C238" s="312">
        <v>117965</v>
      </c>
    </row>
    <row r="239" spans="1:3">
      <c r="A239" s="310" t="s">
        <v>406</v>
      </c>
      <c r="B239" s="311" t="s">
        <v>277</v>
      </c>
      <c r="C239" s="312">
        <v>4701981</v>
      </c>
    </row>
    <row r="240" spans="1:3">
      <c r="A240" s="310" t="s">
        <v>408</v>
      </c>
      <c r="B240" s="311" t="s">
        <v>279</v>
      </c>
      <c r="C240" s="312">
        <v>0</v>
      </c>
    </row>
    <row r="241" spans="1:3">
      <c r="A241" s="310" t="s">
        <v>408</v>
      </c>
      <c r="B241" s="311" t="s">
        <v>279</v>
      </c>
      <c r="C241" s="312">
        <v>0</v>
      </c>
    </row>
    <row r="242" spans="1:3">
      <c r="A242" s="310" t="s">
        <v>408</v>
      </c>
      <c r="B242" s="311" t="s">
        <v>279</v>
      </c>
      <c r="C242" s="312">
        <v>763925</v>
      </c>
    </row>
    <row r="243" spans="1:3">
      <c r="A243" s="310" t="s">
        <v>413</v>
      </c>
      <c r="B243" s="311" t="s">
        <v>276</v>
      </c>
      <c r="C243" s="312">
        <v>199002</v>
      </c>
    </row>
    <row r="244" spans="1:3">
      <c r="A244" s="310" t="s">
        <v>413</v>
      </c>
      <c r="B244" s="311" t="s">
        <v>276</v>
      </c>
      <c r="C244" s="312">
        <v>342878</v>
      </c>
    </row>
    <row r="245" spans="1:3">
      <c r="A245" s="310" t="s">
        <v>409</v>
      </c>
      <c r="B245" s="311" t="s">
        <v>280</v>
      </c>
      <c r="C245" s="312">
        <v>7616</v>
      </c>
    </row>
    <row r="246" spans="1:3">
      <c r="A246" s="310" t="s">
        <v>409</v>
      </c>
      <c r="B246" s="311" t="s">
        <v>280</v>
      </c>
      <c r="C246" s="312">
        <v>0</v>
      </c>
    </row>
    <row r="247" spans="1:3">
      <c r="A247" s="310" t="s">
        <v>409</v>
      </c>
      <c r="B247" s="311" t="s">
        <v>280</v>
      </c>
      <c r="C247" s="312">
        <v>115945</v>
      </c>
    </row>
    <row r="248" spans="1:3">
      <c r="A248" s="310" t="s">
        <v>410</v>
      </c>
      <c r="B248" s="311" t="s">
        <v>281</v>
      </c>
      <c r="C248" s="312">
        <v>0</v>
      </c>
    </row>
    <row r="249" spans="1:3">
      <c r="A249" s="310" t="s">
        <v>401</v>
      </c>
      <c r="B249" s="311" t="s">
        <v>272</v>
      </c>
      <c r="C249" s="312">
        <v>117966</v>
      </c>
    </row>
    <row r="250" spans="1:3">
      <c r="A250" s="310" t="s">
        <v>411</v>
      </c>
      <c r="B250" s="311" t="s">
        <v>282</v>
      </c>
      <c r="C250" s="312">
        <v>54194</v>
      </c>
    </row>
    <row r="251" spans="1:3">
      <c r="A251" s="310" t="s">
        <v>411</v>
      </c>
      <c r="B251" s="311" t="s">
        <v>282</v>
      </c>
      <c r="C251" s="312">
        <v>1814017</v>
      </c>
    </row>
    <row r="252" spans="1:3">
      <c r="A252" s="310" t="s">
        <v>411</v>
      </c>
      <c r="B252" s="311" t="s">
        <v>282</v>
      </c>
      <c r="C252" s="312">
        <v>1543750</v>
      </c>
    </row>
    <row r="253" spans="1:3">
      <c r="A253" s="310" t="s">
        <v>411</v>
      </c>
      <c r="B253" s="311" t="s">
        <v>282</v>
      </c>
      <c r="C253" s="312">
        <v>394943</v>
      </c>
    </row>
    <row r="254" spans="1:3">
      <c r="A254" s="310" t="s">
        <v>336</v>
      </c>
      <c r="B254" s="311" t="s">
        <v>247</v>
      </c>
      <c r="C254" s="312">
        <v>318289</v>
      </c>
    </row>
    <row r="255" spans="1:3">
      <c r="A255" s="310" t="s">
        <v>340</v>
      </c>
      <c r="B255" s="311" t="s">
        <v>251</v>
      </c>
      <c r="C255" s="312">
        <v>1088904</v>
      </c>
    </row>
    <row r="256" spans="1:3">
      <c r="A256" s="310" t="s">
        <v>340</v>
      </c>
      <c r="B256" s="311" t="s">
        <v>251</v>
      </c>
      <c r="C256" s="312">
        <v>10979444</v>
      </c>
    </row>
    <row r="257" spans="1:3">
      <c r="A257" s="310" t="s">
        <v>340</v>
      </c>
      <c r="B257" s="311" t="s">
        <v>251</v>
      </c>
      <c r="C257" s="312">
        <v>0</v>
      </c>
    </row>
    <row r="258" spans="1:3">
      <c r="A258" s="310" t="s">
        <v>396</v>
      </c>
      <c r="B258" s="311" t="s">
        <v>268</v>
      </c>
      <c r="C258" s="312">
        <v>381525</v>
      </c>
    </row>
    <row r="259" spans="1:3">
      <c r="A259" s="310" t="s">
        <v>396</v>
      </c>
      <c r="B259" s="311" t="s">
        <v>268</v>
      </c>
      <c r="C259" s="312">
        <v>17054691</v>
      </c>
    </row>
    <row r="260" spans="1:3">
      <c r="A260" s="310" t="s">
        <v>412</v>
      </c>
      <c r="B260" s="311" t="s">
        <v>283</v>
      </c>
      <c r="C260" s="312">
        <v>2953400</v>
      </c>
    </row>
    <row r="261" spans="1:3">
      <c r="A261" s="310" t="s">
        <v>403</v>
      </c>
      <c r="B261" s="311" t="s">
        <v>274</v>
      </c>
      <c r="C261" s="312">
        <v>0</v>
      </c>
    </row>
    <row r="262" spans="1:3">
      <c r="A262" s="310" t="s">
        <v>423</v>
      </c>
      <c r="B262" s="311" t="s">
        <v>274</v>
      </c>
      <c r="C262" s="312">
        <v>307200</v>
      </c>
    </row>
    <row r="263" spans="1:3">
      <c r="A263" s="310" t="s">
        <v>397</v>
      </c>
      <c r="B263" s="311" t="s">
        <v>269</v>
      </c>
      <c r="C263" s="312">
        <v>0</v>
      </c>
    </row>
    <row r="264" spans="1:3">
      <c r="A264" s="310" t="s">
        <v>412</v>
      </c>
      <c r="B264" s="311" t="s">
        <v>283</v>
      </c>
      <c r="C264" s="312">
        <v>10221129</v>
      </c>
    </row>
    <row r="265" spans="1:3">
      <c r="A265" s="310" t="s">
        <v>412</v>
      </c>
      <c r="B265" s="311" t="s">
        <v>283</v>
      </c>
      <c r="C265" s="312">
        <v>235000</v>
      </c>
    </row>
    <row r="266" spans="1:3">
      <c r="A266" s="310" t="s">
        <v>412</v>
      </c>
      <c r="B266" s="311" t="s">
        <v>283</v>
      </c>
      <c r="C266" s="312">
        <v>324007950</v>
      </c>
    </row>
    <row r="267" spans="1:3">
      <c r="A267" s="310" t="s">
        <v>421</v>
      </c>
      <c r="B267" s="311" t="s">
        <v>286</v>
      </c>
      <c r="C267" s="312">
        <v>792912</v>
      </c>
    </row>
    <row r="268" spans="1:3">
      <c r="A268" s="310" t="s">
        <v>404</v>
      </c>
      <c r="B268" s="311" t="s">
        <v>275</v>
      </c>
      <c r="C268" s="312">
        <v>246130</v>
      </c>
    </row>
    <row r="269" spans="1:3">
      <c r="A269" s="310" t="s">
        <v>413</v>
      </c>
      <c r="B269" s="311" t="s">
        <v>276</v>
      </c>
      <c r="C269" s="312">
        <v>31000</v>
      </c>
    </row>
    <row r="270" spans="1:3">
      <c r="A270" s="310" t="s">
        <v>407</v>
      </c>
      <c r="B270" s="311" t="s">
        <v>278</v>
      </c>
      <c r="C270" s="312">
        <v>13000</v>
      </c>
    </row>
    <row r="271" spans="1:3">
      <c r="A271" s="310" t="s">
        <v>401</v>
      </c>
      <c r="B271" s="311" t="s">
        <v>272</v>
      </c>
      <c r="C271" s="312">
        <v>15000</v>
      </c>
    </row>
    <row r="272" spans="1:3">
      <c r="A272" s="310" t="s">
        <v>400</v>
      </c>
      <c r="B272" s="311" t="s">
        <v>271</v>
      </c>
      <c r="C272" s="312">
        <v>9250</v>
      </c>
    </row>
    <row r="273" spans="1:3">
      <c r="A273" s="310" t="s">
        <v>403</v>
      </c>
      <c r="B273" s="311" t="s">
        <v>274</v>
      </c>
      <c r="C273" s="312">
        <v>18208</v>
      </c>
    </row>
    <row r="274" spans="1:3">
      <c r="A274" s="313"/>
      <c r="B274" s="313"/>
      <c r="C274" s="312">
        <v>909918394</v>
      </c>
    </row>
  </sheetData>
  <mergeCells count="3">
    <mergeCell ref="A1:C1"/>
    <mergeCell ref="A5:C5"/>
    <mergeCell ref="A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J48"/>
  <sheetViews>
    <sheetView workbookViewId="0">
      <selection activeCell="B4" sqref="B4"/>
    </sheetView>
  </sheetViews>
  <sheetFormatPr defaultRowHeight="12.75"/>
  <cols>
    <col min="1" max="1" width="45.140625" style="32" customWidth="1"/>
    <col min="2" max="2" width="16.5703125" style="32" customWidth="1"/>
    <col min="3" max="3" width="16.140625" style="32" customWidth="1"/>
    <col min="4" max="4" width="17.5703125" style="32" customWidth="1"/>
    <col min="5" max="5" width="14.140625" style="32" customWidth="1"/>
    <col min="6" max="16384" width="9.140625" style="32"/>
  </cols>
  <sheetData>
    <row r="2" spans="1:88" s="83" customFormat="1" ht="17.25" customHeight="1">
      <c r="A2" s="325" t="s">
        <v>432</v>
      </c>
      <c r="B2" s="326"/>
      <c r="C2" s="326"/>
      <c r="D2" s="325"/>
      <c r="E2" s="32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</row>
    <row r="3" spans="1:88" ht="17.25" customHeight="1"/>
    <row r="4" spans="1:88">
      <c r="A4" s="84" t="s">
        <v>40</v>
      </c>
      <c r="C4" s="85"/>
      <c r="D4" s="85"/>
      <c r="E4" s="37" t="s">
        <v>124</v>
      </c>
    </row>
    <row r="5" spans="1:88" ht="13.5" thickBot="1"/>
    <row r="6" spans="1:88" ht="20.100000000000001" customHeight="1">
      <c r="A6" s="329" t="s">
        <v>25</v>
      </c>
      <c r="B6" s="331" t="s">
        <v>169</v>
      </c>
      <c r="C6" s="333" t="s">
        <v>54</v>
      </c>
      <c r="D6" s="327" t="s">
        <v>41</v>
      </c>
      <c r="E6" s="327" t="s">
        <v>42</v>
      </c>
    </row>
    <row r="7" spans="1:88" ht="20.100000000000001" customHeight="1" thickBot="1">
      <c r="A7" s="330"/>
      <c r="B7" s="332"/>
      <c r="C7" s="334"/>
      <c r="D7" s="328"/>
      <c r="E7" s="328"/>
    </row>
    <row r="8" spans="1:88" ht="20.100000000000001" customHeight="1">
      <c r="A8" s="86" t="s">
        <v>39</v>
      </c>
      <c r="B8" s="87">
        <v>38846000</v>
      </c>
      <c r="C8" s="88">
        <v>33148436</v>
      </c>
      <c r="D8" s="88">
        <v>33148436</v>
      </c>
      <c r="E8" s="88">
        <f>D8/C8*100</f>
        <v>100</v>
      </c>
    </row>
    <row r="9" spans="1:88" ht="20.100000000000001" customHeight="1">
      <c r="A9" s="89" t="s">
        <v>38</v>
      </c>
      <c r="B9" s="90">
        <v>5811000</v>
      </c>
      <c r="C9" s="89">
        <v>5811000</v>
      </c>
      <c r="D9" s="89">
        <v>5752842</v>
      </c>
      <c r="E9" s="88">
        <f t="shared" ref="E9:E23" si="0">D9/C9*100</f>
        <v>98.999173980382039</v>
      </c>
    </row>
    <row r="10" spans="1:88" ht="20.100000000000001" customHeight="1">
      <c r="A10" s="89" t="s">
        <v>37</v>
      </c>
      <c r="B10" s="90">
        <v>43805029</v>
      </c>
      <c r="C10" s="89">
        <v>50131567</v>
      </c>
      <c r="D10" s="89">
        <v>50131567</v>
      </c>
      <c r="E10" s="88">
        <f t="shared" si="0"/>
        <v>100</v>
      </c>
    </row>
    <row r="11" spans="1:88" ht="20.100000000000001" customHeight="1">
      <c r="A11" s="89" t="s">
        <v>36</v>
      </c>
      <c r="B11" s="90">
        <v>5253155</v>
      </c>
      <c r="C11" s="89">
        <v>4386877</v>
      </c>
      <c r="D11" s="89">
        <v>4386877</v>
      </c>
      <c r="E11" s="88">
        <f t="shared" si="0"/>
        <v>100</v>
      </c>
    </row>
    <row r="12" spans="1:88" ht="20.100000000000001" customHeight="1">
      <c r="A12" s="91" t="s">
        <v>35</v>
      </c>
      <c r="B12" s="90">
        <v>41532816</v>
      </c>
      <c r="C12" s="89">
        <v>48052929</v>
      </c>
      <c r="D12" s="89">
        <v>48052929</v>
      </c>
      <c r="E12" s="88">
        <f t="shared" si="0"/>
        <v>100</v>
      </c>
    </row>
    <row r="13" spans="1:88" s="78" customFormat="1" ht="20.100000000000001" customHeight="1">
      <c r="A13" s="92" t="s">
        <v>55</v>
      </c>
      <c r="B13" s="93">
        <v>1121000</v>
      </c>
      <c r="C13" s="94">
        <v>101570</v>
      </c>
      <c r="D13" s="94">
        <v>0</v>
      </c>
      <c r="E13" s="88">
        <f t="shared" si="0"/>
        <v>0</v>
      </c>
    </row>
    <row r="14" spans="1:88" ht="20.100000000000001" customHeight="1">
      <c r="A14" s="95" t="s">
        <v>34</v>
      </c>
      <c r="B14" s="90">
        <v>10951000</v>
      </c>
      <c r="C14" s="89">
        <v>7220211</v>
      </c>
      <c r="D14" s="89">
        <v>7220211</v>
      </c>
      <c r="E14" s="88">
        <f t="shared" si="0"/>
        <v>100</v>
      </c>
    </row>
    <row r="15" spans="1:88" ht="20.100000000000001" customHeight="1">
      <c r="A15" s="96" t="s">
        <v>33</v>
      </c>
      <c r="B15" s="97">
        <v>318000</v>
      </c>
      <c r="C15" s="96">
        <v>0</v>
      </c>
      <c r="D15" s="89">
        <v>0</v>
      </c>
      <c r="E15" s="88">
        <v>0</v>
      </c>
    </row>
    <row r="16" spans="1:88" ht="20.100000000000001" customHeight="1" thickBot="1">
      <c r="A16" s="98" t="s">
        <v>32</v>
      </c>
      <c r="B16" s="99">
        <v>3125000</v>
      </c>
      <c r="C16" s="100">
        <v>1125000</v>
      </c>
      <c r="D16" s="101">
        <v>1125000</v>
      </c>
      <c r="E16" s="95">
        <f t="shared" si="0"/>
        <v>100</v>
      </c>
    </row>
    <row r="17" spans="1:5" ht="20.100000000000001" customHeight="1" thickBot="1">
      <c r="A17" s="102" t="s">
        <v>31</v>
      </c>
      <c r="B17" s="103">
        <f>SUM(B8:B16)-B13</f>
        <v>149642000</v>
      </c>
      <c r="C17" s="103">
        <f t="shared" ref="C17:D17" si="1">SUM(C8:C16)-C13</f>
        <v>149876020</v>
      </c>
      <c r="D17" s="103">
        <f t="shared" si="1"/>
        <v>149817862</v>
      </c>
      <c r="E17" s="104">
        <f t="shared" si="0"/>
        <v>99.961195927140309</v>
      </c>
    </row>
    <row r="18" spans="1:5" ht="20.100000000000001" customHeight="1">
      <c r="A18" s="105" t="s">
        <v>30</v>
      </c>
      <c r="B18" s="105"/>
      <c r="C18" s="105">
        <v>17994478</v>
      </c>
      <c r="D18" s="105">
        <v>17978478</v>
      </c>
      <c r="E18" s="105">
        <v>0</v>
      </c>
    </row>
    <row r="19" spans="1:5" ht="20.100000000000001" customHeight="1">
      <c r="A19" s="89" t="s">
        <v>146</v>
      </c>
      <c r="B19" s="89"/>
      <c r="C19" s="89">
        <v>2128650</v>
      </c>
      <c r="D19" s="89">
        <v>2128650</v>
      </c>
      <c r="E19" s="88">
        <f t="shared" si="0"/>
        <v>100</v>
      </c>
    </row>
    <row r="20" spans="1:5" ht="20.100000000000001" customHeight="1">
      <c r="A20" s="96" t="s">
        <v>29</v>
      </c>
      <c r="B20" s="96"/>
      <c r="C20" s="96"/>
      <c r="D20" s="89"/>
      <c r="E20" s="88">
        <v>0</v>
      </c>
    </row>
    <row r="21" spans="1:5" ht="20.100000000000001" customHeight="1" thickBot="1">
      <c r="A21" s="106" t="s">
        <v>28</v>
      </c>
      <c r="B21" s="106">
        <f>SUM(B18:B20)</f>
        <v>0</v>
      </c>
      <c r="C21" s="106">
        <f>SUM(C18:C20)</f>
        <v>20123128</v>
      </c>
      <c r="D21" s="106">
        <f>SUM(D18:D20)</f>
        <v>20107128</v>
      </c>
      <c r="E21" s="106">
        <f t="shared" si="0"/>
        <v>99.92048949845173</v>
      </c>
    </row>
    <row r="22" spans="1:5" ht="20.100000000000001" customHeight="1" thickBot="1">
      <c r="A22" s="107" t="s">
        <v>170</v>
      </c>
      <c r="B22" s="108">
        <f>B21</f>
        <v>0</v>
      </c>
      <c r="C22" s="108">
        <f t="shared" ref="C22:D22" si="2">C21</f>
        <v>20123128</v>
      </c>
      <c r="D22" s="108">
        <f t="shared" si="2"/>
        <v>20107128</v>
      </c>
      <c r="E22" s="109"/>
    </row>
    <row r="23" spans="1:5" ht="20.100000000000001" customHeight="1" thickBot="1">
      <c r="A23" s="110" t="s">
        <v>27</v>
      </c>
      <c r="B23" s="111">
        <f>B17+B22</f>
        <v>149642000</v>
      </c>
      <c r="C23" s="111">
        <f t="shared" ref="C23:D23" si="3">C17+C22</f>
        <v>169999148</v>
      </c>
      <c r="D23" s="111">
        <f t="shared" si="3"/>
        <v>169924990</v>
      </c>
      <c r="E23" s="112">
        <f t="shared" si="0"/>
        <v>99.956377428432759</v>
      </c>
    </row>
    <row r="26" spans="1:5" ht="15">
      <c r="A26" s="113"/>
    </row>
    <row r="27" spans="1:5" ht="15">
      <c r="A27" s="114"/>
    </row>
    <row r="28" spans="1:5" ht="15">
      <c r="A28" s="115"/>
    </row>
    <row r="29" spans="1:5" s="115" customFormat="1" ht="15">
      <c r="A29" s="116"/>
    </row>
    <row r="30" spans="1:5" s="115" customFormat="1" ht="15"/>
    <row r="32" spans="1:5">
      <c r="E32" s="84"/>
    </row>
    <row r="34" spans="1:3" ht="13.5" customHeight="1"/>
    <row r="40" spans="1:3" ht="15" customHeight="1"/>
    <row r="47" spans="1:3" s="117" customFormat="1">
      <c r="A47" s="32"/>
      <c r="B47" s="32"/>
      <c r="C47" s="32"/>
    </row>
    <row r="48" spans="1:3" s="117" customFormat="1">
      <c r="A48" s="32"/>
      <c r="B48" s="32"/>
      <c r="C48" s="32"/>
    </row>
  </sheetData>
  <mergeCells count="6">
    <mergeCell ref="A2:E2"/>
    <mergeCell ref="D6:D7"/>
    <mergeCell ref="E6:E7"/>
    <mergeCell ref="A6:A7"/>
    <mergeCell ref="B6:B7"/>
    <mergeCell ref="C6:C7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Z73"/>
  <sheetViews>
    <sheetView workbookViewId="0">
      <pane ySplit="8" topLeftCell="A9" activePane="bottomLeft" state="frozen"/>
      <selection pane="bottomLeft" activeCell="A3" sqref="A3"/>
    </sheetView>
  </sheetViews>
  <sheetFormatPr defaultRowHeight="12.75"/>
  <cols>
    <col min="1" max="1" width="40.5703125" style="1" customWidth="1"/>
    <col min="2" max="2" width="15.28515625" style="32" customWidth="1"/>
    <col min="3" max="3" width="16.42578125" style="32" customWidth="1"/>
    <col min="4" max="4" width="14.42578125" style="32" customWidth="1"/>
    <col min="5" max="5" width="13.28515625" style="32" customWidth="1"/>
    <col min="6" max="16384" width="9.140625" style="32"/>
  </cols>
  <sheetData>
    <row r="2" spans="1:5">
      <c r="A2" s="340" t="s">
        <v>431</v>
      </c>
      <c r="B2" s="340"/>
      <c r="C2" s="340"/>
      <c r="D2" s="340"/>
      <c r="E2" s="340"/>
    </row>
    <row r="4" spans="1:5" s="113" customFormat="1" ht="15.75">
      <c r="A4" s="337" t="s">
        <v>210</v>
      </c>
      <c r="B4" s="338"/>
      <c r="C4" s="338"/>
      <c r="D4" s="339"/>
      <c r="E4" s="339"/>
    </row>
    <row r="5" spans="1:5">
      <c r="E5" s="37" t="s">
        <v>124</v>
      </c>
    </row>
    <row r="6" spans="1:5" ht="12.75" customHeight="1" thickBot="1">
      <c r="E6" s="118"/>
    </row>
    <row r="7" spans="1:5">
      <c r="A7" s="341" t="s">
        <v>25</v>
      </c>
      <c r="B7" s="316" t="s">
        <v>171</v>
      </c>
      <c r="C7" s="318" t="s">
        <v>54</v>
      </c>
      <c r="D7" s="335" t="s">
        <v>41</v>
      </c>
      <c r="E7" s="335" t="s">
        <v>78</v>
      </c>
    </row>
    <row r="8" spans="1:5" ht="13.5" thickBot="1">
      <c r="A8" s="342"/>
      <c r="B8" s="343"/>
      <c r="C8" s="319"/>
      <c r="D8" s="336"/>
      <c r="E8" s="336"/>
    </row>
    <row r="9" spans="1:5">
      <c r="A9" s="272" t="s">
        <v>39</v>
      </c>
      <c r="B9" s="73"/>
      <c r="C9" s="73"/>
      <c r="D9" s="41"/>
      <c r="E9" s="41"/>
    </row>
    <row r="10" spans="1:5">
      <c r="A10" s="270" t="s">
        <v>147</v>
      </c>
      <c r="B10" s="42"/>
      <c r="C10" s="42"/>
      <c r="D10" s="42">
        <v>1741602</v>
      </c>
      <c r="E10" s="42"/>
    </row>
    <row r="11" spans="1:5">
      <c r="A11" s="270" t="s">
        <v>72</v>
      </c>
      <c r="B11" s="42"/>
      <c r="C11" s="42"/>
      <c r="D11" s="42">
        <v>130000</v>
      </c>
      <c r="E11" s="42"/>
    </row>
    <row r="12" spans="1:5">
      <c r="A12" s="270" t="s">
        <v>73</v>
      </c>
      <c r="B12" s="42"/>
      <c r="C12" s="42"/>
      <c r="D12" s="42"/>
      <c r="E12" s="42"/>
    </row>
    <row r="13" spans="1:5">
      <c r="A13" s="270" t="s">
        <v>150</v>
      </c>
      <c r="B13" s="42"/>
      <c r="C13" s="42"/>
      <c r="D13" s="42"/>
      <c r="E13" s="42"/>
    </row>
    <row r="14" spans="1:5">
      <c r="A14" s="270" t="s">
        <v>71</v>
      </c>
      <c r="B14" s="42"/>
      <c r="C14" s="42"/>
      <c r="D14" s="42">
        <v>24747155</v>
      </c>
      <c r="E14" s="42"/>
    </row>
    <row r="15" spans="1:5">
      <c r="A15" s="270" t="s">
        <v>151</v>
      </c>
      <c r="B15" s="42"/>
      <c r="C15" s="42"/>
      <c r="D15" s="42">
        <v>480000</v>
      </c>
      <c r="E15" s="42"/>
    </row>
    <row r="16" spans="1:5">
      <c r="A16" s="270" t="s">
        <v>149</v>
      </c>
      <c r="B16" s="42"/>
      <c r="C16" s="42"/>
      <c r="D16" s="42">
        <v>5509679</v>
      </c>
      <c r="E16" s="42"/>
    </row>
    <row r="17" spans="1:5">
      <c r="A17" s="270" t="s">
        <v>211</v>
      </c>
      <c r="B17" s="42"/>
      <c r="C17" s="42"/>
      <c r="D17" s="42">
        <v>540000</v>
      </c>
      <c r="E17" s="42"/>
    </row>
    <row r="18" spans="1:5" ht="13.5" thickBot="1">
      <c r="A18" s="270" t="s">
        <v>69</v>
      </c>
      <c r="B18" s="42"/>
      <c r="C18" s="42"/>
      <c r="D18" s="42"/>
      <c r="E18" s="42"/>
    </row>
    <row r="19" spans="1:5" s="84" customFormat="1" ht="13.5" thickBot="1">
      <c r="A19" s="273" t="s">
        <v>77</v>
      </c>
      <c r="B19" s="119">
        <f>SUM(B10:B18)</f>
        <v>0</v>
      </c>
      <c r="C19" s="120">
        <f>SUM(C10:C18)</f>
        <v>0</v>
      </c>
      <c r="D19" s="24">
        <f>SUM(D10:D18)</f>
        <v>33148436</v>
      </c>
      <c r="E19" s="24"/>
    </row>
    <row r="20" spans="1:5">
      <c r="A20" s="274" t="s">
        <v>38</v>
      </c>
      <c r="B20" s="73"/>
      <c r="C20" s="121"/>
      <c r="D20" s="73"/>
      <c r="E20" s="73"/>
    </row>
    <row r="21" spans="1:5">
      <c r="A21" s="270" t="s">
        <v>147</v>
      </c>
      <c r="B21" s="42"/>
      <c r="C21" s="122"/>
      <c r="D21" s="42">
        <v>470232</v>
      </c>
      <c r="E21" s="42"/>
    </row>
    <row r="22" spans="1:5">
      <c r="A22" s="270" t="s">
        <v>72</v>
      </c>
      <c r="B22" s="42"/>
      <c r="C22" s="122"/>
      <c r="D22" s="42">
        <v>31590</v>
      </c>
      <c r="E22" s="42"/>
    </row>
    <row r="23" spans="1:5">
      <c r="A23" s="275" t="s">
        <v>150</v>
      </c>
      <c r="B23" s="42"/>
      <c r="C23" s="122"/>
      <c r="D23" s="42"/>
      <c r="E23" s="42"/>
    </row>
    <row r="24" spans="1:5">
      <c r="A24" s="276" t="s">
        <v>71</v>
      </c>
      <c r="B24" s="62"/>
      <c r="C24" s="123"/>
      <c r="D24" s="42">
        <v>3556486</v>
      </c>
      <c r="E24" s="42"/>
    </row>
    <row r="25" spans="1:5">
      <c r="A25" s="276" t="s">
        <v>73</v>
      </c>
      <c r="B25" s="62"/>
      <c r="C25" s="123"/>
      <c r="D25" s="42"/>
      <c r="E25" s="42"/>
    </row>
    <row r="26" spans="1:5">
      <c r="A26" s="277" t="s">
        <v>151</v>
      </c>
      <c r="B26" s="124"/>
      <c r="C26" s="125"/>
      <c r="D26" s="42">
        <v>116640</v>
      </c>
      <c r="E26" s="42"/>
    </row>
    <row r="27" spans="1:5" s="128" customFormat="1">
      <c r="A27" s="271" t="s">
        <v>149</v>
      </c>
      <c r="B27" s="75"/>
      <c r="C27" s="126"/>
      <c r="D27" s="42">
        <v>1423457</v>
      </c>
      <c r="E27" s="127"/>
    </row>
    <row r="28" spans="1:5" s="128" customFormat="1">
      <c r="A28" s="271" t="s">
        <v>211</v>
      </c>
      <c r="B28" s="75"/>
      <c r="C28" s="126"/>
      <c r="D28" s="42">
        <v>154437</v>
      </c>
      <c r="E28" s="127"/>
    </row>
    <row r="29" spans="1:5" ht="13.5" thickBot="1">
      <c r="A29" s="275" t="s">
        <v>69</v>
      </c>
      <c r="B29" s="75"/>
      <c r="C29" s="126"/>
      <c r="D29" s="42"/>
      <c r="E29" s="42"/>
    </row>
    <row r="30" spans="1:5" ht="13.5" thickBot="1">
      <c r="A30" s="278" t="s">
        <v>76</v>
      </c>
      <c r="B30" s="24">
        <f>SUM(B21:B29)</f>
        <v>0</v>
      </c>
      <c r="C30" s="120">
        <f>SUM(C21:C29)</f>
        <v>0</v>
      </c>
      <c r="D30" s="129">
        <f>SUM(D21:D29)</f>
        <v>5752842</v>
      </c>
      <c r="E30" s="24"/>
    </row>
    <row r="31" spans="1:5">
      <c r="A31" s="279" t="s">
        <v>37</v>
      </c>
      <c r="B31" s="41"/>
      <c r="C31" s="130"/>
      <c r="D31" s="131"/>
      <c r="E31" s="41"/>
    </row>
    <row r="32" spans="1:5">
      <c r="A32" s="280" t="s">
        <v>75</v>
      </c>
      <c r="B32" s="42"/>
      <c r="C32" s="73"/>
      <c r="D32" s="131">
        <v>758837</v>
      </c>
      <c r="E32" s="73"/>
    </row>
    <row r="33" spans="1:10">
      <c r="A33" s="270" t="s">
        <v>147</v>
      </c>
      <c r="B33" s="75"/>
      <c r="C33" s="42"/>
      <c r="D33" s="133">
        <v>14437833</v>
      </c>
      <c r="E33" s="42"/>
    </row>
    <row r="34" spans="1:10">
      <c r="A34" s="281" t="s">
        <v>74</v>
      </c>
      <c r="B34" s="75"/>
      <c r="C34" s="75"/>
      <c r="D34" s="133">
        <v>1039925</v>
      </c>
      <c r="E34" s="42"/>
    </row>
    <row r="35" spans="1:10">
      <c r="A35" s="282" t="s">
        <v>73</v>
      </c>
      <c r="B35" s="75"/>
      <c r="C35" s="134"/>
      <c r="D35" s="133">
        <v>2304184</v>
      </c>
      <c r="E35" s="42"/>
    </row>
    <row r="36" spans="1:10">
      <c r="A36" s="282" t="s">
        <v>148</v>
      </c>
      <c r="B36" s="135"/>
      <c r="C36" s="75"/>
      <c r="D36" s="133">
        <v>3046388</v>
      </c>
      <c r="E36" s="42"/>
    </row>
    <row r="37" spans="1:10">
      <c r="A37" s="283" t="s">
        <v>213</v>
      </c>
      <c r="B37" s="134"/>
      <c r="C37" s="135"/>
      <c r="D37" s="133">
        <v>602429</v>
      </c>
      <c r="E37" s="42"/>
    </row>
    <row r="38" spans="1:10">
      <c r="A38" s="283" t="s">
        <v>150</v>
      </c>
      <c r="B38" s="134"/>
      <c r="C38" s="135"/>
      <c r="D38" s="133"/>
      <c r="E38" s="42"/>
    </row>
    <row r="39" spans="1:10" s="117" customFormat="1">
      <c r="A39" s="284" t="s">
        <v>72</v>
      </c>
      <c r="B39" s="75"/>
      <c r="C39" s="134"/>
      <c r="D39" s="133">
        <v>2295885</v>
      </c>
      <c r="E39" s="75"/>
    </row>
    <row r="40" spans="1:10" s="117" customFormat="1">
      <c r="A40" s="282" t="s">
        <v>71</v>
      </c>
      <c r="B40" s="42"/>
      <c r="C40" s="75"/>
      <c r="D40" s="133">
        <v>9025229</v>
      </c>
      <c r="E40" s="75"/>
    </row>
    <row r="41" spans="1:10">
      <c r="A41" s="270" t="s">
        <v>151</v>
      </c>
      <c r="B41" s="42"/>
      <c r="C41" s="42">
        <v>0</v>
      </c>
      <c r="D41" s="133">
        <v>1526449</v>
      </c>
      <c r="E41" s="42"/>
    </row>
    <row r="42" spans="1:10">
      <c r="A42" s="270" t="s">
        <v>70</v>
      </c>
      <c r="B42" s="42"/>
      <c r="C42" s="42"/>
      <c r="D42" s="133">
        <v>30819</v>
      </c>
      <c r="E42" s="42"/>
    </row>
    <row r="43" spans="1:10">
      <c r="A43" s="270" t="s">
        <v>214</v>
      </c>
      <c r="B43" s="42"/>
      <c r="C43" s="42"/>
      <c r="D43" s="133">
        <v>1116902</v>
      </c>
      <c r="E43" s="42"/>
    </row>
    <row r="44" spans="1:10">
      <c r="A44" s="270" t="s">
        <v>149</v>
      </c>
      <c r="B44" s="42"/>
      <c r="C44" s="42"/>
      <c r="D44" s="133">
        <v>10253968</v>
      </c>
      <c r="E44" s="42"/>
    </row>
    <row r="45" spans="1:10">
      <c r="A45" s="270" t="s">
        <v>212</v>
      </c>
      <c r="B45" s="62"/>
      <c r="C45" s="42"/>
      <c r="D45" s="133">
        <v>275618</v>
      </c>
      <c r="E45" s="42"/>
    </row>
    <row r="46" spans="1:10">
      <c r="A46" s="270" t="s">
        <v>69</v>
      </c>
      <c r="B46" s="62"/>
      <c r="C46" s="42"/>
      <c r="D46" s="133">
        <v>2051333</v>
      </c>
      <c r="E46" s="42"/>
      <c r="J46" s="83"/>
    </row>
    <row r="47" spans="1:10">
      <c r="A47" s="289" t="s">
        <v>215</v>
      </c>
      <c r="B47" s="62"/>
      <c r="C47" s="62"/>
      <c r="D47" s="138">
        <v>423337</v>
      </c>
      <c r="E47" s="62"/>
      <c r="J47" s="35"/>
    </row>
    <row r="48" spans="1:10">
      <c r="A48" s="289" t="s">
        <v>216</v>
      </c>
      <c r="B48" s="62"/>
      <c r="C48" s="62"/>
      <c r="D48" s="138">
        <v>10040</v>
      </c>
      <c r="E48" s="62"/>
      <c r="J48" s="35"/>
    </row>
    <row r="49" spans="1:26">
      <c r="A49" s="289" t="s">
        <v>217</v>
      </c>
      <c r="B49" s="62"/>
      <c r="C49" s="62"/>
      <c r="D49" s="138">
        <v>885805</v>
      </c>
      <c r="E49" s="62"/>
      <c r="J49" s="35"/>
    </row>
    <row r="50" spans="1:26" ht="13.5" thickBot="1">
      <c r="A50" s="285" t="s">
        <v>152</v>
      </c>
      <c r="B50" s="137"/>
      <c r="C50" s="136"/>
      <c r="D50" s="138">
        <v>46586</v>
      </c>
      <c r="E50" s="136"/>
    </row>
    <row r="51" spans="1:26" ht="13.5" thickBot="1">
      <c r="A51" s="273" t="s">
        <v>68</v>
      </c>
      <c r="B51" s="139">
        <f>SUM(B32:B50)</f>
        <v>0</v>
      </c>
      <c r="C51" s="119">
        <f>SUM(C32:C50)</f>
        <v>0</v>
      </c>
      <c r="D51" s="140">
        <f>SUM(D32:D50)</f>
        <v>50131567</v>
      </c>
      <c r="E51" s="24"/>
    </row>
    <row r="52" spans="1:26">
      <c r="A52" s="286" t="s">
        <v>172</v>
      </c>
      <c r="B52" s="142"/>
      <c r="C52" s="269"/>
      <c r="D52" s="143">
        <v>360160</v>
      </c>
      <c r="E52" s="144"/>
    </row>
    <row r="53" spans="1:26">
      <c r="A53" s="282" t="s">
        <v>153</v>
      </c>
      <c r="B53" s="145"/>
      <c r="C53" s="83"/>
      <c r="D53" s="133">
        <v>40496545</v>
      </c>
      <c r="E53" s="42"/>
    </row>
    <row r="54" spans="1:26">
      <c r="A54" s="287" t="s">
        <v>154</v>
      </c>
      <c r="B54" s="145"/>
      <c r="C54" s="146"/>
      <c r="D54" s="147">
        <v>7196224</v>
      </c>
      <c r="E54" s="50"/>
    </row>
    <row r="55" spans="1:26" s="151" customFormat="1" ht="13.5" thickBot="1">
      <c r="A55" s="285" t="s">
        <v>155</v>
      </c>
      <c r="B55" s="148"/>
      <c r="C55" s="149"/>
      <c r="D55" s="150"/>
      <c r="E55" s="137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3.5" thickBot="1">
      <c r="A56" s="273" t="s">
        <v>35</v>
      </c>
      <c r="B56" s="24">
        <f>SUM(B52:B55)</f>
        <v>0</v>
      </c>
      <c r="C56" s="24">
        <f>SUM(C52:C55)</f>
        <v>0</v>
      </c>
      <c r="D56" s="140">
        <f>SUM(D52:D55)</f>
        <v>48052929</v>
      </c>
      <c r="E56" s="2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67" customFormat="1">
      <c r="A57" s="288" t="s">
        <v>67</v>
      </c>
      <c r="B57" s="42"/>
      <c r="C57" s="42"/>
      <c r="D57" s="133"/>
      <c r="E57" s="42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>
      <c r="A58" s="270" t="s">
        <v>66</v>
      </c>
      <c r="B58" s="42"/>
      <c r="C58" s="42"/>
      <c r="D58" s="133">
        <v>2500</v>
      </c>
      <c r="E58" s="42"/>
    </row>
    <row r="59" spans="1:26">
      <c r="A59" s="270" t="s">
        <v>65</v>
      </c>
      <c r="B59" s="42"/>
      <c r="C59" s="42"/>
      <c r="D59" s="133"/>
      <c r="E59" s="42"/>
    </row>
    <row r="60" spans="1:26" s="40" customFormat="1" ht="13.5" thickBot="1">
      <c r="A60" s="289" t="s">
        <v>64</v>
      </c>
      <c r="B60" s="137"/>
      <c r="C60" s="62"/>
      <c r="D60" s="138">
        <v>4384377</v>
      </c>
      <c r="E60" s="62"/>
    </row>
    <row r="61" spans="1:26" s="67" customFormat="1" ht="13.5" thickBot="1">
      <c r="A61" s="273" t="s">
        <v>36</v>
      </c>
      <c r="B61" s="24">
        <f>SUM(B58:B60)</f>
        <v>0</v>
      </c>
      <c r="C61" s="119">
        <f>SUM(C58:C60)</f>
        <v>0</v>
      </c>
      <c r="D61" s="140">
        <f>SUM(D58:D60)</f>
        <v>4386877</v>
      </c>
      <c r="E61" s="24"/>
    </row>
    <row r="62" spans="1:26">
      <c r="A62" s="290" t="s">
        <v>156</v>
      </c>
      <c r="B62" s="41"/>
      <c r="C62" s="131"/>
      <c r="D62" s="131"/>
      <c r="E62" s="73"/>
    </row>
    <row r="63" spans="1:26">
      <c r="A63" s="291" t="s">
        <v>63</v>
      </c>
      <c r="B63" s="42"/>
      <c r="C63" s="133"/>
      <c r="D63" s="133">
        <v>7220211</v>
      </c>
      <c r="E63" s="42"/>
    </row>
    <row r="64" spans="1:26">
      <c r="A64" s="291" t="s">
        <v>62</v>
      </c>
      <c r="B64" s="62"/>
      <c r="C64" s="133"/>
      <c r="D64" s="133">
        <v>0</v>
      </c>
      <c r="E64" s="42"/>
    </row>
    <row r="65" spans="1:5">
      <c r="A65" s="292" t="s">
        <v>61</v>
      </c>
      <c r="B65" s="62"/>
      <c r="C65" s="138"/>
      <c r="D65" s="133">
        <v>1125000</v>
      </c>
      <c r="E65" s="42"/>
    </row>
    <row r="66" spans="1:5" ht="13.5" thickBot="1">
      <c r="A66" s="292" t="s">
        <v>60</v>
      </c>
      <c r="B66" s="152"/>
      <c r="C66" s="138"/>
      <c r="D66" s="138"/>
      <c r="E66" s="62"/>
    </row>
    <row r="67" spans="1:5" ht="13.5" thickBot="1">
      <c r="A67" s="293" t="s">
        <v>59</v>
      </c>
      <c r="B67" s="68">
        <f>SUM(B63:B66)</f>
        <v>0</v>
      </c>
      <c r="C67" s="153">
        <f>SUM(C63:C66)</f>
        <v>0</v>
      </c>
      <c r="D67" s="24">
        <f>SUM(D63:D66)</f>
        <v>8345211</v>
      </c>
      <c r="E67" s="24"/>
    </row>
    <row r="68" spans="1:5" ht="16.5" thickBot="1">
      <c r="A68" s="294" t="s">
        <v>31</v>
      </c>
      <c r="B68" s="154">
        <f>B19+B30+B51+B56+B61+B67</f>
        <v>0</v>
      </c>
      <c r="C68" s="154">
        <f t="shared" ref="C68:D68" si="0">C19+C30+C51+C56+C61+C67</f>
        <v>0</v>
      </c>
      <c r="D68" s="154">
        <f t="shared" si="0"/>
        <v>149817862</v>
      </c>
      <c r="E68" s="72"/>
    </row>
    <row r="69" spans="1:5" s="81" customFormat="1">
      <c r="A69" s="295" t="s">
        <v>157</v>
      </c>
      <c r="B69" s="141"/>
      <c r="C69" s="141"/>
      <c r="D69" s="141">
        <v>2128650</v>
      </c>
      <c r="E69" s="141"/>
    </row>
    <row r="70" spans="1:5" s="81" customFormat="1">
      <c r="A70" s="280" t="s">
        <v>219</v>
      </c>
      <c r="B70" s="299"/>
      <c r="C70" s="299"/>
      <c r="D70" s="299">
        <v>17978478</v>
      </c>
      <c r="E70" s="299"/>
    </row>
    <row r="71" spans="1:5" ht="13.5" thickBot="1">
      <c r="A71" s="296" t="s">
        <v>158</v>
      </c>
      <c r="B71" s="155"/>
      <c r="C71" s="136"/>
      <c r="D71" s="136"/>
      <c r="E71" s="136"/>
    </row>
    <row r="72" spans="1:5" ht="13.5" thickBot="1">
      <c r="A72" s="297" t="s">
        <v>57</v>
      </c>
      <c r="B72" s="140">
        <f t="shared" ref="B72:C72" si="1">SUM(B69:B71)</f>
        <v>0</v>
      </c>
      <c r="C72" s="140">
        <f t="shared" si="1"/>
        <v>0</v>
      </c>
      <c r="D72" s="140">
        <f>SUM(D69:D71)</f>
        <v>20107128</v>
      </c>
      <c r="E72" s="24"/>
    </row>
    <row r="73" spans="1:5" s="113" customFormat="1" ht="20.100000000000001" customHeight="1" thickBot="1">
      <c r="A73" s="298" t="s">
        <v>56</v>
      </c>
      <c r="B73" s="72">
        <f>B19+B30+B51+B56+B61+B67+B72</f>
        <v>0</v>
      </c>
      <c r="C73" s="72">
        <f t="shared" ref="C73:D73" si="2">C19+C30+C51+C56+C61+C67+C72</f>
        <v>0</v>
      </c>
      <c r="D73" s="72">
        <f t="shared" si="2"/>
        <v>169924990</v>
      </c>
      <c r="E73" s="156"/>
    </row>
  </sheetData>
  <mergeCells count="7">
    <mergeCell ref="D7:D8"/>
    <mergeCell ref="E7:E8"/>
    <mergeCell ref="A4:E4"/>
    <mergeCell ref="A2:E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J56"/>
  <sheetViews>
    <sheetView workbookViewId="0">
      <selection activeCell="F4" sqref="F4"/>
    </sheetView>
  </sheetViews>
  <sheetFormatPr defaultRowHeight="12.75"/>
  <cols>
    <col min="1" max="1" width="36.42578125" style="32" customWidth="1"/>
    <col min="2" max="2" width="13" style="32" customWidth="1"/>
    <col min="3" max="3" width="12.5703125" style="32" customWidth="1"/>
    <col min="4" max="4" width="1.85546875" style="32" hidden="1" customWidth="1"/>
    <col min="5" max="5" width="13.140625" style="32" customWidth="1"/>
    <col min="6" max="6" width="35" style="32" customWidth="1"/>
    <col min="7" max="7" width="12.5703125" style="32" customWidth="1"/>
    <col min="8" max="8" width="11.85546875" style="32" customWidth="1"/>
    <col min="9" max="9" width="11.7109375" style="32" customWidth="1"/>
    <col min="10" max="10" width="10" style="32" hidden="1" customWidth="1"/>
    <col min="11" max="16384" width="9.140625" style="32"/>
  </cols>
  <sheetData>
    <row r="2" spans="1:10">
      <c r="F2" s="32" t="s">
        <v>430</v>
      </c>
    </row>
    <row r="5" spans="1:10" ht="12.75" customHeight="1">
      <c r="A5" s="344" t="s">
        <v>218</v>
      </c>
      <c r="B5" s="344"/>
      <c r="C5" s="344"/>
      <c r="D5" s="344"/>
      <c r="E5" s="344"/>
      <c r="F5" s="344"/>
      <c r="G5" s="344"/>
      <c r="H5" s="344"/>
      <c r="I5" s="344"/>
      <c r="J5" s="344"/>
    </row>
    <row r="6" spans="1:10">
      <c r="A6" s="344"/>
      <c r="B6" s="344"/>
      <c r="C6" s="344"/>
      <c r="D6" s="344"/>
      <c r="E6" s="344"/>
      <c r="F6" s="344"/>
      <c r="G6" s="344"/>
      <c r="H6" s="344"/>
      <c r="I6" s="344"/>
      <c r="J6" s="344"/>
    </row>
    <row r="7" spans="1:10">
      <c r="B7" s="157"/>
      <c r="C7" s="157"/>
      <c r="D7" s="157"/>
      <c r="E7" s="157"/>
      <c r="F7" s="157"/>
      <c r="H7" s="157" t="s">
        <v>124</v>
      </c>
    </row>
    <row r="8" spans="1:10" ht="13.5" thickBot="1"/>
    <row r="9" spans="1:10" ht="24.75" thickBot="1">
      <c r="A9" s="158" t="s">
        <v>26</v>
      </c>
      <c r="B9" s="159" t="s">
        <v>86</v>
      </c>
      <c r="C9" s="159" t="s">
        <v>54</v>
      </c>
      <c r="D9" s="160"/>
      <c r="E9" s="159" t="s">
        <v>41</v>
      </c>
      <c r="F9" s="161" t="s">
        <v>87</v>
      </c>
      <c r="G9" s="159" t="s">
        <v>86</v>
      </c>
      <c r="H9" s="162" t="s">
        <v>54</v>
      </c>
      <c r="I9" s="163" t="s">
        <v>41</v>
      </c>
    </row>
    <row r="10" spans="1:10" ht="20.100000000000001" customHeight="1">
      <c r="A10" s="41" t="s">
        <v>91</v>
      </c>
      <c r="B10" s="164">
        <v>103382700</v>
      </c>
      <c r="C10" s="164">
        <v>103893174</v>
      </c>
      <c r="D10" s="165"/>
      <c r="E10" s="41">
        <v>103655783</v>
      </c>
      <c r="F10" s="41" t="s">
        <v>39</v>
      </c>
      <c r="G10" s="42">
        <v>38846000</v>
      </c>
      <c r="H10" s="166">
        <v>39068000</v>
      </c>
      <c r="I10" s="73">
        <v>33148436</v>
      </c>
    </row>
    <row r="11" spans="1:10" ht="20.100000000000001" customHeight="1">
      <c r="A11" s="42" t="s">
        <v>90</v>
      </c>
      <c r="B11" s="167">
        <v>15920000</v>
      </c>
      <c r="C11" s="167">
        <v>19320800</v>
      </c>
      <c r="D11" s="43"/>
      <c r="E11" s="42">
        <v>18437570</v>
      </c>
      <c r="F11" s="42" t="s">
        <v>89</v>
      </c>
      <c r="G11" s="42">
        <v>5811000</v>
      </c>
      <c r="H11" s="166">
        <v>5811000</v>
      </c>
      <c r="I11" s="42">
        <v>5752842</v>
      </c>
    </row>
    <row r="12" spans="1:10" ht="20.100000000000001" customHeight="1">
      <c r="A12" s="42" t="s">
        <v>9</v>
      </c>
      <c r="B12" s="167">
        <v>19118738</v>
      </c>
      <c r="C12" s="167">
        <v>21753291</v>
      </c>
      <c r="D12" s="43"/>
      <c r="E12" s="42">
        <v>22260109</v>
      </c>
      <c r="F12" s="42" t="s">
        <v>37</v>
      </c>
      <c r="G12" s="42">
        <v>43805029</v>
      </c>
      <c r="H12" s="166">
        <v>62774068</v>
      </c>
      <c r="I12" s="42">
        <v>50131567</v>
      </c>
    </row>
    <row r="13" spans="1:10" ht="20.100000000000001" customHeight="1">
      <c r="A13" s="42" t="s">
        <v>7</v>
      </c>
      <c r="B13" s="167">
        <v>1096000</v>
      </c>
      <c r="C13" s="167">
        <v>4595000</v>
      </c>
      <c r="D13" s="43"/>
      <c r="E13" s="42">
        <v>2000000</v>
      </c>
      <c r="F13" s="42" t="s">
        <v>88</v>
      </c>
      <c r="G13" s="127">
        <v>41532816</v>
      </c>
      <c r="H13" s="168">
        <v>48159915</v>
      </c>
      <c r="I13" s="42">
        <v>48052929</v>
      </c>
    </row>
    <row r="14" spans="1:10" ht="20.100000000000001" customHeight="1" thickBot="1">
      <c r="A14" s="42"/>
      <c r="B14" s="167"/>
      <c r="C14" s="167"/>
      <c r="D14" s="43"/>
      <c r="E14" s="42"/>
      <c r="F14" s="42" t="s">
        <v>36</v>
      </c>
      <c r="G14" s="127">
        <v>5253155</v>
      </c>
      <c r="H14" s="168">
        <v>5253155</v>
      </c>
      <c r="I14" s="62">
        <v>4386877</v>
      </c>
    </row>
    <row r="15" spans="1:10" ht="20.100000000000001" customHeight="1" thickBot="1">
      <c r="A15" s="24" t="s">
        <v>85</v>
      </c>
      <c r="B15" s="169">
        <f>SUM(B10:B14)</f>
        <v>139517438</v>
      </c>
      <c r="C15" s="169">
        <f>SUM(C10:C14)</f>
        <v>149562265</v>
      </c>
      <c r="D15" s="170"/>
      <c r="E15" s="24">
        <f>SUM(E10:E14)</f>
        <v>146353462</v>
      </c>
      <c r="F15" s="24" t="s">
        <v>84</v>
      </c>
      <c r="G15" s="24">
        <f t="shared" ref="G15:H15" si="0">SUM(G10:G14)</f>
        <v>135248000</v>
      </c>
      <c r="H15" s="24">
        <f t="shared" si="0"/>
        <v>161066138</v>
      </c>
      <c r="I15" s="24">
        <f>SUM(I10:I14)</f>
        <v>141472651</v>
      </c>
    </row>
    <row r="16" spans="1:10" ht="20.100000000000001" customHeight="1">
      <c r="A16" s="123" t="s">
        <v>173</v>
      </c>
      <c r="B16" s="41">
        <v>4989562</v>
      </c>
      <c r="C16" s="41">
        <v>7369843</v>
      </c>
      <c r="D16" s="43"/>
      <c r="E16" s="41">
        <v>7369843</v>
      </c>
      <c r="F16" s="172" t="s">
        <v>220</v>
      </c>
      <c r="G16" s="41">
        <v>0</v>
      </c>
      <c r="H16" s="41">
        <v>17994478</v>
      </c>
      <c r="I16" s="41">
        <v>17978478</v>
      </c>
    </row>
    <row r="17" spans="1:9" ht="20.100000000000001" customHeight="1">
      <c r="A17" s="123" t="s">
        <v>93</v>
      </c>
      <c r="B17" s="42">
        <v>0</v>
      </c>
      <c r="C17" s="42">
        <v>0</v>
      </c>
      <c r="D17" s="43"/>
      <c r="E17" s="42">
        <v>2370018</v>
      </c>
      <c r="F17" s="173" t="s">
        <v>164</v>
      </c>
      <c r="G17" s="42">
        <v>0</v>
      </c>
      <c r="H17" s="42">
        <v>2128650</v>
      </c>
      <c r="I17" s="42">
        <v>2128650</v>
      </c>
    </row>
    <row r="18" spans="1:9" ht="20.100000000000001" customHeight="1" thickBot="1">
      <c r="A18" s="123" t="s">
        <v>83</v>
      </c>
      <c r="B18" s="62"/>
      <c r="C18" s="62"/>
      <c r="D18" s="67"/>
      <c r="E18" s="136"/>
      <c r="F18" s="174" t="s">
        <v>58</v>
      </c>
      <c r="G18" s="62"/>
      <c r="H18" s="62"/>
      <c r="I18" s="136"/>
    </row>
    <row r="19" spans="1:9" ht="20.100000000000001" customHeight="1" thickBot="1">
      <c r="A19" s="175" t="s">
        <v>82</v>
      </c>
      <c r="B19" s="176">
        <f t="shared" ref="B19:D19" si="1">SUM(B16:B18)</f>
        <v>4989562</v>
      </c>
      <c r="C19" s="176">
        <f t="shared" si="1"/>
        <v>7369843</v>
      </c>
      <c r="D19" s="176">
        <f t="shared" si="1"/>
        <v>0</v>
      </c>
      <c r="E19" s="176">
        <f>SUM(E16:E18)</f>
        <v>9739861</v>
      </c>
      <c r="F19" s="177" t="s">
        <v>57</v>
      </c>
      <c r="G19" s="178">
        <f>SUM(G16:G18)</f>
        <v>0</v>
      </c>
      <c r="H19" s="178">
        <f>SUM(H16:H18)</f>
        <v>20123128</v>
      </c>
      <c r="I19" s="178">
        <f>SUM(I16:I18)</f>
        <v>20107128</v>
      </c>
    </row>
    <row r="20" spans="1:9" ht="20.100000000000001" customHeight="1" thickBot="1">
      <c r="A20" s="24" t="s">
        <v>81</v>
      </c>
      <c r="B20" s="24">
        <f>B15+B19</f>
        <v>144507000</v>
      </c>
      <c r="C20" s="24">
        <f t="shared" ref="C20:E20" si="2">C15+C19</f>
        <v>156932108</v>
      </c>
      <c r="D20" s="24">
        <f t="shared" si="2"/>
        <v>0</v>
      </c>
      <c r="E20" s="24">
        <f t="shared" si="2"/>
        <v>156093323</v>
      </c>
      <c r="F20" s="171" t="s">
        <v>80</v>
      </c>
      <c r="G20" s="24">
        <f>G15+G19</f>
        <v>135248000</v>
      </c>
      <c r="H20" s="24">
        <f t="shared" ref="H20:I20" si="3">H15+H19</f>
        <v>181189266</v>
      </c>
      <c r="I20" s="24">
        <f t="shared" si="3"/>
        <v>161579779</v>
      </c>
    </row>
    <row r="38" spans="1:9">
      <c r="A38" s="345"/>
      <c r="B38" s="345"/>
      <c r="C38" s="345"/>
      <c r="D38" s="345"/>
      <c r="E38" s="345"/>
      <c r="F38" s="345"/>
      <c r="G38" s="345"/>
      <c r="H38" s="345"/>
      <c r="I38" s="346"/>
    </row>
    <row r="39" spans="1:9">
      <c r="A39" s="35"/>
      <c r="B39" s="35"/>
      <c r="C39" s="35"/>
      <c r="D39" s="35"/>
      <c r="E39" s="35"/>
      <c r="F39" s="35"/>
      <c r="G39" s="35"/>
      <c r="H39" s="35"/>
      <c r="I39" s="35"/>
    </row>
    <row r="40" spans="1:9">
      <c r="A40" s="35"/>
      <c r="B40" s="35"/>
      <c r="C40" s="35"/>
      <c r="D40" s="35"/>
      <c r="E40" s="35"/>
      <c r="F40" s="35"/>
      <c r="G40" s="35"/>
      <c r="H40" s="35"/>
      <c r="I40" s="35"/>
    </row>
    <row r="41" spans="1:9">
      <c r="A41" s="35"/>
      <c r="B41" s="35"/>
      <c r="C41" s="35"/>
      <c r="D41" s="35"/>
      <c r="E41" s="35"/>
      <c r="F41" s="35"/>
      <c r="G41" s="35"/>
      <c r="H41" s="35"/>
      <c r="I41" s="35"/>
    </row>
    <row r="42" spans="1:9">
      <c r="A42" s="35"/>
      <c r="B42" s="35"/>
      <c r="C42" s="35"/>
      <c r="D42" s="35"/>
      <c r="E42" s="35"/>
      <c r="F42" s="35"/>
      <c r="G42" s="35"/>
      <c r="H42" s="35"/>
      <c r="I42" s="35"/>
    </row>
    <row r="43" spans="1:9">
      <c r="A43" s="35"/>
      <c r="B43" s="35"/>
      <c r="C43" s="35"/>
      <c r="D43" s="35"/>
      <c r="E43" s="35"/>
      <c r="F43" s="35"/>
      <c r="G43" s="35"/>
      <c r="H43" s="34"/>
      <c r="I43" s="35"/>
    </row>
    <row r="44" spans="1:9">
      <c r="A44" s="35"/>
      <c r="B44" s="35"/>
      <c r="C44" s="35"/>
      <c r="D44" s="35"/>
      <c r="E44" s="35"/>
      <c r="F44" s="35"/>
      <c r="G44" s="35"/>
      <c r="H44" s="35"/>
      <c r="I44" s="35"/>
    </row>
    <row r="45" spans="1:9">
      <c r="A45" s="35"/>
      <c r="B45" s="35"/>
      <c r="C45" s="35"/>
      <c r="D45" s="35"/>
      <c r="E45" s="35"/>
      <c r="F45" s="35"/>
      <c r="G45" s="35"/>
      <c r="H45" s="35"/>
      <c r="I45" s="35"/>
    </row>
    <row r="46" spans="1:9">
      <c r="A46" s="300"/>
      <c r="B46" s="301"/>
      <c r="C46" s="301"/>
      <c r="D46" s="301"/>
      <c r="E46" s="301"/>
      <c r="F46" s="302"/>
      <c r="G46" s="301"/>
      <c r="H46" s="301"/>
      <c r="I46" s="301"/>
    </row>
    <row r="47" spans="1:9" ht="20.100000000000001" customHeight="1">
      <c r="A47" s="35"/>
      <c r="B47" s="36"/>
      <c r="C47" s="36"/>
      <c r="D47" s="35"/>
      <c r="E47" s="35"/>
      <c r="F47" s="35"/>
      <c r="G47" s="35"/>
      <c r="H47" s="35"/>
      <c r="I47" s="35"/>
    </row>
    <row r="48" spans="1:9" ht="20.100000000000001" customHeight="1">
      <c r="A48" s="35"/>
      <c r="B48" s="36"/>
      <c r="C48" s="36"/>
      <c r="D48" s="35"/>
      <c r="E48" s="35"/>
      <c r="F48" s="35"/>
      <c r="G48" s="35"/>
      <c r="H48" s="35"/>
      <c r="I48" s="35"/>
    </row>
    <row r="49" spans="1:9" ht="20.100000000000001" customHeight="1">
      <c r="A49" s="35"/>
      <c r="B49" s="36"/>
      <c r="C49" s="36"/>
      <c r="D49" s="35"/>
      <c r="E49" s="35"/>
      <c r="F49" s="35"/>
      <c r="G49" s="35"/>
      <c r="H49" s="35"/>
      <c r="I49" s="35"/>
    </row>
    <row r="50" spans="1:9" ht="20.100000000000001" customHeight="1">
      <c r="A50" s="35"/>
      <c r="B50" s="36"/>
      <c r="C50" s="36"/>
      <c r="D50" s="35"/>
      <c r="E50" s="35"/>
      <c r="F50" s="35"/>
      <c r="G50" s="303"/>
      <c r="H50" s="36"/>
      <c r="I50" s="35"/>
    </row>
    <row r="51" spans="1:9" ht="20.100000000000001" customHeight="1">
      <c r="A51" s="35"/>
      <c r="B51" s="36"/>
      <c r="C51" s="36"/>
      <c r="D51" s="35"/>
      <c r="E51" s="35"/>
      <c r="F51" s="35"/>
      <c r="G51" s="303"/>
      <c r="H51" s="36"/>
      <c r="I51" s="35"/>
    </row>
    <row r="52" spans="1:9" ht="20.100000000000001" customHeight="1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20.100000000000001" customHeight="1">
      <c r="A53" s="35"/>
      <c r="B53" s="35"/>
      <c r="C53" s="35"/>
      <c r="D53" s="35"/>
      <c r="E53" s="35"/>
      <c r="F53" s="304"/>
      <c r="G53" s="35"/>
      <c r="H53" s="35"/>
      <c r="I53" s="35"/>
    </row>
    <row r="54" spans="1:9" ht="20.100000000000001" customHeight="1">
      <c r="A54" s="35"/>
      <c r="B54" s="35"/>
      <c r="C54" s="35"/>
      <c r="D54" s="35"/>
      <c r="E54" s="35"/>
      <c r="F54" s="304"/>
      <c r="G54" s="35"/>
      <c r="H54" s="35"/>
      <c r="I54" s="35"/>
    </row>
    <row r="55" spans="1:9" ht="20.100000000000001" customHeight="1">
      <c r="A55" s="305"/>
      <c r="B55" s="305"/>
      <c r="C55" s="305"/>
      <c r="D55" s="35"/>
      <c r="E55" s="34"/>
      <c r="F55" s="306"/>
      <c r="G55" s="305"/>
      <c r="H55" s="305"/>
      <c r="I55" s="34"/>
    </row>
    <row r="56" spans="1:9" ht="20.100000000000001" customHeight="1">
      <c r="A56" s="34"/>
      <c r="B56" s="34"/>
      <c r="C56" s="34"/>
      <c r="D56" s="34"/>
      <c r="E56" s="34"/>
      <c r="F56" s="34"/>
      <c r="G56" s="34"/>
      <c r="H56" s="34"/>
      <c r="I56" s="34"/>
    </row>
  </sheetData>
  <mergeCells count="2">
    <mergeCell ref="A5:J6"/>
    <mergeCell ref="A38:I38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F62"/>
  <sheetViews>
    <sheetView workbookViewId="0">
      <selection activeCell="A5" sqref="A5"/>
    </sheetView>
  </sheetViews>
  <sheetFormatPr defaultRowHeight="12.75"/>
  <cols>
    <col min="1" max="1" width="50.28515625" style="32" customWidth="1"/>
    <col min="2" max="3" width="15" style="32" customWidth="1"/>
    <col min="4" max="4" width="13.85546875" style="32" customWidth="1"/>
    <col min="5" max="16384" width="9.140625" style="32"/>
  </cols>
  <sheetData>
    <row r="3" spans="1:4">
      <c r="A3" s="325" t="s">
        <v>429</v>
      </c>
      <c r="B3" s="348"/>
      <c r="C3" s="348"/>
      <c r="D3" s="348"/>
    </row>
    <row r="6" spans="1:4">
      <c r="A6" s="347" t="s">
        <v>223</v>
      </c>
      <c r="B6" s="347"/>
      <c r="C6" s="347"/>
      <c r="D6" s="347"/>
    </row>
    <row r="7" spans="1:4">
      <c r="A7" s="347"/>
      <c r="B7" s="347"/>
      <c r="C7" s="347"/>
      <c r="D7" s="347"/>
    </row>
    <row r="8" spans="1:4">
      <c r="A8" s="179"/>
      <c r="B8" s="179"/>
      <c r="C8" s="179"/>
      <c r="D8" s="179"/>
    </row>
    <row r="9" spans="1:4" ht="13.5" thickBot="1">
      <c r="C9" s="37" t="s">
        <v>124</v>
      </c>
    </row>
    <row r="10" spans="1:4" ht="26.25" thickBot="1">
      <c r="A10" s="180" t="s">
        <v>25</v>
      </c>
      <c r="B10" s="181" t="s">
        <v>174</v>
      </c>
      <c r="C10" s="182" t="s">
        <v>54</v>
      </c>
      <c r="D10" s="183" t="s">
        <v>41</v>
      </c>
    </row>
    <row r="11" spans="1:4" ht="20.100000000000001" customHeight="1" thickBot="1">
      <c r="A11" s="184" t="s">
        <v>175</v>
      </c>
      <c r="B11" s="185">
        <v>0</v>
      </c>
      <c r="C11" s="186">
        <v>26996067</v>
      </c>
      <c r="D11" s="187">
        <v>26996067</v>
      </c>
    </row>
    <row r="12" spans="1:4" ht="20.100000000000001" customHeight="1" thickBot="1">
      <c r="A12" s="188" t="s">
        <v>97</v>
      </c>
      <c r="B12" s="189">
        <v>0</v>
      </c>
      <c r="C12" s="190">
        <v>26996067</v>
      </c>
      <c r="D12" s="190">
        <v>26996067</v>
      </c>
    </row>
    <row r="13" spans="1:4" ht="20.100000000000001" customHeight="1">
      <c r="A13" s="191" t="s">
        <v>98</v>
      </c>
      <c r="B13" s="192">
        <v>0</v>
      </c>
      <c r="C13" s="192">
        <v>6020000</v>
      </c>
      <c r="D13" s="193">
        <v>6020000</v>
      </c>
    </row>
    <row r="14" spans="1:4" ht="20.100000000000001" customHeight="1" thickBot="1">
      <c r="A14" s="194" t="s">
        <v>168</v>
      </c>
      <c r="B14" s="195">
        <v>0</v>
      </c>
      <c r="C14" s="196">
        <v>150000</v>
      </c>
      <c r="D14" s="197">
        <v>150000</v>
      </c>
    </row>
    <row r="15" spans="1:4" ht="20.100000000000001" customHeight="1" thickBot="1">
      <c r="A15" s="198" t="s">
        <v>8</v>
      </c>
      <c r="B15" s="199">
        <v>0</v>
      </c>
      <c r="C15" s="200">
        <v>6170000</v>
      </c>
      <c r="D15" s="199">
        <v>6170000</v>
      </c>
    </row>
    <row r="16" spans="1:4" ht="20.100000000000001" customHeight="1">
      <c r="A16" s="201" t="s">
        <v>176</v>
      </c>
      <c r="B16" s="202">
        <v>0</v>
      </c>
      <c r="C16" s="202">
        <v>431360</v>
      </c>
      <c r="D16" s="203">
        <v>431360</v>
      </c>
    </row>
    <row r="17" spans="1:6" ht="20.100000000000001" customHeight="1" thickBot="1">
      <c r="A17" s="184" t="s">
        <v>159</v>
      </c>
      <c r="B17" s="204">
        <v>0</v>
      </c>
      <c r="C17" s="205">
        <v>434360</v>
      </c>
      <c r="D17" s="195">
        <v>434750</v>
      </c>
    </row>
    <row r="18" spans="1:6" ht="20.100000000000001" customHeight="1" thickBot="1">
      <c r="A18" s="206" t="s">
        <v>6</v>
      </c>
      <c r="B18" s="200">
        <v>0</v>
      </c>
      <c r="C18" s="199">
        <v>865720</v>
      </c>
      <c r="D18" s="199">
        <v>866110</v>
      </c>
    </row>
    <row r="19" spans="1:6" ht="20.100000000000001" customHeight="1" thickBot="1">
      <c r="A19" s="207" t="s">
        <v>99</v>
      </c>
      <c r="B19" s="208">
        <v>0</v>
      </c>
      <c r="C19" s="209">
        <v>34031787</v>
      </c>
      <c r="D19" s="209">
        <v>34032177</v>
      </c>
    </row>
    <row r="23" spans="1:6">
      <c r="A23" s="347" t="s">
        <v>224</v>
      </c>
      <c r="B23" s="347"/>
      <c r="C23" s="347"/>
      <c r="D23" s="347"/>
    </row>
    <row r="24" spans="1:6">
      <c r="A24" s="347"/>
      <c r="B24" s="347"/>
      <c r="C24" s="347"/>
      <c r="D24" s="347"/>
    </row>
    <row r="25" spans="1:6">
      <c r="A25" s="179"/>
      <c r="B25" s="179"/>
      <c r="C25" s="179"/>
      <c r="D25" s="179"/>
    </row>
    <row r="26" spans="1:6" ht="13.5" thickBot="1">
      <c r="C26" s="37" t="s">
        <v>124</v>
      </c>
    </row>
    <row r="27" spans="1:6" ht="26.25" thickBot="1">
      <c r="A27" s="180" t="s">
        <v>25</v>
      </c>
      <c r="B27" s="181" t="s">
        <v>174</v>
      </c>
      <c r="C27" s="182" t="s">
        <v>54</v>
      </c>
      <c r="D27" s="183" t="s">
        <v>41</v>
      </c>
      <c r="F27" s="210"/>
    </row>
    <row r="28" spans="1:6">
      <c r="A28" s="211" t="s">
        <v>34</v>
      </c>
      <c r="B28" s="212"/>
      <c r="C28" s="213"/>
      <c r="D28" s="214"/>
    </row>
    <row r="29" spans="1:6">
      <c r="A29" s="215" t="s">
        <v>179</v>
      </c>
      <c r="B29" s="216"/>
      <c r="C29" s="217"/>
      <c r="D29" s="218"/>
      <c r="F29" s="219"/>
    </row>
    <row r="30" spans="1:6">
      <c r="A30" s="215" t="s">
        <v>178</v>
      </c>
      <c r="B30" s="216"/>
      <c r="C30" s="217"/>
      <c r="D30" s="218"/>
    </row>
    <row r="31" spans="1:6">
      <c r="A31" s="215" t="s">
        <v>182</v>
      </c>
      <c r="B31" s="220"/>
      <c r="C31" s="221"/>
      <c r="D31" s="222"/>
    </row>
    <row r="32" spans="1:6">
      <c r="A32" s="215" t="s">
        <v>183</v>
      </c>
      <c r="B32" s="220"/>
      <c r="C32" s="221"/>
      <c r="D32" s="222"/>
    </row>
    <row r="33" spans="1:4">
      <c r="A33" s="215" t="s">
        <v>184</v>
      </c>
      <c r="B33" s="220">
        <v>0</v>
      </c>
      <c r="C33" s="221"/>
      <c r="D33" s="222"/>
    </row>
    <row r="34" spans="1:4">
      <c r="A34" s="215" t="s">
        <v>185</v>
      </c>
      <c r="B34" s="220">
        <v>0</v>
      </c>
      <c r="C34" s="221"/>
      <c r="D34" s="222"/>
    </row>
    <row r="35" spans="1:4">
      <c r="A35" s="215" t="s">
        <v>186</v>
      </c>
      <c r="B35" s="220">
        <v>0</v>
      </c>
      <c r="C35" s="221"/>
      <c r="D35" s="222"/>
    </row>
    <row r="36" spans="1:4">
      <c r="A36" s="215" t="s">
        <v>187</v>
      </c>
      <c r="B36" s="220">
        <v>0</v>
      </c>
      <c r="C36" s="221"/>
      <c r="D36" s="222"/>
    </row>
    <row r="37" spans="1:4">
      <c r="A37" s="215" t="s">
        <v>188</v>
      </c>
      <c r="B37" s="220">
        <v>0</v>
      </c>
      <c r="C37" s="221"/>
      <c r="D37" s="222"/>
    </row>
    <row r="38" spans="1:4">
      <c r="A38" s="215" t="s">
        <v>189</v>
      </c>
      <c r="B38" s="220">
        <v>0</v>
      </c>
      <c r="C38" s="221"/>
      <c r="D38" s="222"/>
    </row>
    <row r="39" spans="1:4">
      <c r="A39" s="215" t="s">
        <v>160</v>
      </c>
      <c r="B39" s="220">
        <v>0</v>
      </c>
      <c r="C39" s="221"/>
      <c r="D39" s="222"/>
    </row>
    <row r="40" spans="1:4">
      <c r="A40" s="215" t="s">
        <v>190</v>
      </c>
      <c r="B40" s="220">
        <v>0</v>
      </c>
      <c r="C40" s="221"/>
      <c r="D40" s="222"/>
    </row>
    <row r="41" spans="1:4">
      <c r="A41" s="215" t="s">
        <v>191</v>
      </c>
      <c r="B41" s="220">
        <v>0</v>
      </c>
      <c r="C41" s="221"/>
      <c r="D41" s="222"/>
    </row>
    <row r="42" spans="1:4">
      <c r="A42" s="215" t="s">
        <v>180</v>
      </c>
      <c r="B42" s="220">
        <v>0</v>
      </c>
      <c r="C42" s="221"/>
      <c r="D42" s="222"/>
    </row>
    <row r="43" spans="1:4">
      <c r="A43" s="215" t="s">
        <v>202</v>
      </c>
      <c r="B43" s="220">
        <v>0</v>
      </c>
      <c r="C43" s="221"/>
      <c r="D43" s="222"/>
    </row>
    <row r="44" spans="1:4">
      <c r="A44" s="223" t="s">
        <v>192</v>
      </c>
      <c r="B44" s="224">
        <v>0</v>
      </c>
      <c r="C44" s="225"/>
      <c r="D44" s="226"/>
    </row>
    <row r="45" spans="1:4">
      <c r="A45" s="223" t="s">
        <v>193</v>
      </c>
      <c r="B45" s="224">
        <v>0</v>
      </c>
      <c r="C45" s="225"/>
      <c r="D45" s="226"/>
    </row>
    <row r="46" spans="1:4">
      <c r="A46" s="223" t="s">
        <v>194</v>
      </c>
      <c r="B46" s="224">
        <v>0</v>
      </c>
      <c r="C46" s="225"/>
      <c r="D46" s="226"/>
    </row>
    <row r="47" spans="1:4" ht="13.5" thickBot="1">
      <c r="A47" s="223" t="s">
        <v>181</v>
      </c>
      <c r="B47" s="224">
        <v>0</v>
      </c>
      <c r="C47" s="225"/>
      <c r="D47" s="226"/>
    </row>
    <row r="48" spans="1:4" ht="13.5" thickBot="1">
      <c r="A48" s="227" t="s">
        <v>162</v>
      </c>
      <c r="B48" s="228">
        <v>0</v>
      </c>
      <c r="C48" s="229">
        <f>SUM(C29:C47)</f>
        <v>0</v>
      </c>
      <c r="D48" s="230">
        <f>SUM(D29:D47)</f>
        <v>0</v>
      </c>
    </row>
    <row r="49" spans="1:4">
      <c r="A49" s="231" t="s">
        <v>94</v>
      </c>
      <c r="B49" s="232"/>
      <c r="C49" s="232"/>
      <c r="D49" s="232"/>
    </row>
    <row r="50" spans="1:4">
      <c r="A50" s="233" t="s">
        <v>195</v>
      </c>
      <c r="B50" s="234">
        <v>0</v>
      </c>
      <c r="C50" s="234"/>
      <c r="D50" s="235"/>
    </row>
    <row r="51" spans="1:4">
      <c r="A51" s="236" t="s">
        <v>196</v>
      </c>
      <c r="B51" s="217">
        <v>0</v>
      </c>
      <c r="C51" s="217"/>
      <c r="D51" s="218"/>
    </row>
    <row r="52" spans="1:4">
      <c r="A52" s="236" t="s">
        <v>197</v>
      </c>
      <c r="B52" s="217">
        <v>0</v>
      </c>
      <c r="C52" s="217"/>
      <c r="D52" s="218"/>
    </row>
    <row r="53" spans="1:4">
      <c r="A53" s="236" t="s">
        <v>198</v>
      </c>
      <c r="B53" s="217">
        <v>0</v>
      </c>
      <c r="C53" s="217"/>
      <c r="D53" s="218"/>
    </row>
    <row r="54" spans="1:4">
      <c r="A54" s="236" t="s">
        <v>199</v>
      </c>
      <c r="B54" s="217">
        <v>0</v>
      </c>
      <c r="C54" s="217"/>
      <c r="D54" s="218"/>
    </row>
    <row r="55" spans="1:4">
      <c r="A55" s="236" t="s">
        <v>201</v>
      </c>
      <c r="B55" s="237">
        <v>0</v>
      </c>
      <c r="C55" s="237"/>
      <c r="D55" s="238"/>
    </row>
    <row r="56" spans="1:4" ht="13.5" thickBot="1">
      <c r="A56" s="236" t="s">
        <v>200</v>
      </c>
      <c r="B56" s="239">
        <v>0</v>
      </c>
      <c r="C56" s="239"/>
      <c r="D56" s="240"/>
    </row>
    <row r="57" spans="1:4" ht="13.5" thickBot="1">
      <c r="A57" s="241" t="s">
        <v>95</v>
      </c>
      <c r="B57" s="242">
        <v>0</v>
      </c>
      <c r="C57" s="242">
        <f>SUM(C50:C56)</f>
        <v>0</v>
      </c>
      <c r="D57" s="230">
        <f>SUM(D50:D56)</f>
        <v>0</v>
      </c>
    </row>
    <row r="58" spans="1:4">
      <c r="A58" s="243" t="s">
        <v>163</v>
      </c>
      <c r="B58" s="244"/>
      <c r="C58" s="244"/>
      <c r="D58" s="244"/>
    </row>
    <row r="59" spans="1:4">
      <c r="A59" s="245" t="s">
        <v>161</v>
      </c>
      <c r="B59" s="246">
        <v>0</v>
      </c>
      <c r="C59" s="246"/>
      <c r="D59" s="246"/>
    </row>
    <row r="60" spans="1:4" ht="13.5" thickBot="1">
      <c r="A60" s="247" t="s">
        <v>96</v>
      </c>
      <c r="B60" s="248">
        <v>0</v>
      </c>
      <c r="C60" s="248"/>
      <c r="D60" s="249"/>
    </row>
    <row r="61" spans="1:4" ht="13.5" thickBot="1">
      <c r="A61" s="250" t="s">
        <v>165</v>
      </c>
      <c r="B61" s="251"/>
      <c r="C61" s="252"/>
      <c r="D61" s="251"/>
    </row>
    <row r="62" spans="1:4" s="78" customFormat="1" ht="20.100000000000001" customHeight="1" thickBot="1">
      <c r="A62" s="111" t="s">
        <v>100</v>
      </c>
      <c r="B62" s="253">
        <v>0</v>
      </c>
      <c r="C62" s="110">
        <v>0</v>
      </c>
      <c r="D62" s="111">
        <v>0</v>
      </c>
    </row>
  </sheetData>
  <mergeCells count="3">
    <mergeCell ref="A23:D24"/>
    <mergeCell ref="A6:D7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34"/>
  <sheetViews>
    <sheetView workbookViewId="0">
      <selection activeCell="A2" sqref="A2:C2"/>
    </sheetView>
  </sheetViews>
  <sheetFormatPr defaultRowHeight="12.75"/>
  <cols>
    <col min="1" max="1" width="41.7109375" style="32" customWidth="1"/>
    <col min="2" max="2" width="30.28515625" style="32" customWidth="1"/>
    <col min="3" max="3" width="9.140625" style="32" customWidth="1"/>
    <col min="4" max="16384" width="9.140625" style="32"/>
  </cols>
  <sheetData>
    <row r="2" spans="1:3">
      <c r="A2" s="325" t="s">
        <v>428</v>
      </c>
      <c r="B2" s="325"/>
      <c r="C2" s="325"/>
    </row>
    <row r="5" spans="1:3" ht="15.75">
      <c r="A5" s="349" t="s">
        <v>177</v>
      </c>
      <c r="B5" s="349"/>
      <c r="C5" s="349"/>
    </row>
    <row r="6" spans="1:3" ht="15.75">
      <c r="A6" s="254"/>
      <c r="B6" s="254"/>
      <c r="C6" s="254"/>
    </row>
    <row r="7" spans="1:3" ht="15.75">
      <c r="A7" s="254"/>
      <c r="B7" s="254"/>
      <c r="C7" s="254"/>
    </row>
    <row r="8" spans="1:3">
      <c r="B8" s="37" t="s">
        <v>124</v>
      </c>
    </row>
    <row r="9" spans="1:3" ht="13.5" thickBot="1"/>
    <row r="10" spans="1:3" ht="20.100000000000001" customHeight="1" thickBot="1">
      <c r="A10" s="255" t="s">
        <v>25</v>
      </c>
      <c r="B10" s="256" t="s">
        <v>107</v>
      </c>
    </row>
    <row r="11" spans="1:3" ht="20.100000000000001" customHeight="1">
      <c r="A11" s="88" t="s">
        <v>101</v>
      </c>
      <c r="B11" s="87">
        <v>188267199</v>
      </c>
    </row>
    <row r="12" spans="1:3" ht="20.100000000000001" customHeight="1">
      <c r="A12" s="89" t="s">
        <v>102</v>
      </c>
      <c r="B12" s="90">
        <v>185309173</v>
      </c>
    </row>
    <row r="13" spans="1:3" ht="20.100000000000001" customHeight="1">
      <c r="A13" s="89" t="s">
        <v>103</v>
      </c>
      <c r="B13" s="90">
        <f>B11-B12</f>
        <v>2958026</v>
      </c>
    </row>
    <row r="14" spans="1:3" ht="20.100000000000001" customHeight="1">
      <c r="A14" s="89"/>
      <c r="B14" s="90"/>
    </row>
    <row r="15" spans="1:3" ht="20.100000000000001" customHeight="1">
      <c r="A15" s="89" t="s">
        <v>104</v>
      </c>
      <c r="B15" s="90">
        <v>4989562</v>
      </c>
    </row>
    <row r="16" spans="1:3" ht="20.100000000000001" customHeight="1">
      <c r="A16" s="89" t="s">
        <v>105</v>
      </c>
      <c r="B16" s="90">
        <v>26254516</v>
      </c>
    </row>
    <row r="17" spans="1:2" ht="20.100000000000001" customHeight="1" thickBot="1">
      <c r="A17" s="101"/>
      <c r="B17" s="257"/>
    </row>
    <row r="18" spans="1:2" ht="20.100000000000001" customHeight="1" thickBot="1">
      <c r="A18" s="104" t="s">
        <v>106</v>
      </c>
      <c r="B18" s="258">
        <v>26254516</v>
      </c>
    </row>
    <row r="19" spans="1:2" ht="20.100000000000001" customHeight="1"/>
    <row r="20" spans="1:2" ht="20.100000000000001" customHeight="1"/>
    <row r="21" spans="1:2" ht="20.100000000000001" customHeight="1"/>
    <row r="22" spans="1:2" ht="20.100000000000001" customHeight="1">
      <c r="A22" s="350" t="s">
        <v>203</v>
      </c>
      <c r="B22" s="315"/>
    </row>
    <row r="23" spans="1:2" ht="20.100000000000001" customHeight="1"/>
    <row r="24" spans="1:2" ht="20.100000000000001" customHeight="1">
      <c r="B24" s="37" t="s">
        <v>124</v>
      </c>
    </row>
    <row r="25" spans="1:2" ht="20.100000000000001" customHeight="1" thickBot="1"/>
    <row r="26" spans="1:2" ht="20.100000000000001" customHeight="1" thickBot="1">
      <c r="A26" s="255" t="s">
        <v>25</v>
      </c>
      <c r="B26" s="256" t="s">
        <v>107</v>
      </c>
    </row>
    <row r="27" spans="1:2" ht="20.100000000000001" customHeight="1">
      <c r="A27" s="88" t="s">
        <v>108</v>
      </c>
      <c r="B27" s="87">
        <v>26038536</v>
      </c>
    </row>
    <row r="28" spans="1:2" ht="20.100000000000001" customHeight="1">
      <c r="A28" s="89" t="s">
        <v>109</v>
      </c>
      <c r="B28" s="90"/>
    </row>
    <row r="29" spans="1:2" ht="20.100000000000001" customHeight="1">
      <c r="A29" s="89" t="s">
        <v>110</v>
      </c>
      <c r="B29" s="90"/>
    </row>
    <row r="30" spans="1:2" ht="20.100000000000001" customHeight="1">
      <c r="A30" s="89" t="s">
        <v>111</v>
      </c>
      <c r="B30" s="90"/>
    </row>
    <row r="31" spans="1:2" ht="20.100000000000001" customHeight="1">
      <c r="A31" s="89" t="s">
        <v>112</v>
      </c>
      <c r="B31" s="90"/>
    </row>
    <row r="32" spans="1:2" ht="20.100000000000001" customHeight="1">
      <c r="A32" s="89" t="s">
        <v>113</v>
      </c>
      <c r="B32" s="90">
        <v>215980</v>
      </c>
    </row>
    <row r="33" spans="1:2" ht="20.100000000000001" customHeight="1" thickBot="1">
      <c r="A33" s="101" t="s">
        <v>114</v>
      </c>
      <c r="B33" s="257"/>
    </row>
    <row r="34" spans="1:2" ht="20.100000000000001" customHeight="1" thickBot="1">
      <c r="A34" s="104" t="s">
        <v>115</v>
      </c>
      <c r="B34" s="258">
        <f>SUM(B27:B33)</f>
        <v>26254516</v>
      </c>
    </row>
  </sheetData>
  <mergeCells count="3">
    <mergeCell ref="A2:C2"/>
    <mergeCell ref="A5:C5"/>
    <mergeCell ref="A22:B2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7"/>
  <sheetViews>
    <sheetView workbookViewId="0">
      <selection activeCell="A2" sqref="A2:C2"/>
    </sheetView>
  </sheetViews>
  <sheetFormatPr defaultRowHeight="12.75"/>
  <cols>
    <col min="1" max="1" width="59.5703125" customWidth="1"/>
    <col min="2" max="2" width="18" customWidth="1"/>
  </cols>
  <sheetData>
    <row r="2" spans="1:9">
      <c r="A2" s="351" t="s">
        <v>427</v>
      </c>
      <c r="B2" s="351"/>
      <c r="C2" s="351"/>
    </row>
    <row r="3" spans="1:9">
      <c r="A3" s="351"/>
      <c r="B3" s="351"/>
      <c r="C3" s="351"/>
      <c r="D3" s="351"/>
      <c r="E3" s="351"/>
      <c r="F3" s="351"/>
      <c r="G3" s="351"/>
      <c r="H3" s="351"/>
      <c r="I3" s="351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 ht="15.75">
      <c r="A5" s="352" t="s">
        <v>116</v>
      </c>
      <c r="B5" s="352"/>
      <c r="C5" s="352"/>
      <c r="D5" s="3"/>
      <c r="E5" s="3"/>
      <c r="F5" s="3"/>
      <c r="G5" s="3"/>
      <c r="H5" s="3"/>
      <c r="I5" s="3"/>
    </row>
    <row r="6" spans="1:9">
      <c r="A6" s="3"/>
      <c r="B6" s="3"/>
      <c r="C6" s="3"/>
      <c r="D6" s="3"/>
      <c r="E6" s="3"/>
      <c r="F6" s="3"/>
      <c r="G6" s="3"/>
      <c r="H6" s="3"/>
      <c r="I6" s="3"/>
    </row>
    <row r="8" spans="1:9">
      <c r="B8" s="5" t="s">
        <v>124</v>
      </c>
    </row>
    <row r="9" spans="1:9" ht="13.5" thickBot="1"/>
    <row r="10" spans="1:9" s="4" customFormat="1" ht="20.100000000000001" customHeight="1" thickBot="1">
      <c r="A10" s="8" t="s">
        <v>25</v>
      </c>
      <c r="B10" s="9" t="s">
        <v>41</v>
      </c>
    </row>
    <row r="11" spans="1:9" s="2" customFormat="1" ht="25.5">
      <c r="A11" s="15" t="s">
        <v>117</v>
      </c>
      <c r="B11" s="10">
        <v>0</v>
      </c>
      <c r="C11" s="6"/>
      <c r="D11" s="6"/>
    </row>
    <row r="12" spans="1:9" s="6" customFormat="1" ht="25.5">
      <c r="A12" s="16" t="s">
        <v>118</v>
      </c>
      <c r="B12" s="11">
        <v>0</v>
      </c>
    </row>
    <row r="13" spans="1:9" s="6" customFormat="1">
      <c r="A13" s="16" t="s">
        <v>119</v>
      </c>
      <c r="B13" s="11">
        <v>0</v>
      </c>
    </row>
    <row r="14" spans="1:9" s="6" customFormat="1" ht="25.5">
      <c r="A14" s="16" t="s">
        <v>120</v>
      </c>
      <c r="B14" s="11">
        <v>0</v>
      </c>
    </row>
    <row r="15" spans="1:9" s="2" customFormat="1" ht="20.100000000000001" customHeight="1">
      <c r="A15" s="17" t="s">
        <v>121</v>
      </c>
      <c r="B15" s="12">
        <v>0</v>
      </c>
    </row>
    <row r="16" spans="1:9" s="7" customFormat="1" ht="20.100000000000001" customHeight="1">
      <c r="A16" s="18" t="s">
        <v>122</v>
      </c>
      <c r="B16" s="13">
        <v>0</v>
      </c>
    </row>
    <row r="17" spans="1:2" s="2" customFormat="1" ht="20.100000000000001" customHeight="1" thickBot="1">
      <c r="A17" s="19" t="s">
        <v>123</v>
      </c>
      <c r="B17" s="14">
        <v>0</v>
      </c>
    </row>
  </sheetData>
  <mergeCells count="3">
    <mergeCell ref="A3:I3"/>
    <mergeCell ref="A2:C2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B21"/>
  <sheetViews>
    <sheetView workbookViewId="0">
      <selection activeCell="A3" sqref="A3"/>
    </sheetView>
  </sheetViews>
  <sheetFormatPr defaultRowHeight="12.75"/>
  <cols>
    <col min="1" max="1" width="47.85546875" style="32" customWidth="1"/>
    <col min="2" max="2" width="19.7109375" style="32" customWidth="1"/>
    <col min="3" max="16384" width="9.140625" style="32"/>
  </cols>
  <sheetData>
    <row r="2" spans="1:2">
      <c r="A2" s="325" t="s">
        <v>426</v>
      </c>
      <c r="B2" s="325"/>
    </row>
    <row r="5" spans="1:2" ht="15.75">
      <c r="A5" s="349" t="s">
        <v>136</v>
      </c>
      <c r="B5" s="349"/>
    </row>
    <row r="8" spans="1:2" ht="3" customHeight="1" thickBot="1">
      <c r="B8" s="37" t="s">
        <v>124</v>
      </c>
    </row>
    <row r="9" spans="1:2" ht="0.75" hidden="1" customHeight="1" thickBot="1"/>
    <row r="10" spans="1:2" ht="47.25" customHeight="1" thickBot="1">
      <c r="A10" s="163" t="s">
        <v>25</v>
      </c>
      <c r="B10" s="259" t="s">
        <v>221</v>
      </c>
    </row>
    <row r="11" spans="1:2" ht="20.100000000000001" customHeight="1">
      <c r="A11" s="73" t="s">
        <v>125</v>
      </c>
      <c r="B11" s="73">
        <v>168703351</v>
      </c>
    </row>
    <row r="12" spans="1:2" ht="20.100000000000001" customHeight="1">
      <c r="A12" s="42" t="s">
        <v>126</v>
      </c>
      <c r="B12" s="42">
        <v>149817862</v>
      </c>
    </row>
    <row r="13" spans="1:2" s="78" customFormat="1" ht="20.100000000000001" customHeight="1">
      <c r="A13" s="51" t="s">
        <v>127</v>
      </c>
      <c r="B13" s="51">
        <f>B11-B12</f>
        <v>18885489</v>
      </c>
    </row>
    <row r="14" spans="1:2" ht="20.100000000000001" customHeight="1">
      <c r="A14" s="42" t="s">
        <v>128</v>
      </c>
      <c r="B14" s="42">
        <v>27718339</v>
      </c>
    </row>
    <row r="15" spans="1:2" ht="20.100000000000001" customHeight="1">
      <c r="A15" s="42" t="s">
        <v>129</v>
      </c>
      <c r="B15" s="42">
        <v>20107128</v>
      </c>
    </row>
    <row r="16" spans="1:2" s="78" customFormat="1" ht="20.100000000000001" customHeight="1" thickBot="1">
      <c r="A16" s="74" t="s">
        <v>130</v>
      </c>
      <c r="B16" s="74">
        <f>B14-B15</f>
        <v>7611211</v>
      </c>
    </row>
    <row r="17" spans="1:2" s="85" customFormat="1" ht="20.100000000000001" customHeight="1" thickBot="1">
      <c r="A17" s="24" t="s">
        <v>131</v>
      </c>
      <c r="B17" s="24">
        <v>26496700</v>
      </c>
    </row>
    <row r="18" spans="1:2" ht="20.100000000000001" customHeight="1" thickBot="1">
      <c r="A18" s="132" t="s">
        <v>132</v>
      </c>
      <c r="B18" s="132">
        <v>0</v>
      </c>
    </row>
    <row r="19" spans="1:2" s="85" customFormat="1" ht="20.100000000000001" customHeight="1" thickBot="1">
      <c r="A19" s="24" t="s">
        <v>133</v>
      </c>
      <c r="B19" s="24">
        <v>26496700</v>
      </c>
    </row>
    <row r="20" spans="1:2" ht="20.100000000000001" customHeight="1" thickBot="1">
      <c r="A20" s="132" t="s">
        <v>135</v>
      </c>
      <c r="B20" s="132">
        <v>0</v>
      </c>
    </row>
    <row r="21" spans="1:2" s="85" customFormat="1" ht="20.100000000000001" customHeight="1" thickBot="1">
      <c r="A21" s="24" t="s">
        <v>134</v>
      </c>
      <c r="B21" s="24">
        <v>26496700</v>
      </c>
    </row>
  </sheetData>
  <mergeCells count="2">
    <mergeCell ref="A2:B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B3" sqref="B3"/>
    </sheetView>
  </sheetViews>
  <sheetFormatPr defaultRowHeight="12.75"/>
  <cols>
    <col min="1" max="1" width="29.28515625" style="32" customWidth="1"/>
    <col min="2" max="2" width="16.140625" style="32" customWidth="1"/>
    <col min="3" max="3" width="16.5703125" style="32" customWidth="1"/>
    <col min="4" max="4" width="13.140625" style="32" customWidth="1"/>
    <col min="5" max="5" width="13.7109375" style="32" customWidth="1"/>
    <col min="6" max="16384" width="9.140625" style="32"/>
  </cols>
  <sheetData>
    <row r="2" spans="1:5">
      <c r="B2" s="348" t="s">
        <v>425</v>
      </c>
      <c r="C2" s="348"/>
      <c r="D2" s="348"/>
      <c r="E2" s="348"/>
    </row>
    <row r="8" spans="1:5" ht="15">
      <c r="A8" s="353" t="s">
        <v>222</v>
      </c>
      <c r="B8" s="353"/>
      <c r="C8" s="353"/>
      <c r="D8" s="353"/>
      <c r="E8" s="348"/>
    </row>
    <row r="9" spans="1:5" ht="15">
      <c r="A9" s="353" t="s">
        <v>137</v>
      </c>
      <c r="B9" s="353"/>
      <c r="C9" s="353"/>
      <c r="D9" s="353"/>
      <c r="E9" s="348"/>
    </row>
    <row r="11" spans="1:5" ht="15.75" thickBot="1">
      <c r="D11" s="260"/>
      <c r="E11" s="32" t="s">
        <v>124</v>
      </c>
    </row>
    <row r="12" spans="1:5" ht="15.75" thickBot="1">
      <c r="A12" s="261" t="s">
        <v>138</v>
      </c>
      <c r="B12" s="262" t="s">
        <v>204</v>
      </c>
      <c r="C12" s="262" t="s">
        <v>205</v>
      </c>
      <c r="D12" s="263" t="s">
        <v>207</v>
      </c>
      <c r="E12" s="264" t="s">
        <v>206</v>
      </c>
    </row>
    <row r="13" spans="1:5">
      <c r="A13" s="265" t="s">
        <v>139</v>
      </c>
      <c r="B13" s="25">
        <v>15289200</v>
      </c>
      <c r="C13" s="25">
        <v>15300000</v>
      </c>
      <c r="D13" s="26">
        <v>15500000</v>
      </c>
      <c r="E13" s="27">
        <v>15700000</v>
      </c>
    </row>
    <row r="14" spans="1:5">
      <c r="A14" s="266" t="s">
        <v>140</v>
      </c>
      <c r="B14" s="20">
        <v>2431969</v>
      </c>
      <c r="C14" s="20">
        <v>2500000</v>
      </c>
      <c r="D14" s="22">
        <v>2700000</v>
      </c>
      <c r="E14" s="28">
        <v>3000000</v>
      </c>
    </row>
    <row r="15" spans="1:5">
      <c r="A15" s="266" t="s">
        <v>141</v>
      </c>
      <c r="B15" s="20">
        <v>251</v>
      </c>
      <c r="C15" s="20">
        <v>1000</v>
      </c>
      <c r="D15" s="22">
        <v>1500</v>
      </c>
      <c r="E15" s="28">
        <v>2000</v>
      </c>
    </row>
    <row r="16" spans="1:5">
      <c r="A16" s="266" t="s">
        <v>142</v>
      </c>
      <c r="B16" s="20"/>
      <c r="C16" s="20">
        <v>0</v>
      </c>
      <c r="D16" s="22">
        <v>0</v>
      </c>
      <c r="E16" s="28">
        <v>0</v>
      </c>
    </row>
    <row r="17" spans="1:5" ht="13.5" thickBot="1">
      <c r="A17" s="267" t="s">
        <v>143</v>
      </c>
      <c r="B17" s="29">
        <v>716401</v>
      </c>
      <c r="C17" s="29">
        <v>750000</v>
      </c>
      <c r="D17" s="30">
        <v>770000</v>
      </c>
      <c r="E17" s="31">
        <v>800000</v>
      </c>
    </row>
    <row r="18" spans="1:5" ht="15.75" thickBot="1">
      <c r="A18" s="268" t="s">
        <v>144</v>
      </c>
      <c r="B18" s="21">
        <f>SUM(B13:B17)</f>
        <v>18437821</v>
      </c>
      <c r="C18" s="21">
        <f>SUM(C13:C17)</f>
        <v>18551000</v>
      </c>
      <c r="D18" s="23">
        <f>SUM(D13:D17)</f>
        <v>18971500</v>
      </c>
      <c r="E18" s="24">
        <f>SUM(E13:E17)</f>
        <v>19502000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1.mell.bev.</vt:lpstr>
      <vt:lpstr>1.mell.kiad.</vt:lpstr>
      <vt:lpstr>2.mell.kiem.kiad.</vt:lpstr>
      <vt:lpstr>3.mell.műk-felh.mérleg</vt:lpstr>
      <vt:lpstr>4.mell-felh.bev-kiad</vt:lpstr>
      <vt:lpstr>5.mell.pénze.vált.</vt:lpstr>
      <vt:lpstr>6.mell.kvetett tám.</vt:lpstr>
      <vt:lpstr>7.mell.maradvány</vt:lpstr>
      <vt:lpstr>8.mell.stab.</vt:lpstr>
      <vt:lpstr>9.mell.vagyon.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cp:lastPrinted>2017-05-25T00:20:28Z</cp:lastPrinted>
  <dcterms:created xsi:type="dcterms:W3CDTF">2015-04-24T08:16:51Z</dcterms:created>
  <dcterms:modified xsi:type="dcterms:W3CDTF">2017-07-12T13:58:34Z</dcterms:modified>
</cp:coreProperties>
</file>