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7. sz. mell TIB  " sheetId="1" r:id="rId1"/>
  </sheets>
  <externalReferences>
    <externalReference r:id="rId2"/>
  </externalReferences>
  <definedNames>
    <definedName name="_xlnm.Print_Titles" localSheetId="0">'9.7. sz. mell TIB  '!$2:$7</definedName>
  </definedNames>
  <calcPr calcId="145621"/>
</workbook>
</file>

<file path=xl/calcChain.xml><?xml version="1.0" encoding="utf-8"?>
<calcChain xmlns="http://schemas.openxmlformats.org/spreadsheetml/2006/main">
  <c r="E61" i="1" l="1"/>
  <c r="F61" i="1" s="1"/>
  <c r="E60" i="1"/>
  <c r="F60" i="1" s="1"/>
  <c r="E59" i="1"/>
  <c r="F58" i="1"/>
  <c r="E58" i="1"/>
  <c r="F57" i="1"/>
  <c r="E57" i="1"/>
  <c r="F56" i="1"/>
  <c r="E56" i="1"/>
  <c r="F55" i="1"/>
  <c r="E55" i="1"/>
  <c r="F54" i="1"/>
  <c r="E54" i="1"/>
  <c r="E53" i="1"/>
  <c r="C53" i="1"/>
  <c r="F53" i="1" s="1"/>
  <c r="E52" i="1"/>
  <c r="F52" i="1" s="1"/>
  <c r="E51" i="1"/>
  <c r="F51" i="1" s="1"/>
  <c r="E50" i="1"/>
  <c r="C50" i="1"/>
  <c r="F50" i="1" s="1"/>
  <c r="E49" i="1"/>
  <c r="C49" i="1"/>
  <c r="F49" i="1" s="1"/>
  <c r="E48" i="1"/>
  <c r="C48" i="1"/>
  <c r="F48" i="1" s="1"/>
  <c r="E47" i="1"/>
  <c r="C47" i="1"/>
  <c r="C59" i="1" s="1"/>
  <c r="F59" i="1" s="1"/>
  <c r="E46" i="1"/>
  <c r="F46" i="1" s="1"/>
  <c r="E45" i="1"/>
  <c r="F45" i="1" s="1"/>
  <c r="E44" i="1"/>
  <c r="F44" i="1" s="1"/>
  <c r="E43" i="1"/>
  <c r="E42" i="1"/>
  <c r="C42" i="1"/>
  <c r="C39" i="1" s="1"/>
  <c r="F39" i="1" s="1"/>
  <c r="E41" i="1"/>
  <c r="F41" i="1" s="1"/>
  <c r="E40" i="1"/>
  <c r="F40" i="1" s="1"/>
  <c r="E39" i="1"/>
  <c r="E38" i="1"/>
  <c r="E37" i="1"/>
  <c r="F37" i="1" s="1"/>
  <c r="E36" i="1"/>
  <c r="F36" i="1" s="1"/>
  <c r="E35" i="1"/>
  <c r="F35" i="1" s="1"/>
  <c r="E34" i="1"/>
  <c r="F34" i="1" s="1"/>
  <c r="E33" i="1"/>
  <c r="F33" i="1" s="1"/>
  <c r="E32" i="1"/>
  <c r="C32" i="1"/>
  <c r="F32" i="1" s="1"/>
  <c r="F31" i="1"/>
  <c r="E31" i="1"/>
  <c r="F30" i="1"/>
  <c r="E30" i="1"/>
  <c r="F29" i="1"/>
  <c r="E29" i="1"/>
  <c r="F28" i="1"/>
  <c r="E28" i="1"/>
  <c r="E27" i="1"/>
  <c r="C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C21" i="1"/>
  <c r="F21" i="1" s="1"/>
  <c r="F20" i="1"/>
  <c r="E20" i="1"/>
  <c r="F19" i="1"/>
  <c r="E19" i="1"/>
  <c r="F18" i="1"/>
  <c r="E18" i="1"/>
  <c r="F17" i="1"/>
  <c r="E17" i="1"/>
  <c r="F16" i="1"/>
  <c r="E16" i="1"/>
  <c r="F15" i="1"/>
  <c r="E15" i="1"/>
  <c r="E14" i="1"/>
  <c r="C14" i="1"/>
  <c r="C9" i="1" s="1"/>
  <c r="E13" i="1"/>
  <c r="F13" i="1" s="1"/>
  <c r="E12" i="1"/>
  <c r="F12" i="1" s="1"/>
  <c r="E11" i="1"/>
  <c r="F11" i="1" s="1"/>
  <c r="E10" i="1"/>
  <c r="F10" i="1" s="1"/>
  <c r="E9" i="1"/>
  <c r="A1" i="1"/>
  <c r="F9" i="1" l="1"/>
  <c r="C38" i="1"/>
  <c r="F42" i="1"/>
  <c r="F47" i="1"/>
  <c r="F14" i="1"/>
  <c r="C43" i="1" l="1"/>
  <c r="F43" i="1" s="1"/>
  <c r="F38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<sst xmlns="http://schemas.openxmlformats.org/spreadsheetml/2006/main" count="112" uniqueCount="98">
  <si>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</si>
  <si>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Tiszavasvári Bölcsőde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</si>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</sst>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8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3" fontId="10" fillId="0" borderId="0" xfId="0" applyNumberFormat="1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3" fontId="10" fillId="0" borderId="0" xfId="0" applyNumberFormat="1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vertical="center" wrapText="1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0" fontId="19" fillId="0" borderId="2" xfId="1" applyFont="1" applyFill="1" applyBorder="1" applyAlignment="1" applyProtection="1">
      <alignment horizontal="left" vertical="center" wrapText="1" indent="1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1" applyFont="1" applyFill="1" applyBorder="1" applyAlignment="1" applyProtection="1">
      <alignment horizontal="lef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0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Alignment="1" applyProtection="1">
      <alignment vertical="center" wrapText="1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3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0" applyNumberFormat="1" applyFont="1" applyFill="1" applyBorder="1" applyAlignment="1" applyProtection="1">
      <alignment horizontal="center" vertical="center" wrapText="1"/>
    </xf>
    <xf numFmtId="0" fontId="3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8" xfId="1" applyFont="1" applyFill="1" applyBorder="1" applyAlignment="1" applyProtection="1">
      <alignment horizontal="left" vertical="center" wrapText="1" indent="1"/>
    </xf>
    <xf numFmtId="0" fontId="3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29" xfId="0" applyFont="1" applyBorder="1" applyAlignment="1" applyProtection="1">
      <alignment horizontal="left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3" fillId="0" borderId="7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164" fontId="2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2" fillId="0" borderId="10" xfId="0" applyFont="1" applyFill="1" applyBorder="1" applyAlignment="1" applyProtection="1">
      <alignment horizontal="left" vertical="center"/>
    </xf>
    <xf numFmtId="0" fontId="12" fillId="0" borderId="29" xfId="0" applyFont="1" applyFill="1" applyBorder="1" applyAlignment="1" applyProtection="1">
      <alignment vertical="center" wrapText="1"/>
    </xf>
    <xf numFmtId="4" fontId="2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1%20h&#243;/27_2020.(XI.26.)%20PM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27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XI.26.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9">
          <cell r="C9">
            <v>1010766</v>
          </cell>
        </row>
        <row r="14">
          <cell r="C14">
            <v>1010766</v>
          </cell>
        </row>
        <row r="21">
          <cell r="C21">
            <v>358859</v>
          </cell>
        </row>
        <row r="24">
          <cell r="C24">
            <v>358859</v>
          </cell>
        </row>
        <row r="25">
          <cell r="C25">
            <v>358859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1369625</v>
          </cell>
        </row>
        <row r="39">
          <cell r="C39">
            <v>100877625</v>
          </cell>
        </row>
        <row r="40">
          <cell r="C40">
            <v>820681</v>
          </cell>
        </row>
        <row r="42">
          <cell r="C42">
            <v>100056944</v>
          </cell>
        </row>
        <row r="43">
          <cell r="C43">
            <v>102247250</v>
          </cell>
        </row>
        <row r="47">
          <cell r="C47">
            <v>101636400</v>
          </cell>
        </row>
        <row r="48">
          <cell r="C48">
            <v>73585777</v>
          </cell>
        </row>
        <row r="49">
          <cell r="C49">
            <v>13122999</v>
          </cell>
        </row>
        <row r="50">
          <cell r="C50">
            <v>14927624</v>
          </cell>
        </row>
        <row r="53">
          <cell r="C53">
            <v>610850</v>
          </cell>
        </row>
        <row r="54">
          <cell r="C54">
            <v>610850</v>
          </cell>
        </row>
        <row r="59">
          <cell r="C59">
            <v>102247250</v>
          </cell>
        </row>
        <row r="61">
          <cell r="C61">
            <v>21</v>
          </cell>
        </row>
      </sheetData>
      <sheetData sheetId="43">
        <row r="9">
          <cell r="C9">
            <v>0</v>
          </cell>
        </row>
        <row r="21">
          <cell r="C21">
            <v>0</v>
          </cell>
        </row>
        <row r="27">
          <cell r="C27">
            <v>0</v>
          </cell>
        </row>
        <row r="31">
          <cell r="C31">
            <v>0</v>
          </cell>
        </row>
        <row r="37">
          <cell r="C37">
            <v>0</v>
          </cell>
        </row>
        <row r="38">
          <cell r="C38">
            <v>0</v>
          </cell>
        </row>
        <row r="42">
          <cell r="C42">
            <v>0</v>
          </cell>
        </row>
        <row r="46">
          <cell r="C46">
            <v>0</v>
          </cell>
        </row>
        <row r="52">
          <cell r="C52">
            <v>0</v>
          </cell>
        </row>
        <row r="58">
          <cell r="C58">
            <v>0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1"/>
  <dimension ref="A1:F63"/>
  <sheetViews>
    <sheetView tabSelected="1" zoomScale="130" zoomScaleNormal="130" workbookViewId="0">
      <selection activeCell="A2" sqref="A2"/>
    </sheetView>
  </sheetViews>
  <sheetFormatPr defaultRowHeight="12.75" x14ac:dyDescent="0.2"/>
  <cols>
    <col min="1" max="1" width="13.83203125" style="74" customWidth="1"/>
    <col min="2" max="2" width="79.1640625" style="2" customWidth="1"/>
    <col min="3" max="3" width="25" style="79" customWidth="1"/>
    <col min="4" max="4" width="0" style="2" hidden="1" customWidth="1"/>
    <col min="5" max="5" width="11.83203125" style="3" hidden="1" customWidth="1"/>
    <col min="6" max="6" width="12.5" style="3" hidden="1" customWidth="1"/>
    <col min="7" max="8" width="0" style="2" hidden="1" customWidth="1"/>
    <col min="9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6" x14ac:dyDescent="0.2">
      <c r="A1" s="1" t="str">
        <f>CONCATENATE("16. melléklet"," ",[1]ALAPADATOK!A7," ",[1]ALAPADATOK!B7," ",[1]ALAPADATOK!C7," ",[1]ALAPADATOK!D7," ",[1]ALAPADATOK!E7," ",[1]ALAPADATOK!F7," ",[1]ALAPADATOK!G7," ",[1]ALAPADATOK!H7)</f>
        <v>16. melléklet a 27 / 2020. ( XI.26. ) önkormányzati rendelethez</v>
      </c>
      <c r="B1" s="1"/>
      <c r="C1" s="1"/>
    </row>
    <row r="2" spans="1:6" s="7" customFormat="1" ht="21" customHeight="1" thickBot="1" x14ac:dyDescent="0.25">
      <c r="A2" s="4"/>
      <c r="B2" s="5"/>
      <c r="C2" s="6"/>
      <c r="E2" s="3"/>
      <c r="F2" s="3"/>
    </row>
    <row r="3" spans="1:6" s="11" customFormat="1" ht="36" customHeight="1" x14ac:dyDescent="0.2">
      <c r="A3" s="8" t="s">
        <v>0</v>
      </c>
      <c r="B3" s="9" t="s">
        <v>1</v>
      </c>
      <c r="C3" s="10" t="s">
        <v>2</v>
      </c>
      <c r="E3" s="12"/>
      <c r="F3" s="12"/>
    </row>
    <row r="4" spans="1:6" s="11" customFormat="1" ht="24.75" thickBot="1" x14ac:dyDescent="0.25">
      <c r="A4" s="13" t="s">
        <v>3</v>
      </c>
      <c r="B4" s="14" t="s">
        <v>4</v>
      </c>
      <c r="C4" s="15" t="s">
        <v>5</v>
      </c>
      <c r="E4" s="12"/>
      <c r="F4" s="12"/>
    </row>
    <row r="5" spans="1:6" s="18" customFormat="1" ht="15.95" customHeight="1" thickBot="1" x14ac:dyDescent="0.3">
      <c r="A5" s="16"/>
      <c r="B5" s="16"/>
      <c r="C5" s="17" t="s">
        <v>6</v>
      </c>
      <c r="E5" s="12"/>
      <c r="F5" s="12"/>
    </row>
    <row r="6" spans="1:6" ht="13.5" thickBot="1" x14ac:dyDescent="0.25">
      <c r="A6" s="19" t="s">
        <v>7</v>
      </c>
      <c r="B6" s="20" t="s">
        <v>8</v>
      </c>
      <c r="C6" s="21" t="s">
        <v>9</v>
      </c>
    </row>
    <row r="7" spans="1:6" s="25" customFormat="1" ht="12.95" customHeight="1" thickBot="1" x14ac:dyDescent="0.25">
      <c r="A7" s="22" t="s">
        <v>10</v>
      </c>
      <c r="B7" s="23" t="s">
        <v>11</v>
      </c>
      <c r="C7" s="24" t="s">
        <v>12</v>
      </c>
      <c r="E7" s="26"/>
      <c r="F7" s="26"/>
    </row>
    <row r="8" spans="1:6" s="25" customFormat="1" ht="15.95" customHeight="1" thickBot="1" x14ac:dyDescent="0.25">
      <c r="A8" s="27"/>
      <c r="B8" s="28" t="s">
        <v>13</v>
      </c>
      <c r="C8" s="29"/>
      <c r="E8" s="26"/>
      <c r="F8" s="26"/>
    </row>
    <row r="9" spans="1:6" s="32" customFormat="1" ht="12" customHeight="1" thickBot="1" x14ac:dyDescent="0.25">
      <c r="A9" s="22" t="s">
        <v>14</v>
      </c>
      <c r="B9" s="30" t="s">
        <v>15</v>
      </c>
      <c r="C9" s="31">
        <f>SUM(C10:C20)</f>
        <v>1010766</v>
      </c>
      <c r="E9" s="33">
        <f>'[1]9.7.1. sz. mell TIB  '!C9+'[1]9.7.2. sz. mell TIB'!C9</f>
        <v>1010766</v>
      </c>
      <c r="F9" s="33">
        <f>C9-E9</f>
        <v>0</v>
      </c>
    </row>
    <row r="10" spans="1:6" s="32" customFormat="1" ht="12" customHeight="1" x14ac:dyDescent="0.2">
      <c r="A10" s="34" t="s">
        <v>16</v>
      </c>
      <c r="B10" s="35" t="s">
        <v>17</v>
      </c>
      <c r="C10" s="36"/>
      <c r="E10" s="33">
        <f>'[1]9.7.1. sz. mell TIB  '!C10+'[1]9.7.2. sz. mell TIB'!C10</f>
        <v>0</v>
      </c>
      <c r="F10" s="33">
        <f t="shared" ref="F10:F61" si="0">C10-E10</f>
        <v>0</v>
      </c>
    </row>
    <row r="11" spans="1:6" s="32" customFormat="1" ht="12" customHeight="1" x14ac:dyDescent="0.2">
      <c r="A11" s="37" t="s">
        <v>18</v>
      </c>
      <c r="B11" s="38" t="s">
        <v>19</v>
      </c>
      <c r="C11" s="39"/>
      <c r="E11" s="33">
        <f>'[1]9.7.1. sz. mell TIB  '!C11+'[1]9.7.2. sz. mell TIB'!C11</f>
        <v>0</v>
      </c>
      <c r="F11" s="33">
        <f t="shared" si="0"/>
        <v>0</v>
      </c>
    </row>
    <row r="12" spans="1:6" s="32" customFormat="1" ht="12" customHeight="1" x14ac:dyDescent="0.2">
      <c r="A12" s="37" t="s">
        <v>20</v>
      </c>
      <c r="B12" s="38" t="s">
        <v>21</v>
      </c>
      <c r="C12" s="39"/>
      <c r="E12" s="33">
        <f>'[1]9.7.1. sz. mell TIB  '!C12+'[1]9.7.2. sz. mell TIB'!C12</f>
        <v>0</v>
      </c>
      <c r="F12" s="33">
        <f t="shared" si="0"/>
        <v>0</v>
      </c>
    </row>
    <row r="13" spans="1:6" s="32" customFormat="1" ht="12" customHeight="1" x14ac:dyDescent="0.2">
      <c r="A13" s="37" t="s">
        <v>22</v>
      </c>
      <c r="B13" s="38" t="s">
        <v>23</v>
      </c>
      <c r="C13" s="39"/>
      <c r="E13" s="33">
        <f>'[1]9.7.1. sz. mell TIB  '!C13+'[1]9.7.2. sz. mell TIB'!C13</f>
        <v>0</v>
      </c>
      <c r="F13" s="33">
        <f t="shared" si="0"/>
        <v>0</v>
      </c>
    </row>
    <row r="14" spans="1:6" s="32" customFormat="1" ht="12" customHeight="1" x14ac:dyDescent="0.2">
      <c r="A14" s="37" t="s">
        <v>24</v>
      </c>
      <c r="B14" s="38" t="s">
        <v>25</v>
      </c>
      <c r="C14" s="39">
        <f>1382012-371246</f>
        <v>1010766</v>
      </c>
      <c r="E14" s="33">
        <f>'[1]9.7.1. sz. mell TIB  '!C14+'[1]9.7.2. sz. mell TIB'!C14</f>
        <v>1010766</v>
      </c>
      <c r="F14" s="33">
        <f t="shared" si="0"/>
        <v>0</v>
      </c>
    </row>
    <row r="15" spans="1:6" s="32" customFormat="1" ht="12" customHeight="1" x14ac:dyDescent="0.2">
      <c r="A15" s="37" t="s">
        <v>26</v>
      </c>
      <c r="B15" s="38" t="s">
        <v>27</v>
      </c>
      <c r="C15" s="39"/>
      <c r="E15" s="33">
        <f>'[1]9.7.1. sz. mell TIB  '!C15+'[1]9.7.2. sz. mell TIB'!C15</f>
        <v>0</v>
      </c>
      <c r="F15" s="33">
        <f t="shared" si="0"/>
        <v>0</v>
      </c>
    </row>
    <row r="16" spans="1:6" s="32" customFormat="1" ht="12" customHeight="1" x14ac:dyDescent="0.2">
      <c r="A16" s="37" t="s">
        <v>28</v>
      </c>
      <c r="B16" s="40" t="s">
        <v>29</v>
      </c>
      <c r="C16" s="39"/>
      <c r="E16" s="33">
        <f>'[1]9.7.1. sz. mell TIB  '!C16+'[1]9.7.2. sz. mell TIB'!C16</f>
        <v>0</v>
      </c>
      <c r="F16" s="33">
        <f t="shared" si="0"/>
        <v>0</v>
      </c>
    </row>
    <row r="17" spans="1:6" s="32" customFormat="1" ht="12" customHeight="1" x14ac:dyDescent="0.2">
      <c r="A17" s="37" t="s">
        <v>30</v>
      </c>
      <c r="B17" s="38" t="s">
        <v>31</v>
      </c>
      <c r="C17" s="41"/>
      <c r="E17" s="33">
        <f>'[1]9.7.1. sz. mell TIB  '!C17+'[1]9.7.2. sz. mell TIB'!C17</f>
        <v>0</v>
      </c>
      <c r="F17" s="33">
        <f t="shared" si="0"/>
        <v>0</v>
      </c>
    </row>
    <row r="18" spans="1:6" s="42" customFormat="1" ht="12" customHeight="1" x14ac:dyDescent="0.2">
      <c r="A18" s="37" t="s">
        <v>32</v>
      </c>
      <c r="B18" s="38" t="s">
        <v>33</v>
      </c>
      <c r="C18" s="39"/>
      <c r="E18" s="33">
        <f>'[1]9.7.1. sz. mell TIB  '!C18+'[1]9.7.2. sz. mell TIB'!C18</f>
        <v>0</v>
      </c>
      <c r="F18" s="33">
        <f t="shared" si="0"/>
        <v>0</v>
      </c>
    </row>
    <row r="19" spans="1:6" s="42" customFormat="1" ht="12" customHeight="1" x14ac:dyDescent="0.2">
      <c r="A19" s="37" t="s">
        <v>34</v>
      </c>
      <c r="B19" s="38" t="s">
        <v>35</v>
      </c>
      <c r="C19" s="43"/>
      <c r="E19" s="33">
        <f>'[1]9.7.1. sz. mell TIB  '!C19+'[1]9.7.2. sz. mell TIB'!C19</f>
        <v>0</v>
      </c>
      <c r="F19" s="33">
        <f t="shared" si="0"/>
        <v>0</v>
      </c>
    </row>
    <row r="20" spans="1:6" s="42" customFormat="1" ht="12" customHeight="1" thickBot="1" x14ac:dyDescent="0.25">
      <c r="A20" s="37" t="s">
        <v>36</v>
      </c>
      <c r="B20" s="40" t="s">
        <v>37</v>
      </c>
      <c r="C20" s="43"/>
      <c r="E20" s="33">
        <f>'[1]9.7.1. sz. mell TIB  '!C20+'[1]9.7.2. sz. mell TIB'!C20</f>
        <v>0</v>
      </c>
      <c r="F20" s="33">
        <f t="shared" si="0"/>
        <v>0</v>
      </c>
    </row>
    <row r="21" spans="1:6" s="32" customFormat="1" ht="12" customHeight="1" thickBot="1" x14ac:dyDescent="0.25">
      <c r="A21" s="22" t="s">
        <v>38</v>
      </c>
      <c r="B21" s="30" t="s">
        <v>39</v>
      </c>
      <c r="C21" s="31">
        <f>SUM(C22:C24)</f>
        <v>358859</v>
      </c>
      <c r="E21" s="33">
        <f>'[1]9.7.1. sz. mell TIB  '!C21+'[1]9.7.2. sz. mell TIB'!C21</f>
        <v>358859</v>
      </c>
      <c r="F21" s="33">
        <f t="shared" si="0"/>
        <v>0</v>
      </c>
    </row>
    <row r="22" spans="1:6" s="42" customFormat="1" ht="12" customHeight="1" x14ac:dyDescent="0.2">
      <c r="A22" s="37" t="s">
        <v>40</v>
      </c>
      <c r="B22" s="44" t="s">
        <v>41</v>
      </c>
      <c r="C22" s="45"/>
      <c r="E22" s="33">
        <f>'[1]9.7.1. sz. mell TIB  '!C22+'[1]9.7.2. sz. mell TIB'!C22</f>
        <v>0</v>
      </c>
      <c r="F22" s="33">
        <f t="shared" si="0"/>
        <v>0</v>
      </c>
    </row>
    <row r="23" spans="1:6" s="42" customFormat="1" ht="12" customHeight="1" x14ac:dyDescent="0.2">
      <c r="A23" s="37" t="s">
        <v>42</v>
      </c>
      <c r="B23" s="38" t="s">
        <v>43</v>
      </c>
      <c r="C23" s="39"/>
      <c r="E23" s="33">
        <f>'[1]9.7.1. sz. mell TIB  '!C23+'[1]9.7.2. sz. mell TIB'!C23</f>
        <v>0</v>
      </c>
      <c r="F23" s="33">
        <f t="shared" si="0"/>
        <v>0</v>
      </c>
    </row>
    <row r="24" spans="1:6" s="42" customFormat="1" ht="12" customHeight="1" x14ac:dyDescent="0.2">
      <c r="A24" s="37" t="s">
        <v>44</v>
      </c>
      <c r="B24" s="38" t="s">
        <v>45</v>
      </c>
      <c r="C24" s="46">
        <v>358859</v>
      </c>
      <c r="E24" s="33">
        <f>'[1]9.7.1. sz. mell TIB  '!C24+'[1]9.7.2. sz. mell TIB'!C24</f>
        <v>358859</v>
      </c>
      <c r="F24" s="33">
        <f t="shared" si="0"/>
        <v>0</v>
      </c>
    </row>
    <row r="25" spans="1:6" s="42" customFormat="1" ht="12" customHeight="1" thickBot="1" x14ac:dyDescent="0.25">
      <c r="A25" s="37" t="s">
        <v>46</v>
      </c>
      <c r="B25" s="38" t="s">
        <v>47</v>
      </c>
      <c r="C25" s="39">
        <v>358859</v>
      </c>
      <c r="E25" s="33">
        <f>'[1]9.7.1. sz. mell TIB  '!C25+'[1]9.7.2. sz. mell TIB'!C25</f>
        <v>358859</v>
      </c>
      <c r="F25" s="33">
        <f t="shared" si="0"/>
        <v>0</v>
      </c>
    </row>
    <row r="26" spans="1:6" s="42" customFormat="1" ht="12" customHeight="1" thickBot="1" x14ac:dyDescent="0.25">
      <c r="A26" s="47" t="s">
        <v>48</v>
      </c>
      <c r="B26" s="48" t="s">
        <v>49</v>
      </c>
      <c r="C26" s="49"/>
      <c r="E26" s="33">
        <f>'[1]9.7.1. sz. mell TIB  '!C26+'[1]9.7.2. sz. mell TIB'!C26</f>
        <v>0</v>
      </c>
      <c r="F26" s="33">
        <f t="shared" si="0"/>
        <v>0</v>
      </c>
    </row>
    <row r="27" spans="1:6" s="42" customFormat="1" ht="12" customHeight="1" thickBot="1" x14ac:dyDescent="0.25">
      <c r="A27" s="47" t="s">
        <v>50</v>
      </c>
      <c r="B27" s="48" t="s">
        <v>51</v>
      </c>
      <c r="C27" s="31">
        <f>+C28+C29+C30</f>
        <v>0</v>
      </c>
      <c r="E27" s="33">
        <f>'[1]9.7.1. sz. mell TIB  '!C27+'[1]9.7.2. sz. mell TIB'!C27</f>
        <v>0</v>
      </c>
      <c r="F27" s="33">
        <f t="shared" si="0"/>
        <v>0</v>
      </c>
    </row>
    <row r="28" spans="1:6" s="42" customFormat="1" ht="12" customHeight="1" x14ac:dyDescent="0.2">
      <c r="A28" s="50" t="s">
        <v>52</v>
      </c>
      <c r="B28" s="51" t="s">
        <v>53</v>
      </c>
      <c r="C28" s="52"/>
      <c r="E28" s="33">
        <f>'[1]9.7.1. sz. mell TIB  '!C28+'[1]9.7.2. sz. mell TIB'!C28</f>
        <v>0</v>
      </c>
      <c r="F28" s="33">
        <f t="shared" si="0"/>
        <v>0</v>
      </c>
    </row>
    <row r="29" spans="1:6" s="42" customFormat="1" ht="12" customHeight="1" x14ac:dyDescent="0.2">
      <c r="A29" s="50" t="s">
        <v>54</v>
      </c>
      <c r="B29" s="51" t="s">
        <v>43</v>
      </c>
      <c r="C29" s="45"/>
      <c r="E29" s="33">
        <f>'[1]9.7.1. sz. mell TIB  '!C29+'[1]9.7.2. sz. mell TIB'!C29</f>
        <v>0</v>
      </c>
      <c r="F29" s="33">
        <f t="shared" si="0"/>
        <v>0</v>
      </c>
    </row>
    <row r="30" spans="1:6" s="42" customFormat="1" ht="12" customHeight="1" x14ac:dyDescent="0.2">
      <c r="A30" s="50" t="s">
        <v>55</v>
      </c>
      <c r="B30" s="53" t="s">
        <v>56</v>
      </c>
      <c r="C30" s="45"/>
      <c r="E30" s="33">
        <f>'[1]9.7.1. sz. mell TIB  '!C30+'[1]9.7.2. sz. mell TIB'!C30</f>
        <v>0</v>
      </c>
      <c r="F30" s="33">
        <f t="shared" si="0"/>
        <v>0</v>
      </c>
    </row>
    <row r="31" spans="1:6" s="42" customFormat="1" ht="12" customHeight="1" thickBot="1" x14ac:dyDescent="0.25">
      <c r="A31" s="37" t="s">
        <v>57</v>
      </c>
      <c r="B31" s="54" t="s">
        <v>58</v>
      </c>
      <c r="C31" s="55"/>
      <c r="E31" s="33">
        <f>'[1]9.7.1. sz. mell TIB  '!C31+'[1]9.7.2. sz. mell TIB'!C31</f>
        <v>0</v>
      </c>
      <c r="F31" s="33">
        <f t="shared" si="0"/>
        <v>0</v>
      </c>
    </row>
    <row r="32" spans="1:6" s="42" customFormat="1" ht="12" customHeight="1" thickBot="1" x14ac:dyDescent="0.25">
      <c r="A32" s="47" t="s">
        <v>59</v>
      </c>
      <c r="B32" s="48" t="s">
        <v>60</v>
      </c>
      <c r="C32" s="31">
        <f>+C33+C34+C35</f>
        <v>0</v>
      </c>
      <c r="E32" s="33">
        <f>'[1]9.7.1. sz. mell TIB  '!C32+'[1]9.7.2. sz. mell TIB'!C32</f>
        <v>0</v>
      </c>
      <c r="F32" s="33">
        <f t="shared" si="0"/>
        <v>0</v>
      </c>
    </row>
    <row r="33" spans="1:6" s="42" customFormat="1" ht="12" customHeight="1" x14ac:dyDescent="0.2">
      <c r="A33" s="50" t="s">
        <v>61</v>
      </c>
      <c r="B33" s="51" t="s">
        <v>62</v>
      </c>
      <c r="C33" s="52"/>
      <c r="E33" s="33">
        <f>'[1]9.7.1. sz. mell TIB  '!C33+'[1]9.7.2. sz. mell TIB'!C33</f>
        <v>0</v>
      </c>
      <c r="F33" s="33">
        <f t="shared" si="0"/>
        <v>0</v>
      </c>
    </row>
    <row r="34" spans="1:6" s="42" customFormat="1" ht="12" customHeight="1" x14ac:dyDescent="0.2">
      <c r="A34" s="50" t="s">
        <v>63</v>
      </c>
      <c r="B34" s="53" t="s">
        <v>64</v>
      </c>
      <c r="C34" s="41"/>
      <c r="E34" s="33">
        <f>'[1]9.7.1. sz. mell TIB  '!C34+'[1]9.7.2. sz. mell TIB'!C34</f>
        <v>0</v>
      </c>
      <c r="F34" s="33">
        <f t="shared" si="0"/>
        <v>0</v>
      </c>
    </row>
    <row r="35" spans="1:6" s="32" customFormat="1" ht="12" customHeight="1" thickBot="1" x14ac:dyDescent="0.25">
      <c r="A35" s="37" t="s">
        <v>65</v>
      </c>
      <c r="B35" s="54" t="s">
        <v>66</v>
      </c>
      <c r="C35" s="55"/>
      <c r="E35" s="33">
        <f>'[1]9.7.1. sz. mell TIB  '!C35+'[1]9.7.2. sz. mell TIB'!C35</f>
        <v>0</v>
      </c>
      <c r="F35" s="33">
        <f t="shared" si="0"/>
        <v>0</v>
      </c>
    </row>
    <row r="36" spans="1:6" s="32" customFormat="1" ht="12" customHeight="1" thickBot="1" x14ac:dyDescent="0.25">
      <c r="A36" s="47" t="s">
        <v>67</v>
      </c>
      <c r="B36" s="48" t="s">
        <v>68</v>
      </c>
      <c r="C36" s="49"/>
      <c r="E36" s="33">
        <f>'[1]9.7.1. sz. mell TIB  '!C36+'[1]9.7.2. sz. mell TIB'!C36</f>
        <v>0</v>
      </c>
      <c r="F36" s="33">
        <f t="shared" si="0"/>
        <v>0</v>
      </c>
    </row>
    <row r="37" spans="1:6" s="32" customFormat="1" ht="12" customHeight="1" thickBot="1" x14ac:dyDescent="0.25">
      <c r="A37" s="47" t="s">
        <v>69</v>
      </c>
      <c r="B37" s="48" t="s">
        <v>70</v>
      </c>
      <c r="C37" s="56"/>
      <c r="E37" s="33">
        <f>'[1]9.7.1. sz. mell TIB  '!C37+'[1]9.7.2. sz. mell TIB'!C37</f>
        <v>0</v>
      </c>
      <c r="F37" s="33">
        <f t="shared" si="0"/>
        <v>0</v>
      </c>
    </row>
    <row r="38" spans="1:6" s="32" customFormat="1" ht="12" customHeight="1" thickBot="1" x14ac:dyDescent="0.25">
      <c r="A38" s="22" t="s">
        <v>71</v>
      </c>
      <c r="B38" s="48" t="s">
        <v>72</v>
      </c>
      <c r="C38" s="57">
        <f>+C9+C21+C26+C27+C32+C36+C37</f>
        <v>1369625</v>
      </c>
      <c r="E38" s="33">
        <f>'[1]9.7.1. sz. mell TIB  '!C38+'[1]9.7.2. sz. mell TIB'!C38</f>
        <v>1369625</v>
      </c>
      <c r="F38" s="33">
        <f t="shared" si="0"/>
        <v>0</v>
      </c>
    </row>
    <row r="39" spans="1:6" s="32" customFormat="1" ht="12" customHeight="1" thickBot="1" x14ac:dyDescent="0.25">
      <c r="A39" s="58" t="s">
        <v>73</v>
      </c>
      <c r="B39" s="48" t="s">
        <v>74</v>
      </c>
      <c r="C39" s="59">
        <f>+C40+C41+C42</f>
        <v>100877625</v>
      </c>
      <c r="E39" s="33">
        <f>'[1]9.7.1. sz. mell TIB  '!C39+'[1]9.7.2. sz. mell TIB'!C39</f>
        <v>100877625</v>
      </c>
      <c r="F39" s="33">
        <f t="shared" si="0"/>
        <v>0</v>
      </c>
    </row>
    <row r="40" spans="1:6" s="32" customFormat="1" ht="12" customHeight="1" x14ac:dyDescent="0.2">
      <c r="A40" s="50" t="s">
        <v>75</v>
      </c>
      <c r="B40" s="51" t="s">
        <v>76</v>
      </c>
      <c r="C40" s="52">
        <v>820681</v>
      </c>
      <c r="E40" s="33">
        <f>'[1]9.7.1. sz. mell TIB  '!C40+'[1]9.7.2. sz. mell TIB'!C40</f>
        <v>820681</v>
      </c>
      <c r="F40" s="33">
        <f t="shared" si="0"/>
        <v>0</v>
      </c>
    </row>
    <row r="41" spans="1:6" s="42" customFormat="1" ht="12" customHeight="1" x14ac:dyDescent="0.2">
      <c r="A41" s="50" t="s">
        <v>77</v>
      </c>
      <c r="B41" s="53" t="s">
        <v>78</v>
      </c>
      <c r="C41" s="41"/>
      <c r="E41" s="33">
        <f>'[1]9.7.1. sz. mell TIB  '!C41+'[1]9.7.2. sz. mell TIB'!C41</f>
        <v>0</v>
      </c>
      <c r="F41" s="33">
        <f t="shared" si="0"/>
        <v>0</v>
      </c>
    </row>
    <row r="42" spans="1:6" s="42" customFormat="1" ht="15" customHeight="1" thickBot="1" x14ac:dyDescent="0.25">
      <c r="A42" s="37" t="s">
        <v>79</v>
      </c>
      <c r="B42" s="54" t="s">
        <v>80</v>
      </c>
      <c r="C42" s="55">
        <f>97939593+640498+1160572-812674+1128955</f>
        <v>100056944</v>
      </c>
      <c r="E42" s="33">
        <f>'[1]9.7.1. sz. mell TIB  '!C42+'[1]9.7.2. sz. mell TIB'!C42</f>
        <v>100056944</v>
      </c>
      <c r="F42" s="33">
        <f t="shared" si="0"/>
        <v>0</v>
      </c>
    </row>
    <row r="43" spans="1:6" s="42" customFormat="1" ht="15" customHeight="1" thickBot="1" x14ac:dyDescent="0.25">
      <c r="A43" s="58" t="s">
        <v>81</v>
      </c>
      <c r="B43" s="60" t="s">
        <v>82</v>
      </c>
      <c r="C43" s="59">
        <f>+C38+C39</f>
        <v>102247250</v>
      </c>
      <c r="E43" s="33">
        <f>'[1]9.7.1. sz. mell TIB  '!C43+'[1]9.7.2. sz. mell TIB'!C43</f>
        <v>102247250</v>
      </c>
      <c r="F43" s="33">
        <f t="shared" si="0"/>
        <v>0</v>
      </c>
    </row>
    <row r="44" spans="1:6" x14ac:dyDescent="0.2">
      <c r="A44" s="61"/>
      <c r="B44" s="62"/>
      <c r="C44" s="63"/>
      <c r="E44" s="33">
        <f>'[1]9.7.1. sz. mell TIB  '!C44+'[1]9.7.2. sz. mell TIB'!C44</f>
        <v>0</v>
      </c>
      <c r="F44" s="33">
        <f t="shared" si="0"/>
        <v>0</v>
      </c>
    </row>
    <row r="45" spans="1:6" s="25" customFormat="1" ht="16.5" customHeight="1" thickBot="1" x14ac:dyDescent="0.25">
      <c r="A45" s="64"/>
      <c r="B45" s="65"/>
      <c r="C45" s="66"/>
      <c r="E45" s="33">
        <f>'[1]9.7.1. sz. mell TIB  '!C45+'[1]9.7.2. sz. mell TIB'!C45</f>
        <v>0</v>
      </c>
      <c r="F45" s="33">
        <f t="shared" si="0"/>
        <v>0</v>
      </c>
    </row>
    <row r="46" spans="1:6" s="70" customFormat="1" ht="12" customHeight="1" thickBot="1" x14ac:dyDescent="0.25">
      <c r="A46" s="67"/>
      <c r="B46" s="68" t="s">
        <v>83</v>
      </c>
      <c r="C46" s="69"/>
      <c r="E46" s="33">
        <f>'[1]9.7.1. sz. mell TIB  '!C46+'[1]9.7.2. sz. mell TIB'!C46</f>
        <v>0</v>
      </c>
      <c r="F46" s="33">
        <f t="shared" si="0"/>
        <v>0</v>
      </c>
    </row>
    <row r="47" spans="1:6" ht="12" customHeight="1" thickBot="1" x14ac:dyDescent="0.25">
      <c r="A47" s="47" t="s">
        <v>14</v>
      </c>
      <c r="B47" s="48" t="s">
        <v>84</v>
      </c>
      <c r="C47" s="71">
        <f>SUM(C48:C52)</f>
        <v>101636400</v>
      </c>
      <c r="E47" s="33">
        <f>'[1]9.7.1. sz. mell TIB  '!C47+'[1]9.7.2. sz. mell TIB'!C47</f>
        <v>101636400</v>
      </c>
      <c r="F47" s="33">
        <f t="shared" si="0"/>
        <v>0</v>
      </c>
    </row>
    <row r="48" spans="1:6" ht="12" customHeight="1" x14ac:dyDescent="0.2">
      <c r="A48" s="37" t="s">
        <v>16</v>
      </c>
      <c r="B48" s="44" t="s">
        <v>85</v>
      </c>
      <c r="C48" s="52">
        <f>71236352+545105+826870+977450</f>
        <v>73585777</v>
      </c>
      <c r="E48" s="33">
        <f>'[1]9.7.1. sz. mell TIB  '!C48+'[1]9.7.2. sz. mell TIB'!C48</f>
        <v>73585777</v>
      </c>
      <c r="F48" s="33">
        <f t="shared" si="0"/>
        <v>0</v>
      </c>
    </row>
    <row r="49" spans="1:6" ht="12" customHeight="1" x14ac:dyDescent="0.2">
      <c r="A49" s="37" t="s">
        <v>18</v>
      </c>
      <c r="B49" s="38" t="s">
        <v>86</v>
      </c>
      <c r="C49" s="39">
        <f>12731399+95393+144702+151505</f>
        <v>13122999</v>
      </c>
      <c r="E49" s="33">
        <f>'[1]9.7.1. sz. mell TIB  '!C49+'[1]9.7.2. sz. mell TIB'!C49</f>
        <v>13122999</v>
      </c>
      <c r="F49" s="33">
        <f t="shared" si="0"/>
        <v>0</v>
      </c>
    </row>
    <row r="50" spans="1:6" ht="12" customHeight="1" x14ac:dyDescent="0.2">
      <c r="A50" s="37" t="s">
        <v>20</v>
      </c>
      <c r="B50" s="38" t="s">
        <v>87</v>
      </c>
      <c r="C50" s="72">
        <f>15922544+189000-45500+45500-1183920</f>
        <v>14927624</v>
      </c>
      <c r="E50" s="33">
        <f>'[1]9.7.1. sz. mell TIB  '!C50+'[1]9.7.2. sz. mell TIB'!C50</f>
        <v>14927624</v>
      </c>
      <c r="F50" s="33">
        <f t="shared" si="0"/>
        <v>0</v>
      </c>
    </row>
    <row r="51" spans="1:6" ht="12" customHeight="1" x14ac:dyDescent="0.2">
      <c r="A51" s="37" t="s">
        <v>22</v>
      </c>
      <c r="B51" s="38" t="s">
        <v>88</v>
      </c>
      <c r="C51" s="39"/>
      <c r="E51" s="33">
        <f>'[1]9.7.1. sz. mell TIB  '!C51+'[1]9.7.2. sz. mell TIB'!C51</f>
        <v>0</v>
      </c>
      <c r="F51" s="33">
        <f t="shared" si="0"/>
        <v>0</v>
      </c>
    </row>
    <row r="52" spans="1:6" ht="12" customHeight="1" thickBot="1" x14ac:dyDescent="0.25">
      <c r="A52" s="37" t="s">
        <v>24</v>
      </c>
      <c r="B52" s="38" t="s">
        <v>89</v>
      </c>
      <c r="C52" s="39"/>
      <c r="E52" s="33">
        <f>'[1]9.7.1. sz. mell TIB  '!C52+'[1]9.7.2. sz. mell TIB'!C52</f>
        <v>0</v>
      </c>
      <c r="F52" s="33">
        <f t="shared" si="0"/>
        <v>0</v>
      </c>
    </row>
    <row r="53" spans="1:6" s="70" customFormat="1" ht="12" customHeight="1" thickBot="1" x14ac:dyDescent="0.25">
      <c r="A53" s="47" t="s">
        <v>38</v>
      </c>
      <c r="B53" s="48" t="s">
        <v>90</v>
      </c>
      <c r="C53" s="31">
        <f>SUM(C54:C56)</f>
        <v>610850</v>
      </c>
      <c r="E53" s="33">
        <f>'[1]9.7.1. sz. mell TIB  '!C53+'[1]9.7.2. sz. mell TIB'!C53</f>
        <v>610850</v>
      </c>
      <c r="F53" s="33">
        <f t="shared" si="0"/>
        <v>0</v>
      </c>
    </row>
    <row r="54" spans="1:6" ht="12" customHeight="1" x14ac:dyDescent="0.2">
      <c r="A54" s="37" t="s">
        <v>40</v>
      </c>
      <c r="B54" s="44" t="s">
        <v>91</v>
      </c>
      <c r="C54" s="52">
        <v>610850</v>
      </c>
      <c r="E54" s="33">
        <f>'[1]9.7.1. sz. mell TIB  '!C54+'[1]9.7.2. sz. mell TIB'!C54</f>
        <v>610850</v>
      </c>
      <c r="F54" s="33">
        <f t="shared" si="0"/>
        <v>0</v>
      </c>
    </row>
    <row r="55" spans="1:6" ht="12" customHeight="1" x14ac:dyDescent="0.2">
      <c r="A55" s="37" t="s">
        <v>42</v>
      </c>
      <c r="B55" s="38" t="s">
        <v>92</v>
      </c>
      <c r="C55" s="39"/>
      <c r="E55" s="33">
        <f>'[1]9.7.1. sz. mell TIB  '!C55+'[1]9.7.2. sz. mell TIB'!C55</f>
        <v>0</v>
      </c>
      <c r="F55" s="33">
        <f t="shared" si="0"/>
        <v>0</v>
      </c>
    </row>
    <row r="56" spans="1:6" ht="12" customHeight="1" x14ac:dyDescent="0.2">
      <c r="A56" s="37" t="s">
        <v>44</v>
      </c>
      <c r="B56" s="38" t="s">
        <v>93</v>
      </c>
      <c r="C56" s="39"/>
      <c r="E56" s="33">
        <f>'[1]9.7.1. sz. mell TIB  '!C56+'[1]9.7.2. sz. mell TIB'!C56</f>
        <v>0</v>
      </c>
      <c r="F56" s="33">
        <f t="shared" si="0"/>
        <v>0</v>
      </c>
    </row>
    <row r="57" spans="1:6" ht="15" customHeight="1" thickBot="1" x14ac:dyDescent="0.25">
      <c r="A57" s="37" t="s">
        <v>46</v>
      </c>
      <c r="B57" s="38" t="s">
        <v>94</v>
      </c>
      <c r="C57" s="39"/>
      <c r="E57" s="33">
        <f>'[1]9.7.1. sz. mell TIB  '!C57+'[1]9.7.2. sz. mell TIB'!C57</f>
        <v>0</v>
      </c>
      <c r="F57" s="33">
        <f t="shared" si="0"/>
        <v>0</v>
      </c>
    </row>
    <row r="58" spans="1:6" ht="13.5" thickBot="1" x14ac:dyDescent="0.25">
      <c r="A58" s="47" t="s">
        <v>48</v>
      </c>
      <c r="B58" s="48" t="s">
        <v>95</v>
      </c>
      <c r="C58" s="49"/>
      <c r="E58" s="33">
        <f>'[1]9.7.1. sz. mell TIB  '!C58+'[1]9.7.2. sz. mell TIB'!C58</f>
        <v>0</v>
      </c>
      <c r="F58" s="33">
        <f t="shared" si="0"/>
        <v>0</v>
      </c>
    </row>
    <row r="59" spans="1:6" ht="15" customHeight="1" thickBot="1" x14ac:dyDescent="0.25">
      <c r="A59" s="47" t="s">
        <v>50</v>
      </c>
      <c r="B59" s="73" t="s">
        <v>96</v>
      </c>
      <c r="C59" s="71">
        <f>+C47+C53+C58</f>
        <v>102247250</v>
      </c>
      <c r="E59" s="33">
        <f>'[1]9.7.1. sz. mell TIB  '!C59+'[1]9.7.2. sz. mell TIB'!C59</f>
        <v>102247250</v>
      </c>
      <c r="F59" s="33">
        <f t="shared" si="0"/>
        <v>0</v>
      </c>
    </row>
    <row r="60" spans="1:6" ht="14.25" customHeight="1" thickBot="1" x14ac:dyDescent="0.25">
      <c r="C60" s="75"/>
      <c r="E60" s="33">
        <f>'[1]9.7.1. sz. mell TIB  '!C60+'[1]9.7.2. sz. mell TIB'!C60</f>
        <v>0</v>
      </c>
      <c r="F60" s="33">
        <f t="shared" si="0"/>
        <v>0</v>
      </c>
    </row>
    <row r="61" spans="1:6" ht="13.5" thickBot="1" x14ac:dyDescent="0.25">
      <c r="A61" s="76" t="s">
        <v>97</v>
      </c>
      <c r="B61" s="77"/>
      <c r="C61" s="78">
        <v>21</v>
      </c>
      <c r="E61" s="33" t="e">
        <f>'[1]9.7.1. sz. mell TIB  '!C61+'[1]9.7.2. sz. mell TIB'!#REF!</f>
        <v>#REF!</v>
      </c>
      <c r="F61" s="33" t="e">
        <f t="shared" si="0"/>
        <v>#REF!</v>
      </c>
    </row>
    <row r="62" spans="1:6" x14ac:dyDescent="0.2">
      <c r="E62" s="33"/>
      <c r="F62" s="33"/>
    </row>
    <row r="63" spans="1:6" x14ac:dyDescent="0.2">
      <c r="E63" s="33"/>
      <c r="F63" s="33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 sz. mell TIB  </vt:lpstr>
      <vt:lpstr>'9.7. sz. mell TIB 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2020-12-02T11:20:26Z</dcterms:created>
  <dcterms:modified xsi:type="dcterms:W3CDTF">2020-12-02T11:20:27Z</dcterms:modified>
</cp:coreProperties>
</file>