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Csákány\rendeletek 2020\"/>
    </mc:Choice>
  </mc:AlternateContent>
  <xr:revisionPtr revIDLastSave="0" documentId="8_{CE4CCF61-B7B4-4EBF-86C2-CB905B3115ED}" xr6:coauthVersionLast="45" xr6:coauthVersionMax="45" xr10:uidLastSave="{00000000-0000-0000-0000-000000000000}"/>
  <bookViews>
    <workbookView xWindow="-108" yWindow="-108" windowWidth="23256" windowHeight="12576" activeTab="5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6" l="1"/>
  <c r="B21" i="6" l="1"/>
  <c r="B20" i="6"/>
  <c r="B17" i="6"/>
  <c r="B12" i="6"/>
  <c r="B10" i="6"/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L26" i="6"/>
  <c r="K26" i="6"/>
  <c r="J26" i="6"/>
  <c r="H26" i="6"/>
  <c r="G26" i="6"/>
  <c r="F26" i="6"/>
  <c r="D26" i="6"/>
  <c r="C26" i="6"/>
  <c r="B26" i="6"/>
  <c r="O18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L18" i="6"/>
  <c r="J18" i="6"/>
  <c r="H18" i="6"/>
  <c r="G18" i="6"/>
  <c r="F18" i="6"/>
  <c r="D18" i="6"/>
  <c r="C18" i="6"/>
  <c r="B18" i="6"/>
  <c r="N23" i="6" l="1"/>
  <c r="K18" i="6"/>
  <c r="N14" i="6"/>
  <c r="N15" i="6"/>
  <c r="E26" i="6"/>
  <c r="I26" i="6"/>
  <c r="M26" i="6"/>
  <c r="E18" i="6"/>
  <c r="I18" i="6"/>
  <c r="M18" i="6"/>
  <c r="F6" i="5" l="1"/>
  <c r="F12" i="5" s="1"/>
  <c r="E6" i="5"/>
  <c r="D6" i="5" l="1"/>
  <c r="D12" i="5" s="1"/>
  <c r="E12" i="5"/>
  <c r="D30" i="4"/>
  <c r="D23" i="4"/>
  <c r="D15" i="4"/>
  <c r="D12" i="4"/>
  <c r="D7" i="4"/>
  <c r="D24" i="4" l="1"/>
  <c r="D33" i="4" s="1"/>
  <c r="D29" i="3"/>
  <c r="D22" i="3"/>
  <c r="D13" i="3"/>
  <c r="D6" i="3"/>
  <c r="D23" i="3" l="1"/>
  <c r="D32" i="3" s="1"/>
  <c r="E69" i="2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<sst xmlns="http://schemas.openxmlformats.org/spreadsheetml/2006/main" count="664" uniqueCount="570">
  <si>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</si>
  <si>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</si>
  <si>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</si>
  <si>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</si>
  <si>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</si>
  <si>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</si>
  <si>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</si>
  <si>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</si>
  <si>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</si>
  <si>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</si>
  <si>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</si>
  <si>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</si>
  <si>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</si>
  <si>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</si>
  <si>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</si>
  <si>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</si>
  <si>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</si>
  <si>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</si>
  <si>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</si>
  <si>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</si>
  <si>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</si>
  <si>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</si>
  <si>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</si>
  <si>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</si>
  <si>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</si>
  <si>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</si>
  <si>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</si>
  <si>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</si>
  <si>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</si>
  <si>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</si>
  <si>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</si>
  <si>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</si>
  <si>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</si>
  <si>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</si>
  <si>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</si>
  <si>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</si>
  <si>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</si>
  <si>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</si>
  <si>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</si>
  <si>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</si>
  <si>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</si>
  <si>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</si>
  <si>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</si>
  <si>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</si>
  <si>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</si>
  <si>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</si>
  <si>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</si>
  <si>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</si>
  <si>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</si>
  <si>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</si>
  <si>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</si>
  <si>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</si>
  <si>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</si>
  <si>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</si>
  <si>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</si>
  <si>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</si>
  <si>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</si>
  <si>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</si>
  <si>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</si>
  <si>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</si>
  <si>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</si>
  <si>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</si>
  <si>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</si>
  <si>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</si>
  <si>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</si>
  <si>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</si>
  <si>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</si>
  <si>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</si>
  <si>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</si>
  <si>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</si>
  <si>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</si>
  <si>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</si>
  <si>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</si>
  <si>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</si>
  <si>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</si>
  <si>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</si>
  <si>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</si>
  <si>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</si>
  <si>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</si>
  <si>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</si>
  <si>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</si>
  <si>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</si>
  <si>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</si>
  <si>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</si>
  <si>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</si>
  <si>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</si>
  <si>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</si>
  <si>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</si>
  <si>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</si>
  <si>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</si>
  <si>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</si>
  <si>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</si>
  <si>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</si>
  <si>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</si>
  <si>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</si>
  <si>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</si>
  <si>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</si>
  <si>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</si>
  <si>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</si>
  <si>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</si>
  <si>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</si>
  <si>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</si>
  <si>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</si>
  <si>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</si>
  <si>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</si>
  <si>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</si>
  <si>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</si>
  <si>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</si>
  <si>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</si>
  <si>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</si>
  <si>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</si>
  <si>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</si>
  <si>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</si>
  <si>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</si>
  <si>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</si>
  <si>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</si>
  <si>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</si>
  <si>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</si>
  <si>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</si>
  <si>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</si>
  <si>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</si>
  <si>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</si>
  <si>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</si>
  <si>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</si>
  <si>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</si>
  <si>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</si>
  <si>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</si>
  <si>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</si>
  <si>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</si>
  <si>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</si>
  <si>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</si>
  <si>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</si>
  <si>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</si>
  <si>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</si>
  <si>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</si>
  <si>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</si>
  <si>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</si>
  <si>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</si>
  <si>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</si>
  <si>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</si>
  <si>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</si>
  <si>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</si>
  <si>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</si>
  <si>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</si>
  <si>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</si>
  <si>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</si>
  <si>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</si>
  <si>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</si>
  <si>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</si>
  <si>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</si>
  <si>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</si>
  <si>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</si>
  <si>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</si>
  <si>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</si>
  <si>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</si>
  <si>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</si>
  <si>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</si>
  <si>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</si>
  <si>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</si>
  <si>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</si>
  <si>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</si>
  <si>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</si>
  <si>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</si>
  <si>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</si>
  <si>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</si>
  <si>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</si>
  <si>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</si>
  <si>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</si>
  <si>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</si>
  <si>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</si>
  <si>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</si>
  <si>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</si>
  <si>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</si>
  <si>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</si>
  <si>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</si>
  <si>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</si>
  <si>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</si>
  <si>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</si>
  <si>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</si>
  <si>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</si>
  <si>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</si>
  <si>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</si>
  <si>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</si>
  <si>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</si>
  <si>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</si>
  <si>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</si>
  <si>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</si>
  <si>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</si>
  <si>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</si>
  <si>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</si>
  <si>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</si>
  <si>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</si>
  <si>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</si>
  <si>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</si>
  <si>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</si>
  <si>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</si>
  <si>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</si>
  <si>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</si>
  <si>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</si>
  <si>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</si>
  <si>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</si>
  <si>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</si>
  <si>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</si>
  <si>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</si>
  <si>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</si>
  <si>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</si>
  <si>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</si>
  <si>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</si>
  <si>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</si>
  <si>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</si>
  <si>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</si>
  <si>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</si>
  <si>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</si>
  <si>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</si>
  <si>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</si>
  <si>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</si>
  <si>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</si>
  <si>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</si>
  <si>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</si>
  <si>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</si>
  <si>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</si>
  <si>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</si>
  <si>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</si>
  <si>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</si>
  <si>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</si>
  <si>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</si>
  <si>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</si>
  <si>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</si>
  <si>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</si>
  <si>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</si>
  <si>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</si>
  <si>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</si>
  <si>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</si>
  <si>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</si>
  <si>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</si>
  <si>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</si>
  <si>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</si>
  <si>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</si>
  <si>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</si>
  <si>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</si>
  <si>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</si>
  <si>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</si>
  <si>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</si>
  <si>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</si>
  <si>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</si>
  <si>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</si>
  <si>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</si>
  <si>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</si>
  <si>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</si>
  <si>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</si>
  <si>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</si>
  <si>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</si>
  <si>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</si>
  <si>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</si>
  <si>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</si>
  <si>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</si>
  <si>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</si>
  <si>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</si>
  <si>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</si>
  <si>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</si>
  <si>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</si>
  <si>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</si>
  <si>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</si>
  <si>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</si>
  <si>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</si>
  <si>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</si>
  <si>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</si>
  <si>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</si>
  <si>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</si>
  <si>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</si>
  <si>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</si>
  <si>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</si>
  <si>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</si>
  <si>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</si>
  <si>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</si>
  <si>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</si>
  <si>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</si>
  <si>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</si>
  <si>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</si>
  <si>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</si>
  <si>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</si>
  <si>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</si>
  <si>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</si>
  <si>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</si>
  <si>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</si>
  <si>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</si>
  <si>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</si>
  <si>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</si>
  <si>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</si>
  <si>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</si>
  <si>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</si>
  <si>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</si>
  <si>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</si>
  <si>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</si>
  <si>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</si>
  <si>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</si>
  <si>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</si>
  <si>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</si>
  <si>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</si>
  <si>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</si>
  <si>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</si>
  <si>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</si>
  <si>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</si>
  <si>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</si>
  <si>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</si>
  <si>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</si>
  <si>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</si>
  <si>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</si>
  <si>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</si>
  <si>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</si>
  <si>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</si>
  <si>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</si>
  <si>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</si>
  <si>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</si>
  <si>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</si>
  <si>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</si>
  <si>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</si>
  <si>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</si>
  <si>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</si>
  <si>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</si>
  <si>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</si>
  <si>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</si>
  <si>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</si>
  <si>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</si>
  <si>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</si>
  <si>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</si>
  <si>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</si>
  <si>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</si>
  <si>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</si>
  <si>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</si>
  <si>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</si>
  <si>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</si>
  <si>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</si>
  <si>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</si>
  <si>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</si>
  <si>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</si>
  <si>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</si>
  <si>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</si>
  <si>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</si>
  <si>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</si>
  <si>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</si>
  <si>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</si>
  <si>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</si>
  <si>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</si>
  <si>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</si>
  <si>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</si>
  <si>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</si>
  <si>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</si>
  <si>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</si>
  <si>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</si>
  <si>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</si>
  <si>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</si>
  <si>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</si>
  <si>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</si>
  <si>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</si>
  <si>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</si>
  <si>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</si>
  <si>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</si>
  <si>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</si>
  <si>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</si>
  <si>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</si>
  <si>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</si>
  <si>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</si>
  <si>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</si>
  <si>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</si>
  <si>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</si>
  <si>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</si>
  <si>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</si>
  <si>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</si>
  <si>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</si>
  <si>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</si>
  <si>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</si>
  <si>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</si>
  <si>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</si>
  <si>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</si>
  <si>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</si>
  <si>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</si>
  <si>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</si>
  <si>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</si>
  <si>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</si>
  <si>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</si>
  <si>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</si>
  <si>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</si>
  <si>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</si>
  <si>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</si>
  <si>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</si>
  <si>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</si>
  <si>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</si>
  <si>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</si>
  <si>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</si>
  <si>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</si>
  <si>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</si>
  <si>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</si>
  <si>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</si>
  <si>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</si>
  <si>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</si>
  <si>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</si>
  <si>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</si>
  <si>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</si>
  <si>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</si>
  <si>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</si>
  <si>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</si>
  <si>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</si>
  <si>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</si>
  <si>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</si>
  <si>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</si>
  <si>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</si>
  <si>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</si>
  <si>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</si>
  <si>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</si>
  <si>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</si>
  <si>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</si>
  <si>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</si>
  <si>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</si>
  <si>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</si>
  <si>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</si>
  <si>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</si>
  <si>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</si>
  <si>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</si>
  <si>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</si>
  <si>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</si>
  <si>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</si>
  <si>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</si>
  <si>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</si>
  <si>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</si>
  <si>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</si>
  <si>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</si>
  <si>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</si>
  <si>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</si>
  <si>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</si>
  <si>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</si>
  <si>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</si>
  <si>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</si>
  <si>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</si>
  <si>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</si>
  <si>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</si>
  <si>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</si>
  <si>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</si>
  <si>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</si>
  <si>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</si>
  <si>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</si>
  <si>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</si>
  <si>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</si>
  <si>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</si>
  <si>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</si>
  <si>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</si>
  <si>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</si>
  <si>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</si>
  <si>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</si>
  <si>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</si>
  <si>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</si>
  <si>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</si>
  <si>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</si>
  <si>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</si>
  <si>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</si>
  <si>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</si>
  <si>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</si>
  <si>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</si>
  <si>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</si>
  <si>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</si>
  <si>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</si>
  <si>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</si>
  <si>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</si>
  <si>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</si>
  <si>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</si>
  <si>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</si>
  <si>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</si>
  <si>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</si>
  <si>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</si>
  <si>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</si>
  <si>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</si>
  <si>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</si>
  <si>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</si>
  <si>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</si>
  <si>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</si>
  <si>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</si>
  <si>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</si>
  <si>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</si>
  <si>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</si>
  <si>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</si>
  <si>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</si>
  <si>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</si>
  <si>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</si>
  <si>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</si>
  <si>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</si>
  <si>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</si>
  <si>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</si>
  <si>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</si>
  <si>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</si>
  <si>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</si>
  <si>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</si>
  <si>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</si>
  <si>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</si>
  <si>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</si>
  <si>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</si>
  <si>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</si>
  <si>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</si>
  <si>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</si>
  <si>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</si>
  <si>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</si>
  <si>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</si>
  <si>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</si>
  <si>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</si>
  <si>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</si>
  <si>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</si>
  <si>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</si>
  <si>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</si>
  <si>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</si>
  <si>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</si>
  <si>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</si>
  <si>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</si>
  <si>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</si>
  <si>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</si>
  <si>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</si>
  <si>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</si>
  <si>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</si>
  <si>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</si>
  <si>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</si>
  <si>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</si>
  <si>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</si>
  <si>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</si>
  <si>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</si>
  <si>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</si>
  <si>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</si>
  <si>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</si>
  <si>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</si>
  <si>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</si>
  <si>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</si>
  <si>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</si>
  <si>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</si>
  <si>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</si>
  <si>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</si>
  <si>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</si>
  <si>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</si>
  <si>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</si>
  <si>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</si>
  <si>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</si>
  <si>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</si>
  <si>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</si>
  <si>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</si>
  <si>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</si>
  <si>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</si>
  <si>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</si>
  <si>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</si>
  <si>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</si>
  <si>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</si>
  <si>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</si>
  <si>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</si>
  <si>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</si>
  <si>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</si>
  <si>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</si>
  <si>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</si>
  <si>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</si>
  <si>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</si>
  <si>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</si>
  <si>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</si>
  <si>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</si>
  <si>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</si>
  <si>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</si>
  <si>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</si>
  <si>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</si>
  <si>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</si>
  <si>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Könyvtár</t>
  </si>
  <si>
    <t>Falugondnok</t>
  </si>
  <si>
    <t>Közfoglalkoztatás</t>
  </si>
  <si>
    <t>2020.évi előirányzat</t>
  </si>
  <si>
    <t>Egyéb foglalkoztatott</t>
  </si>
  <si>
    <t>Választott tisztségviselők</t>
  </si>
  <si>
    <t xml:space="preserve"> Az Önkormányzat 2020.évi előirányzat-felhasználási ütemterve</t>
  </si>
  <si>
    <t>a 3/2020.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</si>
</sst>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topLeftCell="A2" zoomScaleNormal="100" zoomScaleSheetLayoutView="100" workbookViewId="0">
      <selection activeCell="E79" sqref="E7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07" t="s">
        <v>0</v>
      </c>
      <c r="C1" s="107"/>
      <c r="D1" s="107"/>
      <c r="E1" s="107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565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15049200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286000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120000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15555200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3904640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800000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4704640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20259840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2860032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10000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7000000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7010000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300000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330000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2600000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1300000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1000000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7000000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12900000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5000000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2000000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7000000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27240000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5913000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5913000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57070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57070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5282588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100000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5439658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500000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7000000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1599468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9099468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30258212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10800000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41058212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111870210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3/2020. (II.11.) önkormányzati rendelethez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zoomScaleNormal="100" workbookViewId="0">
      <selection activeCell="E54" sqref="E54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3.66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08" t="s">
        <v>0</v>
      </c>
      <c r="C1" s="109"/>
      <c r="D1" s="109"/>
      <c r="E1" s="110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565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21124092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10854930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33779022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14919040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48698062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1600000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1800000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500000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2300000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3900000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0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80000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600000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1220000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1900000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54498062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 3/2020. (II.11.) önkormányzati rendelethez
Az önkormányzat és költségvetési szervének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zoomScaleNormal="100" workbookViewId="0">
      <selection activeCell="B4" sqref="B4"/>
    </sheetView>
  </sheetViews>
  <sheetFormatPr defaultRowHeight="15.6" x14ac:dyDescent="0.3"/>
  <cols>
    <col min="1" max="1" width="5.6640625" style="58" bestFit="1" customWidth="1"/>
    <col min="2" max="2" width="59.66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07" t="s">
        <v>0</v>
      </c>
      <c r="B1" s="111"/>
      <c r="C1" s="111"/>
      <c r="D1" s="111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565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51"/>
    </row>
    <row r="4" spans="1:4" ht="31.2" x14ac:dyDescent="0.3">
      <c r="A4" s="33" t="s">
        <v>7</v>
      </c>
      <c r="B4" s="49" t="s">
        <v>400</v>
      </c>
      <c r="C4" s="50" t="s">
        <v>401</v>
      </c>
      <c r="D4" s="51"/>
    </row>
    <row r="5" spans="1:4" ht="31.2" x14ac:dyDescent="0.3">
      <c r="A5" s="33" t="s">
        <v>10</v>
      </c>
      <c r="B5" s="49" t="s">
        <v>402</v>
      </c>
      <c r="C5" s="50" t="s">
        <v>403</v>
      </c>
      <c r="D5" s="51"/>
    </row>
    <row r="6" spans="1:4" ht="32.4" x14ac:dyDescent="0.3">
      <c r="A6" s="36" t="s">
        <v>13</v>
      </c>
      <c r="B6" s="52" t="s">
        <v>404</v>
      </c>
      <c r="C6" s="53" t="s">
        <v>405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406</v>
      </c>
      <c r="C7" s="50" t="s">
        <v>407</v>
      </c>
      <c r="D7" s="51"/>
    </row>
    <row r="8" spans="1:4" x14ac:dyDescent="0.3">
      <c r="A8" s="33" t="s">
        <v>19</v>
      </c>
      <c r="B8" s="49" t="s">
        <v>408</v>
      </c>
      <c r="C8" s="50" t="s">
        <v>409</v>
      </c>
      <c r="D8" s="51"/>
    </row>
    <row r="9" spans="1:4" x14ac:dyDescent="0.3">
      <c r="A9" s="33" t="s">
        <v>22</v>
      </c>
      <c r="B9" s="49" t="s">
        <v>410</v>
      </c>
      <c r="C9" s="50" t="s">
        <v>411</v>
      </c>
      <c r="D9" s="51"/>
    </row>
    <row r="10" spans="1:4" x14ac:dyDescent="0.3">
      <c r="A10" s="33" t="s">
        <v>25</v>
      </c>
      <c r="B10" s="49" t="s">
        <v>412</v>
      </c>
      <c r="C10" s="50" t="s">
        <v>413</v>
      </c>
      <c r="D10" s="51"/>
    </row>
    <row r="11" spans="1:4" x14ac:dyDescent="0.3">
      <c r="A11" s="33" t="s">
        <v>28</v>
      </c>
      <c r="B11" s="49" t="s">
        <v>414</v>
      </c>
      <c r="C11" s="50" t="s">
        <v>415</v>
      </c>
      <c r="D11" s="51"/>
    </row>
    <row r="12" spans="1:4" x14ac:dyDescent="0.3">
      <c r="A12" s="33">
        <v>10</v>
      </c>
      <c r="B12" s="49" t="s">
        <v>416</v>
      </c>
      <c r="C12" s="50" t="s">
        <v>417</v>
      </c>
      <c r="D12" s="51"/>
    </row>
    <row r="13" spans="1:4" ht="16.2" x14ac:dyDescent="0.3">
      <c r="A13" s="36">
        <v>11</v>
      </c>
      <c r="B13" s="56" t="s">
        <v>418</v>
      </c>
      <c r="C13" s="53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51"/>
    </row>
    <row r="15" spans="1:4" x14ac:dyDescent="0.3">
      <c r="A15" s="33">
        <v>13</v>
      </c>
      <c r="B15" s="30" t="s">
        <v>422</v>
      </c>
      <c r="C15" s="50" t="s">
        <v>423</v>
      </c>
      <c r="D15" s="51">
        <v>1351161</v>
      </c>
    </row>
    <row r="16" spans="1:4" x14ac:dyDescent="0.3">
      <c r="A16" s="33">
        <v>14</v>
      </c>
      <c r="B16" s="30" t="s">
        <v>424</v>
      </c>
      <c r="C16" s="50" t="s">
        <v>425</v>
      </c>
      <c r="D16" s="51"/>
    </row>
    <row r="17" spans="1:4" x14ac:dyDescent="0.3">
      <c r="A17" s="33">
        <v>15</v>
      </c>
      <c r="B17" s="30" t="s">
        <v>426</v>
      </c>
      <c r="C17" s="50" t="s">
        <v>427</v>
      </c>
      <c r="D17" s="51"/>
    </row>
    <row r="18" spans="1:4" x14ac:dyDescent="0.3">
      <c r="A18" s="33">
        <v>16</v>
      </c>
      <c r="B18" s="30" t="s">
        <v>428</v>
      </c>
      <c r="C18" s="50" t="s">
        <v>429</v>
      </c>
      <c r="D18" s="51"/>
    </row>
    <row r="19" spans="1:4" x14ac:dyDescent="0.3">
      <c r="A19" s="33">
        <v>17</v>
      </c>
      <c r="B19" s="30" t="s">
        <v>430</v>
      </c>
      <c r="C19" s="50" t="s">
        <v>431</v>
      </c>
      <c r="D19" s="51"/>
    </row>
    <row r="20" spans="1:4" x14ac:dyDescent="0.3">
      <c r="A20" s="33">
        <v>18</v>
      </c>
      <c r="B20" s="30" t="s">
        <v>432</v>
      </c>
      <c r="C20" s="50" t="s">
        <v>433</v>
      </c>
      <c r="D20" s="51"/>
    </row>
    <row r="21" spans="1:4" x14ac:dyDescent="0.3">
      <c r="A21" s="33">
        <v>19</v>
      </c>
      <c r="B21" s="30" t="s">
        <v>434</v>
      </c>
      <c r="C21" s="50" t="s">
        <v>435</v>
      </c>
      <c r="D21" s="51"/>
    </row>
    <row r="22" spans="1:4" ht="16.2" x14ac:dyDescent="0.3">
      <c r="A22" s="36">
        <v>20</v>
      </c>
      <c r="B22" s="56" t="s">
        <v>436</v>
      </c>
      <c r="C22" s="53" t="s">
        <v>437</v>
      </c>
      <c r="D22" s="22">
        <f>SUM(D20:D21)</f>
        <v>0</v>
      </c>
    </row>
    <row r="23" spans="1:4" ht="16.2" x14ac:dyDescent="0.3">
      <c r="A23" s="36">
        <v>21</v>
      </c>
      <c r="B23" s="56" t="s">
        <v>438</v>
      </c>
      <c r="C23" s="53" t="s">
        <v>439</v>
      </c>
      <c r="D23" s="22">
        <f>D6+D13+D14+D15+D16+D17+D18+D19+D22</f>
        <v>1351161</v>
      </c>
    </row>
    <row r="24" spans="1:4" x14ac:dyDescent="0.3">
      <c r="A24" s="33">
        <v>22</v>
      </c>
      <c r="B24" s="30" t="s">
        <v>440</v>
      </c>
      <c r="C24" s="50" t="s">
        <v>441</v>
      </c>
      <c r="D24" s="51"/>
    </row>
    <row r="25" spans="1:4" x14ac:dyDescent="0.3">
      <c r="A25" s="33">
        <v>23</v>
      </c>
      <c r="B25" s="7" t="s">
        <v>442</v>
      </c>
      <c r="C25" s="50" t="s">
        <v>443</v>
      </c>
      <c r="D25" s="51"/>
    </row>
    <row r="26" spans="1:4" x14ac:dyDescent="0.3">
      <c r="A26" s="33">
        <v>24</v>
      </c>
      <c r="B26" s="30" t="s">
        <v>444</v>
      </c>
      <c r="C26" s="50" t="s">
        <v>445</v>
      </c>
      <c r="D26" s="51"/>
    </row>
    <row r="27" spans="1:4" ht="31.2" x14ac:dyDescent="0.3">
      <c r="A27" s="33">
        <v>25</v>
      </c>
      <c r="B27" s="7" t="s">
        <v>446</v>
      </c>
      <c r="C27" s="50" t="s">
        <v>447</v>
      </c>
      <c r="D27" s="51"/>
    </row>
    <row r="28" spans="1:4" x14ac:dyDescent="0.3">
      <c r="A28" s="33">
        <v>26</v>
      </c>
      <c r="B28" s="30" t="s">
        <v>448</v>
      </c>
      <c r="C28" s="50" t="s">
        <v>449</v>
      </c>
      <c r="D28" s="51"/>
    </row>
    <row r="29" spans="1:4" ht="16.2" x14ac:dyDescent="0.3">
      <c r="A29" s="36">
        <v>27</v>
      </c>
      <c r="B29" s="56" t="s">
        <v>450</v>
      </c>
      <c r="C29" s="53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/>
    </row>
    <row r="31" spans="1:4" x14ac:dyDescent="0.3">
      <c r="A31" s="33">
        <v>29</v>
      </c>
      <c r="B31" s="7" t="s">
        <v>454</v>
      </c>
      <c r="C31" s="50" t="s">
        <v>455</v>
      </c>
      <c r="D31" s="2"/>
    </row>
    <row r="32" spans="1:4" x14ac:dyDescent="0.3">
      <c r="A32" s="39">
        <v>30</v>
      </c>
      <c r="B32" s="57" t="s">
        <v>456</v>
      </c>
      <c r="C32" s="15" t="s">
        <v>457</v>
      </c>
      <c r="D32" s="26">
        <f>D23+D29+D30+D31</f>
        <v>1351161</v>
      </c>
    </row>
    <row r="33" spans="2:2" x14ac:dyDescent="0.3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 3/2020. (II.11.) önkormányzati rendelethez
Az önkormányzat 2020.évi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zoomScaleNormal="100" workbookViewId="0">
      <selection activeCell="B10" sqref="B10"/>
    </sheetView>
  </sheetViews>
  <sheetFormatPr defaultRowHeight="15.6" x14ac:dyDescent="0.3"/>
  <cols>
    <col min="1" max="1" width="5.6640625" style="59" bestFit="1" customWidth="1"/>
    <col min="2" max="2" width="59.664062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07" t="s">
        <v>0</v>
      </c>
      <c r="B2" s="107"/>
      <c r="C2" s="107"/>
      <c r="D2" s="107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565</v>
      </c>
    </row>
    <row r="4" spans="1:4" x14ac:dyDescent="0.3">
      <c r="A4" s="61" t="s">
        <v>4</v>
      </c>
      <c r="B4" s="62" t="s">
        <v>458</v>
      </c>
      <c r="C4" s="50" t="s">
        <v>459</v>
      </c>
      <c r="D4" s="17">
        <v>0</v>
      </c>
    </row>
    <row r="5" spans="1:4" ht="31.2" x14ac:dyDescent="0.3">
      <c r="A5" s="61" t="s">
        <v>7</v>
      </c>
      <c r="B5" s="63" t="s">
        <v>460</v>
      </c>
      <c r="C5" s="50" t="s">
        <v>461</v>
      </c>
      <c r="D5" s="17">
        <v>0</v>
      </c>
    </row>
    <row r="6" spans="1:4" x14ac:dyDescent="0.3">
      <c r="A6" s="61" t="s">
        <v>10</v>
      </c>
      <c r="B6" s="62" t="s">
        <v>462</v>
      </c>
      <c r="C6" s="50" t="s">
        <v>463</v>
      </c>
      <c r="D6" s="17">
        <v>0</v>
      </c>
    </row>
    <row r="7" spans="1:4" ht="16.2" x14ac:dyDescent="0.35">
      <c r="A7" s="64" t="s">
        <v>13</v>
      </c>
      <c r="B7" s="65" t="s">
        <v>464</v>
      </c>
      <c r="C7" s="53" t="s">
        <v>465</v>
      </c>
      <c r="D7" s="22">
        <f>SUM(D4:D6)</f>
        <v>0</v>
      </c>
    </row>
    <row r="8" spans="1:4" x14ac:dyDescent="0.3">
      <c r="A8" s="61" t="s">
        <v>16</v>
      </c>
      <c r="B8" s="63" t="s">
        <v>466</v>
      </c>
      <c r="C8" s="50" t="s">
        <v>467</v>
      </c>
      <c r="D8" s="17">
        <v>0</v>
      </c>
    </row>
    <row r="9" spans="1:4" x14ac:dyDescent="0.3">
      <c r="A9" s="61" t="s">
        <v>19</v>
      </c>
      <c r="B9" s="62" t="s">
        <v>468</v>
      </c>
      <c r="C9" s="50" t="s">
        <v>469</v>
      </c>
      <c r="D9" s="17">
        <v>0</v>
      </c>
    </row>
    <row r="10" spans="1:4" x14ac:dyDescent="0.3">
      <c r="A10" s="61" t="s">
        <v>22</v>
      </c>
      <c r="B10" s="63" t="s">
        <v>470</v>
      </c>
      <c r="C10" s="50" t="s">
        <v>471</v>
      </c>
      <c r="D10" s="17">
        <v>0</v>
      </c>
    </row>
    <row r="11" spans="1:4" x14ac:dyDescent="0.3">
      <c r="A11" s="61" t="s">
        <v>25</v>
      </c>
      <c r="B11" s="62" t="s">
        <v>472</v>
      </c>
      <c r="C11" s="50" t="s">
        <v>473</v>
      </c>
      <c r="D11" s="17">
        <v>0</v>
      </c>
    </row>
    <row r="12" spans="1:4" s="67" customFormat="1" ht="16.2" x14ac:dyDescent="0.35">
      <c r="A12" s="64" t="s">
        <v>28</v>
      </c>
      <c r="B12" s="66" t="s">
        <v>474</v>
      </c>
      <c r="C12" s="53" t="s">
        <v>475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476</v>
      </c>
      <c r="C13" s="50" t="s">
        <v>477</v>
      </c>
      <c r="D13" s="17">
        <v>58723309</v>
      </c>
    </row>
    <row r="14" spans="1:4" s="67" customFormat="1" x14ac:dyDescent="0.3">
      <c r="A14" s="61" t="s">
        <v>34</v>
      </c>
      <c r="B14" s="68" t="s">
        <v>478</v>
      </c>
      <c r="C14" s="50" t="s">
        <v>479</v>
      </c>
      <c r="D14" s="17">
        <v>0</v>
      </c>
    </row>
    <row r="15" spans="1:4" s="67" customFormat="1" ht="16.2" x14ac:dyDescent="0.35">
      <c r="A15" s="64" t="s">
        <v>37</v>
      </c>
      <c r="B15" s="69" t="s">
        <v>480</v>
      </c>
      <c r="C15" s="53" t="s">
        <v>481</v>
      </c>
      <c r="D15" s="22">
        <f>SUM(D13:D14)</f>
        <v>58723309</v>
      </c>
    </row>
    <row r="16" spans="1:4" s="67" customFormat="1" x14ac:dyDescent="0.3">
      <c r="A16" s="61" t="s">
        <v>40</v>
      </c>
      <c r="B16" s="70" t="s">
        <v>482</v>
      </c>
      <c r="C16" s="50" t="s">
        <v>483</v>
      </c>
      <c r="D16" s="17">
        <v>0</v>
      </c>
    </row>
    <row r="17" spans="1:4" x14ac:dyDescent="0.3">
      <c r="A17" s="61" t="s">
        <v>43</v>
      </c>
      <c r="B17" s="70" t="s">
        <v>484</v>
      </c>
      <c r="C17" s="50" t="s">
        <v>485</v>
      </c>
      <c r="D17" s="17">
        <v>0</v>
      </c>
    </row>
    <row r="18" spans="1:4" x14ac:dyDescent="0.3">
      <c r="A18" s="61" t="s">
        <v>46</v>
      </c>
      <c r="B18" s="70" t="s">
        <v>486</v>
      </c>
      <c r="C18" s="50" t="s">
        <v>487</v>
      </c>
      <c r="D18" s="17">
        <v>0</v>
      </c>
    </row>
    <row r="19" spans="1:4" x14ac:dyDescent="0.3">
      <c r="A19" s="61" t="s">
        <v>49</v>
      </c>
      <c r="B19" s="70" t="s">
        <v>488</v>
      </c>
      <c r="C19" s="50" t="s">
        <v>489</v>
      </c>
      <c r="D19" s="17">
        <v>0</v>
      </c>
    </row>
    <row r="20" spans="1:4" x14ac:dyDescent="0.3">
      <c r="A20" s="61" t="s">
        <v>52</v>
      </c>
      <c r="B20" s="71" t="s">
        <v>490</v>
      </c>
      <c r="C20" s="50" t="s">
        <v>491</v>
      </c>
      <c r="D20" s="17">
        <v>0</v>
      </c>
    </row>
    <row r="21" spans="1:4" x14ac:dyDescent="0.3">
      <c r="A21" s="61">
        <v>18</v>
      </c>
      <c r="B21" s="71" t="s">
        <v>492</v>
      </c>
      <c r="C21" s="50" t="s">
        <v>493</v>
      </c>
      <c r="D21" s="17">
        <v>0</v>
      </c>
    </row>
    <row r="22" spans="1:4" x14ac:dyDescent="0.3">
      <c r="A22" s="61">
        <v>19</v>
      </c>
      <c r="B22" s="71" t="s">
        <v>494</v>
      </c>
      <c r="C22" s="50" t="s">
        <v>495</v>
      </c>
      <c r="D22" s="17">
        <v>0</v>
      </c>
    </row>
    <row r="23" spans="1:4" ht="16.2" x14ac:dyDescent="0.35">
      <c r="A23" s="64">
        <v>20</v>
      </c>
      <c r="B23" s="72" t="s">
        <v>496</v>
      </c>
      <c r="C23" s="53" t="s">
        <v>497</v>
      </c>
      <c r="D23" s="22">
        <f>SUM(D21:D22)</f>
        <v>0</v>
      </c>
    </row>
    <row r="24" spans="1:4" ht="16.2" x14ac:dyDescent="0.35">
      <c r="A24" s="64">
        <v>21</v>
      </c>
      <c r="B24" s="72" t="s">
        <v>498</v>
      </c>
      <c r="C24" s="53" t="s">
        <v>499</v>
      </c>
      <c r="D24" s="22">
        <f>D7+D12+D15+D16+D17+D18+D19+D20+D23</f>
        <v>58723309</v>
      </c>
    </row>
    <row r="25" spans="1:4" x14ac:dyDescent="0.3">
      <c r="A25" s="61">
        <v>22</v>
      </c>
      <c r="B25" s="71" t="s">
        <v>500</v>
      </c>
      <c r="C25" s="50" t="s">
        <v>501</v>
      </c>
      <c r="D25" s="17">
        <v>0</v>
      </c>
    </row>
    <row r="26" spans="1:4" x14ac:dyDescent="0.3">
      <c r="A26" s="61">
        <v>23</v>
      </c>
      <c r="B26" s="71" t="s">
        <v>502</v>
      </c>
      <c r="C26" s="50" t="s">
        <v>503</v>
      </c>
      <c r="D26" s="17">
        <v>0</v>
      </c>
    </row>
    <row r="27" spans="1:4" x14ac:dyDescent="0.3">
      <c r="A27" s="61">
        <v>24</v>
      </c>
      <c r="B27" s="70" t="s">
        <v>504</v>
      </c>
      <c r="C27" s="50" t="s">
        <v>505</v>
      </c>
      <c r="D27" s="17">
        <v>0</v>
      </c>
    </row>
    <row r="28" spans="1:4" s="67" customFormat="1" ht="31.2" x14ac:dyDescent="0.3">
      <c r="A28" s="61">
        <v>25</v>
      </c>
      <c r="B28" s="71" t="s">
        <v>506</v>
      </c>
      <c r="C28" s="50" t="s">
        <v>507</v>
      </c>
      <c r="D28" s="17">
        <v>0</v>
      </c>
    </row>
    <row r="29" spans="1:4" s="67" customFormat="1" x14ac:dyDescent="0.3">
      <c r="A29" s="61">
        <v>26</v>
      </c>
      <c r="B29" s="70" t="s">
        <v>508</v>
      </c>
      <c r="C29" s="50" t="s">
        <v>509</v>
      </c>
      <c r="D29" s="17">
        <v>0</v>
      </c>
    </row>
    <row r="30" spans="1:4" ht="16.2" x14ac:dyDescent="0.35">
      <c r="A30" s="64">
        <v>27</v>
      </c>
      <c r="B30" s="73" t="s">
        <v>510</v>
      </c>
      <c r="C30" s="53" t="s">
        <v>511</v>
      </c>
      <c r="D30" s="22">
        <f>SUM(D25:D29)</f>
        <v>0</v>
      </c>
    </row>
    <row r="31" spans="1:4" x14ac:dyDescent="0.3">
      <c r="A31" s="61">
        <v>28</v>
      </c>
      <c r="B31" s="71" t="s">
        <v>512</v>
      </c>
      <c r="C31" s="50" t="s">
        <v>513</v>
      </c>
      <c r="D31" s="17">
        <v>0</v>
      </c>
    </row>
    <row r="32" spans="1:4" x14ac:dyDescent="0.3">
      <c r="A32" s="61">
        <v>29</v>
      </c>
      <c r="B32" s="71" t="s">
        <v>514</v>
      </c>
      <c r="C32" s="50" t="s">
        <v>515</v>
      </c>
      <c r="D32" s="17">
        <v>0</v>
      </c>
    </row>
    <row r="33" spans="1:4" s="74" customFormat="1" x14ac:dyDescent="0.3">
      <c r="A33" s="39">
        <v>30</v>
      </c>
      <c r="B33" s="57" t="s">
        <v>516</v>
      </c>
      <c r="C33" s="15" t="s">
        <v>517</v>
      </c>
      <c r="D33" s="26">
        <f>D24+D30+D31+D32</f>
        <v>58723309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 3/2020. (II.11.) önkormányzati rendelethez
Az önkormányzat 2020.évi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2"/>
  <sheetViews>
    <sheetView view="pageLayout" zoomScaleNormal="100" workbookViewId="0">
      <selection activeCell="F17" sqref="F17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518</v>
      </c>
    </row>
    <row r="5" spans="1:6" ht="41.4" x14ac:dyDescent="0.3">
      <c r="A5" s="78"/>
      <c r="B5" s="112" t="s">
        <v>519</v>
      </c>
      <c r="C5" s="112"/>
      <c r="D5" s="79" t="s">
        <v>520</v>
      </c>
      <c r="E5" s="80" t="s">
        <v>521</v>
      </c>
      <c r="F5" s="80" t="s">
        <v>522</v>
      </c>
    </row>
    <row r="6" spans="1:6" ht="32.25" customHeight="1" x14ac:dyDescent="0.3">
      <c r="A6" s="81"/>
      <c r="B6" s="113" t="s">
        <v>523</v>
      </c>
      <c r="C6" s="113"/>
      <c r="D6" s="82">
        <f>SUM(E6:F6)</f>
        <v>17</v>
      </c>
      <c r="E6" s="83">
        <f>SUM(E7:E11)</f>
        <v>10</v>
      </c>
      <c r="F6" s="83">
        <f>SUM(F7:F11)</f>
        <v>7</v>
      </c>
    </row>
    <row r="7" spans="1:6" ht="26.25" customHeight="1" x14ac:dyDescent="0.3">
      <c r="B7" s="114" t="s">
        <v>564</v>
      </c>
      <c r="C7" s="115"/>
      <c r="D7" s="84">
        <v>8</v>
      </c>
      <c r="E7" s="84">
        <v>8</v>
      </c>
      <c r="F7" s="84">
        <v>0</v>
      </c>
    </row>
    <row r="8" spans="1:6" ht="26.25" customHeight="1" x14ac:dyDescent="0.3">
      <c r="B8" s="117" t="s">
        <v>562</v>
      </c>
      <c r="C8" s="118"/>
      <c r="D8" s="84">
        <v>1</v>
      </c>
      <c r="E8" s="84">
        <v>0</v>
      </c>
      <c r="F8" s="84">
        <v>1</v>
      </c>
    </row>
    <row r="9" spans="1:6" ht="26.25" customHeight="1" x14ac:dyDescent="0.3">
      <c r="B9" s="114" t="s">
        <v>563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3">
      <c r="B10" s="114" t="s">
        <v>566</v>
      </c>
      <c r="C10" s="115"/>
      <c r="D10" s="84">
        <v>2</v>
      </c>
      <c r="E10" s="84">
        <v>1</v>
      </c>
      <c r="F10" s="84">
        <v>1</v>
      </c>
    </row>
    <row r="11" spans="1:6" ht="26.25" customHeight="1" x14ac:dyDescent="0.3">
      <c r="B11" s="114" t="s">
        <v>567</v>
      </c>
      <c r="C11" s="115"/>
      <c r="D11" s="84">
        <v>5</v>
      </c>
      <c r="E11" s="84">
        <v>0</v>
      </c>
      <c r="F11" s="84">
        <v>5</v>
      </c>
    </row>
    <row r="12" spans="1:6" ht="26.25" customHeight="1" x14ac:dyDescent="0.3">
      <c r="B12" s="116" t="s">
        <v>524</v>
      </c>
      <c r="C12" s="116"/>
      <c r="D12" s="85">
        <f>SUM(D6)</f>
        <v>17</v>
      </c>
      <c r="E12" s="85">
        <f t="shared" ref="E12:F12" si="0">SUM(E6)</f>
        <v>10</v>
      </c>
      <c r="F12" s="85">
        <f t="shared" si="0"/>
        <v>7</v>
      </c>
    </row>
  </sheetData>
  <mergeCells count="8">
    <mergeCell ref="B5:C5"/>
    <mergeCell ref="B6:C6"/>
    <mergeCell ref="B7:C7"/>
    <mergeCell ref="B11:C11"/>
    <mergeCell ref="B12:C12"/>
    <mergeCell ref="B8:C8"/>
    <mergeCell ref="B9:C9"/>
    <mergeCell ref="B10:C10"/>
  </mergeCells>
  <pageMargins left="0.7" right="0.7" top="0.97916666666666663" bottom="0.75" header="0.3" footer="0.3"/>
  <pageSetup paperSize="9" orientation="portrait" r:id="rId1"/>
  <headerFooter>
    <oddHeader>&amp;C 5 .melléklet
a 3/2020. (II.11.) önkormányzati rendelethez
Az önkormányzat és költségvetési szervének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tabSelected="1" workbookViewId="0">
      <selection activeCell="A4" sqref="A4:N4"/>
    </sheetView>
  </sheetViews>
  <sheetFormatPr defaultColWidth="9.109375" defaultRowHeight="15" customHeight="1" x14ac:dyDescent="0.3"/>
  <cols>
    <col min="1" max="1" width="20" style="86" bestFit="1" customWidth="1"/>
    <col min="2" max="2" width="8.66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3" t="s">
        <v>525</v>
      </c>
      <c r="P1" s="124" t="s">
        <v>526</v>
      </c>
      <c r="Q1" s="124"/>
    </row>
    <row r="2" spans="1:21" ht="13.8" x14ac:dyDescent="0.3">
      <c r="O2" s="123"/>
      <c r="P2" s="124"/>
      <c r="Q2" s="124"/>
    </row>
    <row r="3" spans="1:21" ht="13.8" x14ac:dyDescent="0.3">
      <c r="A3" s="125" t="s">
        <v>527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3"/>
      <c r="P3" s="124"/>
      <c r="Q3" s="124"/>
    </row>
    <row r="4" spans="1:21" ht="13.8" x14ac:dyDescent="0.3">
      <c r="A4" s="125" t="s">
        <v>569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/>
      <c r="P4" s="124"/>
      <c r="Q4" s="124"/>
    </row>
    <row r="5" spans="1:21" ht="13.8" x14ac:dyDescent="0.3">
      <c r="A5" s="126" t="s">
        <v>568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3"/>
      <c r="P5" s="124"/>
      <c r="Q5" s="124"/>
    </row>
    <row r="6" spans="1:21" ht="13.8" x14ac:dyDescent="0.3">
      <c r="O6" s="123"/>
      <c r="P6" s="124"/>
      <c r="Q6" s="124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528</v>
      </c>
      <c r="O7" s="123"/>
      <c r="P7" s="124"/>
      <c r="Q7" s="124"/>
    </row>
    <row r="8" spans="1:21" ht="13.8" x14ac:dyDescent="0.3">
      <c r="A8" s="92" t="s">
        <v>529</v>
      </c>
      <c r="B8" s="92" t="s">
        <v>530</v>
      </c>
      <c r="C8" s="92" t="s">
        <v>531</v>
      </c>
      <c r="D8" s="92" t="s">
        <v>532</v>
      </c>
      <c r="E8" s="92" t="s">
        <v>533</v>
      </c>
      <c r="F8" s="92" t="s">
        <v>534</v>
      </c>
      <c r="G8" s="92" t="s">
        <v>535</v>
      </c>
      <c r="H8" s="92" t="s">
        <v>536</v>
      </c>
      <c r="I8" s="92" t="s">
        <v>537</v>
      </c>
      <c r="J8" s="92" t="s">
        <v>538</v>
      </c>
      <c r="K8" s="92" t="s">
        <v>539</v>
      </c>
      <c r="L8" s="92" t="s">
        <v>540</v>
      </c>
      <c r="M8" s="92" t="s">
        <v>541</v>
      </c>
      <c r="N8" s="93" t="s">
        <v>542</v>
      </c>
    </row>
    <row r="9" spans="1:21" ht="13.8" x14ac:dyDescent="0.3">
      <c r="A9" s="120" t="s">
        <v>543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21" ht="13.8" x14ac:dyDescent="0.3">
      <c r="A10" s="95" t="s">
        <v>544</v>
      </c>
      <c r="B10" s="96">
        <f>N10/12</f>
        <v>158333.33333333334</v>
      </c>
      <c r="C10" s="96">
        <v>158333.33333333334</v>
      </c>
      <c r="D10" s="96">
        <v>158333.33333333334</v>
      </c>
      <c r="E10" s="96">
        <v>158333.33333333334</v>
      </c>
      <c r="F10" s="96">
        <v>158333.33333333334</v>
      </c>
      <c r="G10" s="96">
        <v>158333.33333333334</v>
      </c>
      <c r="H10" s="96">
        <v>158333.33333333334</v>
      </c>
      <c r="I10" s="96">
        <v>158333.33333333334</v>
      </c>
      <c r="J10" s="96">
        <v>158333.33333333334</v>
      </c>
      <c r="K10" s="96">
        <v>158333.33333333334</v>
      </c>
      <c r="L10" s="96">
        <v>158333.33333333334</v>
      </c>
      <c r="M10" s="96">
        <v>158333.33333333334</v>
      </c>
      <c r="N10" s="96">
        <v>1900000</v>
      </c>
      <c r="O10" s="97">
        <v>1601988</v>
      </c>
    </row>
    <row r="11" spans="1:21" ht="13.8" x14ac:dyDescent="0.3">
      <c r="A11" s="95" t="s">
        <v>545</v>
      </c>
      <c r="B11" s="96">
        <v>100000</v>
      </c>
      <c r="C11" s="96">
        <v>100000</v>
      </c>
      <c r="D11" s="96">
        <v>775000</v>
      </c>
      <c r="E11" s="96">
        <v>775000</v>
      </c>
      <c r="F11" s="96">
        <v>100000</v>
      </c>
      <c r="G11" s="96">
        <v>100000</v>
      </c>
      <c r="H11" s="96">
        <v>100000</v>
      </c>
      <c r="I11" s="96">
        <v>100000</v>
      </c>
      <c r="J11" s="96">
        <v>775000</v>
      </c>
      <c r="K11" s="96">
        <v>775000</v>
      </c>
      <c r="L11" s="96">
        <v>100000</v>
      </c>
      <c r="M11" s="96">
        <v>100000</v>
      </c>
      <c r="N11" s="96">
        <v>3900000</v>
      </c>
      <c r="O11" s="97">
        <v>3100000</v>
      </c>
    </row>
    <row r="12" spans="1:21" ht="26.4" x14ac:dyDescent="0.3">
      <c r="A12" s="98" t="s">
        <v>546</v>
      </c>
      <c r="B12" s="96">
        <f>N12/12</f>
        <v>1243253.3333333333</v>
      </c>
      <c r="C12" s="96">
        <v>1243253.3333333333</v>
      </c>
      <c r="D12" s="96">
        <v>1243253.3333333333</v>
      </c>
      <c r="E12" s="96">
        <v>1243253.3333333333</v>
      </c>
      <c r="F12" s="96">
        <v>1243253.3333333333</v>
      </c>
      <c r="G12" s="96">
        <v>1243253.3333333333</v>
      </c>
      <c r="H12" s="96">
        <v>1243253.3333333333</v>
      </c>
      <c r="I12" s="96">
        <v>1243253.3333333333</v>
      </c>
      <c r="J12" s="96">
        <v>1243253.3333333333</v>
      </c>
      <c r="K12" s="96">
        <v>1243253.3333333333</v>
      </c>
      <c r="L12" s="96">
        <v>1243253.3333333333</v>
      </c>
      <c r="M12" s="96">
        <v>1243253.3333333333</v>
      </c>
      <c r="N12" s="96">
        <v>14919040</v>
      </c>
      <c r="O12" s="97">
        <v>9079527</v>
      </c>
    </row>
    <row r="13" spans="1:21" ht="26.4" x14ac:dyDescent="0.3">
      <c r="A13" s="98" t="s">
        <v>547</v>
      </c>
      <c r="B13" s="96">
        <v>4053491</v>
      </c>
      <c r="C13" s="96">
        <v>2702321</v>
      </c>
      <c r="D13" s="96">
        <v>2702321</v>
      </c>
      <c r="E13" s="96">
        <v>2702321</v>
      </c>
      <c r="F13" s="96">
        <v>2702321</v>
      </c>
      <c r="G13" s="96">
        <v>2702321</v>
      </c>
      <c r="H13" s="96">
        <v>2702321</v>
      </c>
      <c r="I13" s="96">
        <v>2702321</v>
      </c>
      <c r="J13" s="96">
        <v>2702321</v>
      </c>
      <c r="K13" s="96">
        <v>2702321</v>
      </c>
      <c r="L13" s="96">
        <v>2702321</v>
      </c>
      <c r="M13" s="96">
        <v>2702321</v>
      </c>
      <c r="N13" s="96">
        <v>33779022</v>
      </c>
      <c r="O13" s="97">
        <v>31402475</v>
      </c>
    </row>
    <row r="14" spans="1:21" ht="26.4" x14ac:dyDescent="0.3">
      <c r="A14" s="98" t="s">
        <v>548</v>
      </c>
      <c r="B14" s="96">
        <f t="shared" ref="B14:M14" si="0">B30*$O$14</f>
        <v>0</v>
      </c>
      <c r="C14" s="96">
        <f t="shared" si="0"/>
        <v>0</v>
      </c>
      <c r="D14" s="96">
        <f t="shared" si="0"/>
        <v>0</v>
      </c>
      <c r="E14" s="96">
        <f t="shared" si="0"/>
        <v>0</v>
      </c>
      <c r="F14" s="96">
        <f t="shared" si="0"/>
        <v>0</v>
      </c>
      <c r="G14" s="96">
        <f t="shared" si="0"/>
        <v>0</v>
      </c>
      <c r="H14" s="96">
        <f t="shared" si="0"/>
        <v>0</v>
      </c>
      <c r="I14" s="96">
        <f t="shared" si="0"/>
        <v>0</v>
      </c>
      <c r="J14" s="96">
        <f t="shared" si="0"/>
        <v>0</v>
      </c>
      <c r="K14" s="96">
        <f t="shared" si="0"/>
        <v>0</v>
      </c>
      <c r="L14" s="96">
        <f t="shared" si="0"/>
        <v>0</v>
      </c>
      <c r="M14" s="96">
        <f t="shared" si="0"/>
        <v>0</v>
      </c>
      <c r="N14" s="96">
        <f t="shared" ref="N14:N15" si="1">SUM(B14:M14)</f>
        <v>0</v>
      </c>
      <c r="O14" s="97">
        <v>0</v>
      </c>
    </row>
    <row r="15" spans="1:21" ht="13.8" x14ac:dyDescent="0.3">
      <c r="A15" s="95" t="s">
        <v>549</v>
      </c>
      <c r="B15" s="96">
        <f t="shared" ref="B15:M15" si="2">B30*$O$15</f>
        <v>0</v>
      </c>
      <c r="C15" s="96">
        <f t="shared" si="2"/>
        <v>0</v>
      </c>
      <c r="D15" s="96">
        <f t="shared" si="2"/>
        <v>0</v>
      </c>
      <c r="E15" s="96">
        <f t="shared" si="2"/>
        <v>0</v>
      </c>
      <c r="F15" s="96">
        <f t="shared" si="2"/>
        <v>0</v>
      </c>
      <c r="G15" s="96">
        <f t="shared" si="2"/>
        <v>0</v>
      </c>
      <c r="H15" s="96">
        <f t="shared" si="2"/>
        <v>0</v>
      </c>
      <c r="I15" s="96">
        <f t="shared" si="2"/>
        <v>0</v>
      </c>
      <c r="J15" s="96">
        <f t="shared" si="2"/>
        <v>0</v>
      </c>
      <c r="K15" s="96">
        <f t="shared" si="2"/>
        <v>0</v>
      </c>
      <c r="L15" s="96">
        <f t="shared" si="2"/>
        <v>0</v>
      </c>
      <c r="M15" s="96">
        <f t="shared" si="2"/>
        <v>0</v>
      </c>
      <c r="N15" s="96">
        <f t="shared" si="1"/>
        <v>0</v>
      </c>
      <c r="O15" s="97">
        <v>0</v>
      </c>
    </row>
    <row r="16" spans="1:21" ht="13.8" x14ac:dyDescent="0.3">
      <c r="A16" s="95" t="s">
        <v>550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9" t="s">
        <v>551</v>
      </c>
      <c r="Q16" s="119"/>
      <c r="R16" s="119"/>
      <c r="S16" s="119"/>
      <c r="T16" s="119"/>
      <c r="U16" s="119"/>
    </row>
    <row r="17" spans="1:21" ht="26.4" x14ac:dyDescent="0.3">
      <c r="A17" s="98" t="s">
        <v>552</v>
      </c>
      <c r="B17" s="96">
        <f>N17/12</f>
        <v>4893609.083333333</v>
      </c>
      <c r="C17" s="96">
        <v>4893609.083333333</v>
      </c>
      <c r="D17" s="96">
        <v>4893609.083333333</v>
      </c>
      <c r="E17" s="96">
        <v>4893609.083333333</v>
      </c>
      <c r="F17" s="96">
        <v>4893609.083333333</v>
      </c>
      <c r="G17" s="96">
        <v>4893609.083333333</v>
      </c>
      <c r="H17" s="96">
        <v>4893609.083333333</v>
      </c>
      <c r="I17" s="96">
        <v>4893609.083333333</v>
      </c>
      <c r="J17" s="96">
        <v>4893609.083333333</v>
      </c>
      <c r="K17" s="96">
        <v>4893609.083333333</v>
      </c>
      <c r="L17" s="96">
        <v>4893609.083333333</v>
      </c>
      <c r="M17" s="96">
        <v>4893609.083333333</v>
      </c>
      <c r="N17" s="96">
        <v>58723309</v>
      </c>
      <c r="O17" s="99">
        <v>16496034</v>
      </c>
    </row>
    <row r="18" spans="1:21" ht="13.8" x14ac:dyDescent="0.3">
      <c r="A18" s="100" t="s">
        <v>553</v>
      </c>
      <c r="B18" s="96">
        <f>SUM(B10:B17)</f>
        <v>10448686.75</v>
      </c>
      <c r="C18" s="96">
        <f t="shared" ref="C18:M18" si="3">SUM(C10:C17)</f>
        <v>9097516.75</v>
      </c>
      <c r="D18" s="96">
        <f t="shared" si="3"/>
        <v>9772516.75</v>
      </c>
      <c r="E18" s="96">
        <f t="shared" si="3"/>
        <v>9772516.75</v>
      </c>
      <c r="F18" s="96">
        <f t="shared" si="3"/>
        <v>9097516.75</v>
      </c>
      <c r="G18" s="96">
        <f t="shared" si="3"/>
        <v>9097516.75</v>
      </c>
      <c r="H18" s="96">
        <f t="shared" si="3"/>
        <v>9097516.75</v>
      </c>
      <c r="I18" s="96">
        <f t="shared" si="3"/>
        <v>9097516.75</v>
      </c>
      <c r="J18" s="96">
        <f t="shared" si="3"/>
        <v>9772516.75</v>
      </c>
      <c r="K18" s="96">
        <f t="shared" si="3"/>
        <v>9772516.75</v>
      </c>
      <c r="L18" s="96">
        <f t="shared" si="3"/>
        <v>9097516.75</v>
      </c>
      <c r="M18" s="96">
        <f t="shared" si="3"/>
        <v>9097516.75</v>
      </c>
      <c r="N18" s="101">
        <v>113221371</v>
      </c>
      <c r="O18" s="99">
        <f>SUM(O10:O17)</f>
        <v>61680024</v>
      </c>
    </row>
    <row r="19" spans="1:21" ht="13.8" x14ac:dyDescent="0.3">
      <c r="A19" s="120" t="s">
        <v>554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21" ht="13.8" x14ac:dyDescent="0.3">
      <c r="A20" s="95" t="s">
        <v>555</v>
      </c>
      <c r="B20" s="96">
        <f>N20/12</f>
        <v>5255307.583333333</v>
      </c>
      <c r="C20" s="96">
        <v>5255307.583333333</v>
      </c>
      <c r="D20" s="96">
        <v>5255307.583333333</v>
      </c>
      <c r="E20" s="96">
        <v>5255307.583333333</v>
      </c>
      <c r="F20" s="96">
        <v>5255307.583333333</v>
      </c>
      <c r="G20" s="96">
        <v>5255307.583333333</v>
      </c>
      <c r="H20" s="96">
        <v>5255307.583333333</v>
      </c>
      <c r="I20" s="96">
        <v>5255307.583333333</v>
      </c>
      <c r="J20" s="96">
        <v>5255307.583333333</v>
      </c>
      <c r="K20" s="96">
        <v>5255307.583333333</v>
      </c>
      <c r="L20" s="96">
        <v>5255307.583333333</v>
      </c>
      <c r="M20" s="96">
        <v>5255307.583333333</v>
      </c>
      <c r="N20" s="96">
        <v>63063691</v>
      </c>
      <c r="O20" s="99">
        <v>55330024</v>
      </c>
    </row>
    <row r="21" spans="1:21" ht="13.8" x14ac:dyDescent="0.3">
      <c r="A21" s="95" t="s">
        <v>556</v>
      </c>
      <c r="B21" s="96">
        <f>N21/12</f>
        <v>3421517.6666666665</v>
      </c>
      <c r="C21" s="96">
        <v>3421517.6666666665</v>
      </c>
      <c r="D21" s="96">
        <v>3421517.6666666665</v>
      </c>
      <c r="E21" s="96">
        <v>3421517.6666666665</v>
      </c>
      <c r="F21" s="96">
        <v>3421517.6666666665</v>
      </c>
      <c r="G21" s="96">
        <v>3421517.6666666665</v>
      </c>
      <c r="H21" s="96">
        <v>3421517.6666666665</v>
      </c>
      <c r="I21" s="96">
        <v>3421517.6666666665</v>
      </c>
      <c r="J21" s="96">
        <v>3421517.6666666665</v>
      </c>
      <c r="K21" s="96">
        <v>3421517.6666666665</v>
      </c>
      <c r="L21" s="96">
        <v>3421517.6666666665</v>
      </c>
      <c r="M21" s="96">
        <v>3421517.6666666665</v>
      </c>
      <c r="N21" s="96">
        <v>41058212</v>
      </c>
      <c r="O21" s="99">
        <v>3810000</v>
      </c>
      <c r="P21" s="119" t="s">
        <v>551</v>
      </c>
      <c r="Q21" s="119"/>
      <c r="R21" s="119"/>
      <c r="S21" s="119"/>
      <c r="T21" s="119"/>
      <c r="U21" s="119"/>
    </row>
    <row r="22" spans="1:21" ht="13.8" x14ac:dyDescent="0.3">
      <c r="A22" s="95" t="s">
        <v>557</v>
      </c>
      <c r="B22" s="96">
        <f>N22/12</f>
        <v>758289</v>
      </c>
      <c r="C22" s="96">
        <v>758289</v>
      </c>
      <c r="D22" s="96">
        <v>758289</v>
      </c>
      <c r="E22" s="96">
        <v>758289</v>
      </c>
      <c r="F22" s="96">
        <v>758289</v>
      </c>
      <c r="G22" s="96">
        <v>758289</v>
      </c>
      <c r="H22" s="96">
        <v>758289</v>
      </c>
      <c r="I22" s="96">
        <v>758289</v>
      </c>
      <c r="J22" s="96">
        <v>758289</v>
      </c>
      <c r="K22" s="96">
        <v>758289</v>
      </c>
      <c r="L22" s="96">
        <v>758289</v>
      </c>
      <c r="M22" s="96">
        <v>758289</v>
      </c>
      <c r="N22" s="96">
        <v>9099468</v>
      </c>
      <c r="O22" s="99">
        <v>2540000</v>
      </c>
      <c r="P22" s="119" t="s">
        <v>551</v>
      </c>
      <c r="Q22" s="119"/>
      <c r="R22" s="119"/>
      <c r="S22" s="119"/>
      <c r="T22" s="119"/>
      <c r="U22" s="119"/>
    </row>
    <row r="23" spans="1:21" ht="13.8" x14ac:dyDescent="0.3">
      <c r="A23" s="95" t="s">
        <v>558</v>
      </c>
      <c r="B23" s="96">
        <f t="shared" ref="B23:M23" si="4">B30*$O$23</f>
        <v>0</v>
      </c>
      <c r="C23" s="96">
        <f t="shared" si="4"/>
        <v>0</v>
      </c>
      <c r="D23" s="96">
        <f t="shared" si="4"/>
        <v>0</v>
      </c>
      <c r="E23" s="96">
        <f t="shared" si="4"/>
        <v>0</v>
      </c>
      <c r="F23" s="96">
        <f t="shared" si="4"/>
        <v>0</v>
      </c>
      <c r="G23" s="96">
        <f t="shared" si="4"/>
        <v>0</v>
      </c>
      <c r="H23" s="96">
        <f t="shared" si="4"/>
        <v>0</v>
      </c>
      <c r="I23" s="96">
        <f t="shared" si="4"/>
        <v>0</v>
      </c>
      <c r="J23" s="96">
        <f t="shared" si="4"/>
        <v>0</v>
      </c>
      <c r="K23" s="96">
        <f t="shared" si="4"/>
        <v>0</v>
      </c>
      <c r="L23" s="96">
        <f t="shared" si="4"/>
        <v>0</v>
      </c>
      <c r="M23" s="96">
        <f t="shared" si="4"/>
        <v>0</v>
      </c>
      <c r="N23" s="96">
        <f t="shared" ref="N23:N25" si="5">SUM(B23:M23)</f>
        <v>0</v>
      </c>
      <c r="O23" s="99">
        <v>0</v>
      </c>
    </row>
    <row r="24" spans="1:21" ht="13.8" x14ac:dyDescent="0.3">
      <c r="A24" s="95" t="s">
        <v>559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5"/>
        <v>0</v>
      </c>
      <c r="O24" s="97">
        <v>0</v>
      </c>
    </row>
    <row r="25" spans="1:21" ht="13.8" x14ac:dyDescent="0.3">
      <c r="A25" s="95" t="s">
        <v>560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5"/>
        <v>0</v>
      </c>
      <c r="O25" s="97">
        <v>0</v>
      </c>
    </row>
    <row r="26" spans="1:21" ht="13.8" x14ac:dyDescent="0.3">
      <c r="A26" s="100" t="s">
        <v>561</v>
      </c>
      <c r="B26" s="96">
        <f>SUM(B20:B25)</f>
        <v>9435114.25</v>
      </c>
      <c r="C26" s="96">
        <f t="shared" ref="C26:M26" si="6">SUM(C20:C24)</f>
        <v>9435114.25</v>
      </c>
      <c r="D26" s="96">
        <f t="shared" si="6"/>
        <v>9435114.25</v>
      </c>
      <c r="E26" s="96">
        <f>SUM(E20:E25)</f>
        <v>9435114.25</v>
      </c>
      <c r="F26" s="96">
        <f t="shared" si="6"/>
        <v>9435114.25</v>
      </c>
      <c r="G26" s="96">
        <f t="shared" si="6"/>
        <v>9435114.25</v>
      </c>
      <c r="H26" s="96">
        <f t="shared" si="6"/>
        <v>9435114.25</v>
      </c>
      <c r="I26" s="96">
        <f t="shared" si="6"/>
        <v>9435114.25</v>
      </c>
      <c r="J26" s="96">
        <f t="shared" si="6"/>
        <v>9435114.25</v>
      </c>
      <c r="K26" s="96">
        <f t="shared" si="6"/>
        <v>9435114.25</v>
      </c>
      <c r="L26" s="96">
        <f t="shared" si="6"/>
        <v>9435114.25</v>
      </c>
      <c r="M26" s="96">
        <f t="shared" si="6"/>
        <v>9435114.25</v>
      </c>
      <c r="N26" s="101">
        <v>113221371</v>
      </c>
      <c r="O26" s="97">
        <f>SUM(O20:O25)</f>
        <v>61680024</v>
      </c>
    </row>
    <row r="27" spans="1:21" s="103" customFormat="1" ht="13.8" x14ac:dyDescent="0.3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3.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3.8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3.8" x14ac:dyDescent="0.3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3.8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3.8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3.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3.8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2020-02-27T14:32:36Z</cp:lastPrinted>
  <dcterms:created xsi:type="dcterms:W3CDTF">2019-02-06T16:32:14Z</dcterms:created>
  <dcterms:modified xsi:type="dcterms:W3CDTF">2020-02-28T11:15:47Z</dcterms:modified>
</cp:coreProperties>
</file>