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6230" yWindow="-225" windowWidth="12660" windowHeight="11640" tabRatio="727" activeTab="5"/>
  </bookViews>
  <sheets>
    <sheet name="ÖSSZEFÜGGÉSEK" sheetId="75" r:id="rId1"/>
    <sheet name="1.1.sz.mell." sheetId="1" r:id="rId2"/>
    <sheet name="1.2.sz.mell." sheetId="95" r:id="rId3"/>
    <sheet name="1.3.sz.mell." sheetId="96" r:id="rId4"/>
    <sheet name="1.4.sz.mell." sheetId="97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3" r:id="rId16"/>
    <sheet name="9.1.2. sz. mell  " sheetId="114" r:id="rId17"/>
    <sheet name="9.1.3. sz. mell   " sheetId="115" r:id="rId18"/>
    <sheet name="9.2. sz. mell" sheetId="79" r:id="rId19"/>
    <sheet name="9.2.1. sz. mell" sheetId="98" r:id="rId20"/>
    <sheet name="9.2.2. sz.  mell" sheetId="99" r:id="rId21"/>
    <sheet name="9.2.3. sz. mell" sheetId="100" r:id="rId22"/>
    <sheet name="9.3. sz. mell" sheetId="105" r:id="rId23"/>
    <sheet name="9.3.1. sz. mell" sheetId="106" r:id="rId24"/>
    <sheet name="9.3.2. sz. mell" sheetId="107" r:id="rId25"/>
    <sheet name="9.3.3. sz. mell" sheetId="108" r:id="rId26"/>
    <sheet name="9.4.sz.mell" sheetId="116" r:id="rId27"/>
    <sheet name="9.4.1.sz.mell" sheetId="117" r:id="rId28"/>
    <sheet name="9.4.2.sz.mell" sheetId="118" r:id="rId29"/>
    <sheet name="9.4.3.sz.mell" sheetId="119" r:id="rId30"/>
    <sheet name="9.5.sz.mell" sheetId="121" r:id="rId31"/>
    <sheet name="9.5.1.sz.mell" sheetId="127" r:id="rId32"/>
    <sheet name="9.5.2.sz.mell" sheetId="126" r:id="rId33"/>
    <sheet name="9.5.3.sz.mell" sheetId="125" r:id="rId34"/>
    <sheet name="10.sz.mell" sheetId="89" r:id="rId35"/>
    <sheet name="1. sz tájékoztató t." sheetId="87" r:id="rId36"/>
    <sheet name="2. sz tájékoztató t" sheetId="66" r:id="rId37"/>
    <sheet name="3. sz tájékoztató t." sheetId="88" r:id="rId38"/>
    <sheet name="4.sz tájékoztató t." sheetId="24" r:id="rId39"/>
    <sheet name="5.sz tájékoztató t." sheetId="2" r:id="rId40"/>
    <sheet name="6.sz tájékoztató t." sheetId="70" r:id="rId41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 '!$1:$6</definedName>
    <definedName name="_xlnm.Print_Titles" localSheetId="17">'9.1.3. sz. mell   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35">'1. sz tájékoztató t.'!$A$1:$E$144</definedName>
    <definedName name="_xlnm.Print_Area" localSheetId="1">'1.1.sz.mell.'!$A$1:$C$149</definedName>
    <definedName name="_xlnm.Print_Area" localSheetId="2">'1.2.sz.mell.'!$A$1:$C$149</definedName>
    <definedName name="_xlnm.Print_Area" localSheetId="3">'1.3.sz.mell.'!$A$1:$C$149</definedName>
    <definedName name="_xlnm.Print_Area" localSheetId="4">'1.4.sz.mell.'!$A$1:$C$149</definedName>
  </definedNames>
  <calcPr calcId="145621" fullCalcOnLoad="1"/>
  <fileRecoveryPr repairLoad="1"/>
</workbook>
</file>

<file path=xl/calcChain.xml><?xml version="1.0" encoding="utf-8"?>
<calcChain xmlns="http://schemas.openxmlformats.org/spreadsheetml/2006/main">
  <c r="D38" i="70" l="1"/>
  <c r="B25" i="2"/>
  <c r="O5" i="24"/>
  <c r="O6" i="24"/>
  <c r="O7" i="24"/>
  <c r="O8" i="24"/>
  <c r="O9" i="24"/>
  <c r="O10" i="24"/>
  <c r="O11" i="24"/>
  <c r="O12" i="24"/>
  <c r="O13" i="24"/>
  <c r="C14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O16" i="24"/>
  <c r="O17" i="24"/>
  <c r="O18" i="24"/>
  <c r="O19" i="24"/>
  <c r="O20" i="24"/>
  <c r="O21" i="24"/>
  <c r="O22" i="24"/>
  <c r="O23" i="24"/>
  <c r="O24" i="24"/>
  <c r="C25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C26" i="24"/>
  <c r="D26" i="24"/>
  <c r="E26" i="24"/>
  <c r="F26" i="24"/>
  <c r="G26" i="24"/>
  <c r="H26" i="24"/>
  <c r="I26" i="24"/>
  <c r="J26" i="24"/>
  <c r="K26" i="24"/>
  <c r="L26" i="24"/>
  <c r="M26" i="24"/>
  <c r="N26" i="24"/>
  <c r="O26" i="24"/>
  <c r="C30" i="88"/>
  <c r="D30" i="88"/>
  <c r="D6" i="66"/>
  <c r="E6" i="66"/>
  <c r="F6" i="66"/>
  <c r="G6" i="66"/>
  <c r="H6" i="66"/>
  <c r="I6" i="66"/>
  <c r="I7" i="66"/>
  <c r="I8" i="66"/>
  <c r="D9" i="66"/>
  <c r="E9" i="66"/>
  <c r="F9" i="66"/>
  <c r="G9" i="66"/>
  <c r="H9" i="66"/>
  <c r="I9" i="66"/>
  <c r="I10" i="66"/>
  <c r="I11" i="66"/>
  <c r="D12" i="66"/>
  <c r="E12" i="66"/>
  <c r="F12" i="66"/>
  <c r="G12" i="66"/>
  <c r="H12" i="66"/>
  <c r="I12" i="66"/>
  <c r="I13" i="66"/>
  <c r="D14" i="66"/>
  <c r="E14" i="66"/>
  <c r="F14" i="66"/>
  <c r="G14" i="66"/>
  <c r="H14" i="66"/>
  <c r="I14" i="66"/>
  <c r="I15" i="66"/>
  <c r="D16" i="66"/>
  <c r="E16" i="66"/>
  <c r="F16" i="66"/>
  <c r="G16" i="66"/>
  <c r="H16" i="66"/>
  <c r="I16" i="66"/>
  <c r="I17" i="66"/>
  <c r="D18" i="66"/>
  <c r="E18" i="66"/>
  <c r="F18" i="66"/>
  <c r="G18" i="66"/>
  <c r="H18" i="66"/>
  <c r="I18" i="66"/>
  <c r="C5" i="87"/>
  <c r="D5" i="87"/>
  <c r="E5" i="87"/>
  <c r="C12" i="87"/>
  <c r="D12" i="87"/>
  <c r="E12" i="87"/>
  <c r="C19" i="87"/>
  <c r="D19" i="87"/>
  <c r="E19" i="87"/>
  <c r="C26" i="87"/>
  <c r="D26" i="87"/>
  <c r="E26" i="87"/>
  <c r="C27" i="87"/>
  <c r="D27" i="87"/>
  <c r="E27" i="87"/>
  <c r="C33" i="87"/>
  <c r="D33" i="87"/>
  <c r="E33" i="87"/>
  <c r="C44" i="87"/>
  <c r="D44" i="87"/>
  <c r="E44" i="87"/>
  <c r="C50" i="87"/>
  <c r="D50" i="87"/>
  <c r="E50" i="87"/>
  <c r="C55" i="87"/>
  <c r="D55" i="87"/>
  <c r="E55" i="87"/>
  <c r="C60" i="87"/>
  <c r="D60" i="87"/>
  <c r="E60" i="87"/>
  <c r="C61" i="87"/>
  <c r="D61" i="87"/>
  <c r="E61" i="87"/>
  <c r="C65" i="87"/>
  <c r="D65" i="87"/>
  <c r="E65" i="87"/>
  <c r="C70" i="87"/>
  <c r="D70" i="87"/>
  <c r="E70" i="87"/>
  <c r="C73" i="87"/>
  <c r="D73" i="87"/>
  <c r="E73" i="87"/>
  <c r="C77" i="87"/>
  <c r="D77" i="87"/>
  <c r="E77" i="87"/>
  <c r="C83" i="87"/>
  <c r="D83" i="87"/>
  <c r="E83" i="87"/>
  <c r="C84" i="87"/>
  <c r="D84" i="87"/>
  <c r="E84" i="87"/>
  <c r="C90" i="87"/>
  <c r="D90" i="87"/>
  <c r="E90" i="87"/>
  <c r="C106" i="87"/>
  <c r="D106" i="87"/>
  <c r="E106" i="87"/>
  <c r="C120" i="87"/>
  <c r="D120" i="87"/>
  <c r="E120" i="87"/>
  <c r="C123" i="87"/>
  <c r="D123" i="87"/>
  <c r="E123" i="87"/>
  <c r="C124" i="87"/>
  <c r="D124" i="87"/>
  <c r="E124" i="87"/>
  <c r="C128" i="87"/>
  <c r="D128" i="87"/>
  <c r="E128" i="87"/>
  <c r="C133" i="87"/>
  <c r="D133" i="87"/>
  <c r="E133" i="87"/>
  <c r="C138" i="87"/>
  <c r="D138" i="87"/>
  <c r="E138" i="87"/>
  <c r="C143" i="87"/>
  <c r="D143" i="87"/>
  <c r="E143" i="87"/>
  <c r="C144" i="87"/>
  <c r="D144" i="87"/>
  <c r="E144" i="87"/>
  <c r="G10" i="89"/>
  <c r="G11" i="89"/>
  <c r="G12" i="89"/>
  <c r="G13" i="89"/>
  <c r="G14" i="89"/>
  <c r="G15" i="89"/>
  <c r="C16" i="89"/>
  <c r="D16" i="89"/>
  <c r="E16" i="89"/>
  <c r="F16" i="89"/>
  <c r="G16" i="89"/>
  <c r="C8" i="125"/>
  <c r="C19" i="125"/>
  <c r="C25" i="125"/>
  <c r="C29" i="125"/>
  <c r="C35" i="125"/>
  <c r="C36" i="125"/>
  <c r="C40" i="125"/>
  <c r="C44" i="125"/>
  <c r="C50" i="125"/>
  <c r="C55" i="125"/>
  <c r="C8" i="126"/>
  <c r="C19" i="126"/>
  <c r="C25" i="126"/>
  <c r="C29" i="126"/>
  <c r="C35" i="126"/>
  <c r="C36" i="126"/>
  <c r="C40" i="126"/>
  <c r="C44" i="126"/>
  <c r="C50" i="126"/>
  <c r="C55" i="126"/>
  <c r="C8" i="127"/>
  <c r="C19" i="127"/>
  <c r="C25" i="127"/>
  <c r="C29" i="127"/>
  <c r="C35" i="127"/>
  <c r="C36" i="127"/>
  <c r="C40" i="127"/>
  <c r="C44" i="127"/>
  <c r="C50" i="127"/>
  <c r="C55" i="127"/>
  <c r="C8" i="121"/>
  <c r="C19" i="121"/>
  <c r="C25" i="121"/>
  <c r="C29" i="121"/>
  <c r="C35" i="121"/>
  <c r="C36" i="121"/>
  <c r="C40" i="121"/>
  <c r="C44" i="121"/>
  <c r="C50" i="121"/>
  <c r="C55" i="121"/>
  <c r="C8" i="119"/>
  <c r="C19" i="119"/>
  <c r="C25" i="119"/>
  <c r="C29" i="119"/>
  <c r="C35" i="119"/>
  <c r="C36" i="119"/>
  <c r="C40" i="119"/>
  <c r="C44" i="119"/>
  <c r="C50" i="119"/>
  <c r="C55" i="119"/>
  <c r="C8" i="118"/>
  <c r="C19" i="118"/>
  <c r="C25" i="118"/>
  <c r="C29" i="118"/>
  <c r="C35" i="118"/>
  <c r="C36" i="118"/>
  <c r="C40" i="118"/>
  <c r="C44" i="118"/>
  <c r="C50" i="118"/>
  <c r="C55" i="118"/>
  <c r="C8" i="117"/>
  <c r="C19" i="117"/>
  <c r="C25" i="117"/>
  <c r="C29" i="117"/>
  <c r="C35" i="117"/>
  <c r="C36" i="117"/>
  <c r="C40" i="117"/>
  <c r="C44" i="117"/>
  <c r="C50" i="117"/>
  <c r="C55" i="117"/>
  <c r="C8" i="116"/>
  <c r="C19" i="116"/>
  <c r="C25" i="116"/>
  <c r="C29" i="116"/>
  <c r="C35" i="116"/>
  <c r="C36" i="116"/>
  <c r="C40" i="116"/>
  <c r="C44" i="116"/>
  <c r="C50" i="116"/>
  <c r="C55" i="116"/>
  <c r="C8" i="108"/>
  <c r="C19" i="108"/>
  <c r="C25" i="108"/>
  <c r="C29" i="108"/>
  <c r="C35" i="108"/>
  <c r="C36" i="108"/>
  <c r="C40" i="108"/>
  <c r="C44" i="108"/>
  <c r="C50" i="108"/>
  <c r="C55" i="108"/>
  <c r="C8" i="107"/>
  <c r="C19" i="107"/>
  <c r="C25" i="107"/>
  <c r="C29" i="107"/>
  <c r="C35" i="107"/>
  <c r="C36" i="107"/>
  <c r="C40" i="107"/>
  <c r="C44" i="107"/>
  <c r="C50" i="107"/>
  <c r="C55" i="107"/>
  <c r="C8" i="106"/>
  <c r="C19" i="106"/>
  <c r="C25" i="106"/>
  <c r="C29" i="106"/>
  <c r="C35" i="106"/>
  <c r="C36" i="106"/>
  <c r="C40" i="106"/>
  <c r="C44" i="106"/>
  <c r="C50" i="106"/>
  <c r="C55" i="106"/>
  <c r="C8" i="105"/>
  <c r="C19" i="105"/>
  <c r="C25" i="105"/>
  <c r="C29" i="105"/>
  <c r="C35" i="105"/>
  <c r="C36" i="105"/>
  <c r="C40" i="105"/>
  <c r="C44" i="105"/>
  <c r="C50" i="105"/>
  <c r="C55" i="105"/>
  <c r="C8" i="100"/>
  <c r="C19" i="100"/>
  <c r="C25" i="100"/>
  <c r="C29" i="100"/>
  <c r="C35" i="100"/>
  <c r="C36" i="100"/>
  <c r="C40" i="100"/>
  <c r="C44" i="100"/>
  <c r="C50" i="100"/>
  <c r="C55" i="100"/>
  <c r="C8" i="99"/>
  <c r="C19" i="99"/>
  <c r="C25" i="99"/>
  <c r="C29" i="99"/>
  <c r="C35" i="99"/>
  <c r="C36" i="99"/>
  <c r="C40" i="99"/>
  <c r="C44" i="99"/>
  <c r="C50" i="99"/>
  <c r="C55" i="99"/>
  <c r="C8" i="98"/>
  <c r="C19" i="98"/>
  <c r="C25" i="98"/>
  <c r="C29" i="98"/>
  <c r="C35" i="98"/>
  <c r="C36" i="98"/>
  <c r="C40" i="98"/>
  <c r="C44" i="98"/>
  <c r="C50" i="98"/>
  <c r="C55" i="98"/>
  <c r="C8" i="79"/>
  <c r="C19" i="79"/>
  <c r="C25" i="79"/>
  <c r="C29" i="79"/>
  <c r="C35" i="79"/>
  <c r="C36" i="79"/>
  <c r="C40" i="79"/>
  <c r="C44" i="79"/>
  <c r="C50" i="79"/>
  <c r="C55" i="79"/>
  <c r="C8" i="115"/>
  <c r="C15" i="115"/>
  <c r="C22" i="115"/>
  <c r="C29" i="115"/>
  <c r="C30" i="115"/>
  <c r="C36" i="115"/>
  <c r="C47" i="115"/>
  <c r="C53" i="115"/>
  <c r="C58" i="115"/>
  <c r="C63" i="115"/>
  <c r="C64" i="115"/>
  <c r="C68" i="115"/>
  <c r="C73" i="115"/>
  <c r="C76" i="115"/>
  <c r="C80" i="115"/>
  <c r="C86" i="115"/>
  <c r="C87" i="115"/>
  <c r="C91" i="115"/>
  <c r="C107" i="115"/>
  <c r="C121" i="115"/>
  <c r="C124" i="115"/>
  <c r="C125" i="115"/>
  <c r="C129" i="115"/>
  <c r="C134" i="115"/>
  <c r="C139" i="115"/>
  <c r="C144" i="115"/>
  <c r="C145" i="115"/>
  <c r="C8" i="114"/>
  <c r="C15" i="114"/>
  <c r="C22" i="114"/>
  <c r="C29" i="114"/>
  <c r="C30" i="114"/>
  <c r="C36" i="114"/>
  <c r="C47" i="114"/>
  <c r="C53" i="114"/>
  <c r="C58" i="114"/>
  <c r="C63" i="114"/>
  <c r="C64" i="114"/>
  <c r="C68" i="114"/>
  <c r="C73" i="114"/>
  <c r="C76" i="114"/>
  <c r="C80" i="114"/>
  <c r="C86" i="114"/>
  <c r="C87" i="114"/>
  <c r="C91" i="114"/>
  <c r="C107" i="114"/>
  <c r="C121" i="114"/>
  <c r="C124" i="114"/>
  <c r="C125" i="114"/>
  <c r="C129" i="114"/>
  <c r="C134" i="114"/>
  <c r="C139" i="114"/>
  <c r="C144" i="114"/>
  <c r="C145" i="114"/>
  <c r="C8" i="113"/>
  <c r="C15" i="113"/>
  <c r="C22" i="113"/>
  <c r="C29" i="113"/>
  <c r="C30" i="113"/>
  <c r="C36" i="113"/>
  <c r="C47" i="113"/>
  <c r="C53" i="113"/>
  <c r="C58" i="113"/>
  <c r="C63" i="113"/>
  <c r="C64" i="113"/>
  <c r="C68" i="113"/>
  <c r="C73" i="113"/>
  <c r="C76" i="113"/>
  <c r="C80" i="113"/>
  <c r="C86" i="113"/>
  <c r="C87" i="113"/>
  <c r="C91" i="113"/>
  <c r="C107" i="113"/>
  <c r="C121" i="113"/>
  <c r="C124" i="113"/>
  <c r="C125" i="113"/>
  <c r="C129" i="113"/>
  <c r="C134" i="113"/>
  <c r="C139" i="113"/>
  <c r="C144" i="113"/>
  <c r="C145" i="113"/>
  <c r="C8" i="3"/>
  <c r="C15" i="3"/>
  <c r="C22" i="3"/>
  <c r="C29" i="3"/>
  <c r="C30" i="3"/>
  <c r="C36" i="3"/>
  <c r="C47" i="3"/>
  <c r="C53" i="3"/>
  <c r="C58" i="3"/>
  <c r="C63" i="3"/>
  <c r="C64" i="3"/>
  <c r="C68" i="3"/>
  <c r="C73" i="3"/>
  <c r="C76" i="3"/>
  <c r="C80" i="3"/>
  <c r="C86" i="3"/>
  <c r="C87" i="3"/>
  <c r="C91" i="3"/>
  <c r="C107" i="3"/>
  <c r="C121" i="3"/>
  <c r="C124" i="3"/>
  <c r="C125" i="3"/>
  <c r="C129" i="3"/>
  <c r="C134" i="3"/>
  <c r="C139" i="3"/>
  <c r="C144" i="3"/>
  <c r="C145" i="3"/>
  <c r="E5" i="71"/>
  <c r="E6" i="71"/>
  <c r="E7" i="71"/>
  <c r="E8" i="71"/>
  <c r="E9" i="71"/>
  <c r="E10" i="71"/>
  <c r="E11" i="71"/>
  <c r="B12" i="71"/>
  <c r="C12" i="71"/>
  <c r="D12" i="71"/>
  <c r="E12" i="71"/>
  <c r="E15" i="71"/>
  <c r="E16" i="71"/>
  <c r="E17" i="71"/>
  <c r="E18" i="71"/>
  <c r="E19" i="71"/>
  <c r="E20" i="71"/>
  <c r="E21" i="71"/>
  <c r="B22" i="71"/>
  <c r="C22" i="71"/>
  <c r="D22" i="71"/>
  <c r="E22" i="71"/>
  <c r="E28" i="71"/>
  <c r="E29" i="71"/>
  <c r="E30" i="71"/>
  <c r="E31" i="71"/>
  <c r="E32" i="71"/>
  <c r="E33" i="71"/>
  <c r="E34" i="71"/>
  <c r="B35" i="71"/>
  <c r="C35" i="71"/>
  <c r="D35" i="71"/>
  <c r="E35" i="71"/>
  <c r="E38" i="71"/>
  <c r="E39" i="71"/>
  <c r="E40" i="71"/>
  <c r="E41" i="71"/>
  <c r="E42" i="71"/>
  <c r="E43" i="71"/>
  <c r="E44" i="71"/>
  <c r="B45" i="71"/>
  <c r="C45" i="71"/>
  <c r="D45" i="71"/>
  <c r="E45" i="71"/>
  <c r="D52" i="71"/>
  <c r="F5" i="64"/>
  <c r="F6" i="64"/>
  <c r="F7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24" i="64"/>
  <c r="F5" i="63"/>
  <c r="F6" i="63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B22" i="63"/>
  <c r="D22" i="63"/>
  <c r="E22" i="63"/>
  <c r="F22" i="63"/>
  <c r="C8" i="78"/>
  <c r="C11" i="77"/>
  <c r="F6" i="62"/>
  <c r="F7" i="62"/>
  <c r="F8" i="62"/>
  <c r="F9" i="62"/>
  <c r="F10" i="62"/>
  <c r="C11" i="62"/>
  <c r="D11" i="62"/>
  <c r="E11" i="62"/>
  <c r="F11" i="62"/>
  <c r="B6" i="76"/>
  <c r="D6" i="76"/>
  <c r="E6" i="76"/>
  <c r="B7" i="76"/>
  <c r="D7" i="76"/>
  <c r="E7" i="76"/>
  <c r="B8" i="76"/>
  <c r="D8" i="76"/>
  <c r="E8" i="76"/>
  <c r="B13" i="76"/>
  <c r="D13" i="76"/>
  <c r="E13" i="76"/>
  <c r="B14" i="76"/>
  <c r="D14" i="76"/>
  <c r="E14" i="76"/>
  <c r="B15" i="76"/>
  <c r="D15" i="76"/>
  <c r="E15" i="76"/>
  <c r="C17" i="61"/>
  <c r="E17" i="61"/>
  <c r="C18" i="61"/>
  <c r="C24" i="61"/>
  <c r="C30" i="61"/>
  <c r="E30" i="61"/>
  <c r="C31" i="61"/>
  <c r="E31" i="61"/>
  <c r="C32" i="61"/>
  <c r="E32" i="61"/>
  <c r="C33" i="61"/>
  <c r="E33" i="61"/>
  <c r="C18" i="73"/>
  <c r="E18" i="73"/>
  <c r="C19" i="73"/>
  <c r="C24" i="73"/>
  <c r="C27" i="73"/>
  <c r="E27" i="73"/>
  <c r="C28" i="73"/>
  <c r="E28" i="73"/>
  <c r="C29" i="73"/>
  <c r="E29" i="73"/>
  <c r="C30" i="73"/>
  <c r="E30" i="73"/>
  <c r="C5" i="97"/>
  <c r="C12" i="97"/>
  <c r="C19" i="97"/>
  <c r="C26" i="97"/>
  <c r="C27" i="97"/>
  <c r="C33" i="97"/>
  <c r="C44" i="97"/>
  <c r="C50" i="97"/>
  <c r="C55" i="97"/>
  <c r="C60" i="97"/>
  <c r="C61" i="97"/>
  <c r="C65" i="97"/>
  <c r="C70" i="97"/>
  <c r="C73" i="97"/>
  <c r="C77" i="97"/>
  <c r="C83" i="97"/>
  <c r="C84" i="97"/>
  <c r="C90" i="97"/>
  <c r="C106" i="97"/>
  <c r="C120" i="97"/>
  <c r="C123" i="97"/>
  <c r="C124" i="97"/>
  <c r="C128" i="97"/>
  <c r="C133" i="97"/>
  <c r="C138" i="97"/>
  <c r="C143" i="97"/>
  <c r="C144" i="97"/>
  <c r="C148" i="97"/>
  <c r="C149" i="97"/>
  <c r="C5" i="96"/>
  <c r="C12" i="96"/>
  <c r="C19" i="96"/>
  <c r="C26" i="96"/>
  <c r="C27" i="96"/>
  <c r="C33" i="96"/>
  <c r="C44" i="96"/>
  <c r="C50" i="96"/>
  <c r="C55" i="96"/>
  <c r="C60" i="96"/>
  <c r="C61" i="96"/>
  <c r="C65" i="96"/>
  <c r="C70" i="96"/>
  <c r="C73" i="96"/>
  <c r="C77" i="96"/>
  <c r="C83" i="96"/>
  <c r="C84" i="96"/>
  <c r="C90" i="96"/>
  <c r="C106" i="96"/>
  <c r="C120" i="96"/>
  <c r="C123" i="96"/>
  <c r="C124" i="96"/>
  <c r="C128" i="96"/>
  <c r="C133" i="96"/>
  <c r="C138" i="96"/>
  <c r="C143" i="96"/>
  <c r="C144" i="96"/>
  <c r="C148" i="96"/>
  <c r="C149" i="96"/>
  <c r="C5" i="95"/>
  <c r="C12" i="95"/>
  <c r="C19" i="95"/>
  <c r="C26" i="95"/>
  <c r="C27" i="95"/>
  <c r="C33" i="95"/>
  <c r="C44" i="95"/>
  <c r="C50" i="95"/>
  <c r="C55" i="95"/>
  <c r="C60" i="95"/>
  <c r="C61" i="95"/>
  <c r="C65" i="95"/>
  <c r="C70" i="95"/>
  <c r="C73" i="95"/>
  <c r="C77" i="95"/>
  <c r="C83" i="95"/>
  <c r="C84" i="95"/>
  <c r="C90" i="95"/>
  <c r="C106" i="95"/>
  <c r="C120" i="95"/>
  <c r="C123" i="95"/>
  <c r="C124" i="95"/>
  <c r="C128" i="95"/>
  <c r="C133" i="95"/>
  <c r="C138" i="95"/>
  <c r="C143" i="95"/>
  <c r="C144" i="95"/>
  <c r="C148" i="95"/>
  <c r="C149" i="95"/>
  <c r="C5" i="1"/>
  <c r="C12" i="1"/>
  <c r="C19" i="1"/>
  <c r="C26" i="1"/>
  <c r="C27" i="1"/>
  <c r="C33" i="1"/>
  <c r="C44" i="1"/>
  <c r="C50" i="1"/>
  <c r="C55" i="1"/>
  <c r="C60" i="1"/>
  <c r="C61" i="1"/>
  <c r="C65" i="1"/>
  <c r="C70" i="1"/>
  <c r="C73" i="1"/>
  <c r="C77" i="1"/>
  <c r="C83" i="1"/>
  <c r="C84" i="1"/>
  <c r="C90" i="1"/>
  <c r="C106" i="1"/>
  <c r="C120" i="1"/>
  <c r="C123" i="1"/>
  <c r="C124" i="1"/>
  <c r="C128" i="1"/>
  <c r="C133" i="1"/>
  <c r="C138" i="1"/>
  <c r="C143" i="1"/>
  <c r="C144" i="1"/>
  <c r="C148" i="1"/>
  <c r="C149" i="1"/>
</calcChain>
</file>

<file path=xl/sharedStrings.xml><?xml version="1.0" encoding="utf-8"?>
<sst xmlns="http://schemas.openxmlformats.org/spreadsheetml/2006/main" count="4817" uniqueCount="598">
  <si>
    <t>Beruházási (felhalmozási) kiadások előirányzata beruházásonként</t>
  </si>
  <si>
    <t>Felújítási kiadások előirányzata felújításonként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</si>
  <si>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</si>
  <si>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</si>
  <si>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</si>
  <si>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</si>
  <si>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</si>
  <si>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</si>
  <si>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</si>
  <si>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</si>
  <si>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</si>
  <si>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</si>
  <si>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</si>
  <si>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</si>
  <si>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</si>
  <si>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</si>
  <si>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</si>
  <si>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</si>
  <si>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</si>
  <si>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</si>
  <si>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</si>
  <si>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</si>
  <si>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</si>
  <si>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</si>
  <si>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</si>
  <si>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</si>
  <si>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</si>
  <si>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</si>
  <si>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</si>
  <si>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</si>
  <si>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</si>
  <si>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</si>
  <si>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</si>
  <si>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</si>
  <si>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</si>
  <si>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</si>
  <si>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</si>
  <si>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</si>
  <si>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</si>
  <si>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</si>
  <si>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</si>
  <si>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</si>
  <si>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</si>
  <si>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</si>
  <si>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</si>
  <si>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</si>
  <si>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</si>
  <si>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</si>
  <si>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</si>
  <si>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</si>
  <si>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</si>
  <si>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</si>
  <si>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</si>
  <si>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</si>
  <si>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</si>
  <si>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</si>
  <si>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</si>
  <si>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</si>
  <si>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</si>
  <si>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</si>
  <si>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</si>
  <si>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</si>
  <si>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Helyi adók</t>
  </si>
  <si>
    <t>Kiadások</t>
  </si>
  <si>
    <t>Egyéb fejlesztési célú 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</si>
  <si>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</si>
  <si>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</si>
  <si>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</si>
  <si>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</si>
  <si>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</si>
  <si>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</si>
  <si>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</si>
  <si>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</si>
  <si>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</si>
  <si>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</si>
  <si>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</si>
  <si>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</si>
  <si>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</si>
  <si>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</si>
  <si>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</si>
  <si>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</si>
  <si>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</si>
  <si>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</si>
  <si>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</si>
  <si>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</si>
  <si>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</si>
  <si>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</si>
  <si>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</si>
  <si>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</si>
  <si>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</si>
  <si>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</si>
  <si>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</si>
  <si>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</si>
  <si>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</si>
  <si>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</si>
  <si>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</si>
  <si>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</si>
  <si>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</si>
  <si>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</si>
  <si>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</si>
  <si>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</si>
  <si>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</si>
  <si>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</si>
  <si>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</si>
  <si>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</si>
  <si>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</si>
  <si>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</si>
  <si>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</si>
  <si>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</si>
  <si>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</si>
  <si>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</si>
  <si>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</si>
  <si>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</si>
  <si>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</si>
  <si>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</si>
  <si>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</si>
  <si>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</si>
  <si>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</si>
  <si>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</si>
  <si>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</si>
  <si>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</si>
  <si>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</si>
  <si>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</si>
  <si>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</si>
  <si>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</si>
  <si>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</si>
  <si>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</si>
  <si>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</si>
  <si>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</si>
  <si>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</si>
  <si>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</si>
  <si>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</si>
  <si>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</si>
  <si>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</si>
  <si>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</si>
  <si>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</si>
  <si>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</si>
  <si>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</si>
  <si>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</si>
  <si>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</si>
  <si>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</si>
  <si>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</si>
  <si>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</si>
  <si>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</si>
  <si>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</si>
  <si>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</si>
  <si>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</si>
  <si>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</si>
  <si>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</si>
  <si>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</si>
  <si>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</si>
  <si>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</si>
  <si>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</si>
  <si>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</si>
  <si>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</si>
  <si>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</si>
  <si>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</si>
  <si>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</si>
  <si>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</si>
  <si>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</si>
  <si>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</si>
  <si>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</si>
  <si>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</si>
  <si>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</si>
  <si>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</si>
  <si>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</si>
  <si>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</si>
  <si>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</si>
  <si>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</si>
  <si>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</si>
  <si>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</si>
  <si>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</si>
  <si>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</si>
  <si>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</si>
  <si>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</si>
  <si>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</si>
  <si>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</si>
  <si>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</si>
  <si>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</si>
  <si>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</si>
  <si>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</si>
  <si>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</si>
  <si>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</si>
  <si>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</si>
  <si>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</si>
  <si>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</si>
  <si>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</si>
  <si>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</si>
  <si>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</si>
  <si>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</si>
  <si>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</si>
  <si>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</si>
  <si>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</si>
  <si>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</si>
  <si>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</si>
  <si>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</si>
  <si>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</si>
  <si>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</si>
  <si>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</si>
  <si>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</si>
  <si>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</si>
  <si>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</si>
  <si>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</si>
  <si>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</si>
  <si>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</si>
  <si>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</si>
  <si>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</si>
  <si>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</si>
  <si>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</si>
  <si>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</si>
  <si>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</si>
  <si>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………….. Önkormányzat adósságot keletkeztető ügyletekből és kezességvállalásokból fennálló kötelezettségei</t>
  </si>
  <si>
    <t>MEGNEVEZÉS</t>
  </si>
  <si>
    <t>2014.</t>
  </si>
  <si>
    <t>ÖSSZES KÖTELEZETTSÉG</t>
  </si>
  <si>
    <t>………….. Önkormányzat saját bevételeinek részletezése az adósságot keletkeztető ügyletből származó tárgyévi fizetési kötelezettség megállapításához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</si>
  <si>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</si>
  <si>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</si>
  <si>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</si>
  <si>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</si>
  <si>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</si>
  <si>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</si>
  <si>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</si>
  <si>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</si>
  <si>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</si>
  <si>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</si>
  <si>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</si>
  <si>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</si>
  <si>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</si>
  <si>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</si>
  <si>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</si>
  <si>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</si>
  <si>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</si>
  <si>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</si>
  <si>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</si>
  <si>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</si>
  <si>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</si>
  <si>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</si>
  <si>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</si>
  <si>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</si>
  <si>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</si>
  <si>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</si>
  <si>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</si>
  <si>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</si>
  <si>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</si>
  <si>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</si>
  <si>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</si>
  <si>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</si>
  <si>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</si>
  <si>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</si>
  <si>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</si>
  <si>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</si>
  <si>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</si>
  <si>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</si>
  <si>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</si>
  <si>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</si>
  <si>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</si>
  <si>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</si>
  <si>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</si>
  <si>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</si>
  <si>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</si>
  <si>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</si>
  <si>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</si>
  <si>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</si>
  <si>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</si>
  <si>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</si>
  <si>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</si>
  <si>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</si>
  <si>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</si>
  <si>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</si>
  <si>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</si>
  <si>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</si>
  <si>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</si>
  <si>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</si>
  <si>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</si>
  <si>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</si>
  <si>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</si>
  <si>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</si>
  <si>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</si>
  <si>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1. sz. melléklet Kiadások táblázat 3. oszlop 9 sora =</t>
  </si>
  <si>
    <t>Évek</t>
  </si>
  <si>
    <t>2014. évi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</si>
  <si>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</si>
  <si>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</si>
  <si>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</si>
  <si>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</si>
  <si>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</si>
  <si>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</si>
  <si>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</si>
  <si>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</si>
  <si>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</si>
  <si>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</si>
  <si>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</si>
  <si>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</si>
  <si>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</si>
  <si>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</si>
  <si>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</si>
  <si>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</si>
  <si>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</si>
  <si>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</si>
  <si>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</si>
  <si>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</si>
  <si>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</si>
  <si>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</si>
  <si>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</si>
  <si>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</si>
  <si>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</si>
  <si>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</si>
  <si>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</si>
  <si>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</si>
  <si>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</si>
  <si>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</si>
  <si>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</si>
  <si>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</si>
  <si>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</si>
  <si>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</si>
  <si>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</si>
  <si>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</si>
  <si>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</si>
  <si>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</si>
  <si>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</si>
  <si>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</si>
  <si>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</si>
  <si>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</si>
  <si>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</si>
  <si>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</si>
  <si>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</si>
  <si>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</si>
  <si>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</si>
  <si>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</si>
  <si>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</si>
  <si>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</si>
  <si>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</si>
  <si>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</si>
  <si>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</si>
  <si>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</si>
  <si>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</si>
  <si>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</si>
  <si>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</si>
  <si>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</si>
  <si>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</si>
  <si>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</si>
  <si>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</si>
  <si>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</si>
  <si>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</si>
  <si>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</si>
  <si>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</si>
  <si>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</si>
  <si>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</si>
  <si>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</si>
  <si>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</si>
  <si>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</si>
  <si>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</si>
  <si>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</si>
  <si>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</si>
  <si>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</si>
  <si>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</si>
  <si>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</si>
  <si>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</si>
  <si>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</si>
  <si>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</si>
  <si>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</si>
  <si>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</si>
  <si>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</si>
  <si>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</si>
  <si>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</si>
  <si>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</si>
  <si>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</si>
  <si>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</si>
  <si>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</si>
  <si>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</si>
  <si>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</si>
  <si>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</si>
  <si>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</si>
  <si>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</si>
  <si>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</si>
  <si>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</si>
  <si>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</si>
  <si>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</si>
  <si>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</si>
  <si>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</si>
  <si>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</si>
  <si>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</si>
  <si>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</si>
  <si>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</si>
  <si>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</si>
  <si>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</si>
  <si>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</si>
  <si>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</si>
  <si>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</si>
  <si>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</si>
  <si>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</si>
  <si>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</si>
  <si>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</si>
  <si>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</si>
  <si>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</si>
  <si>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</si>
  <si>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</si>
  <si>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</si>
  <si>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</si>
  <si>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</si>
  <si>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</si>
  <si>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</si>
  <si>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</si>
  <si>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</si>
  <si>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</si>
  <si>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</si>
  <si>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</si>
  <si>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</si>
  <si>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</si>
  <si>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</si>
  <si>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</si>
  <si>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</si>
  <si>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</si>
  <si>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</si>
  <si>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</si>
  <si>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</si>
  <si>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</si>
  <si>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</si>
  <si>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</si>
  <si>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</si>
  <si>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</si>
  <si>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</si>
  <si>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</si>
  <si>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</si>
  <si>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</si>
  <si>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</si>
  <si>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</si>
  <si>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</si>
  <si>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</si>
  <si>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</si>
  <si>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</si>
  <si>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</si>
  <si>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</si>
  <si>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</si>
  <si>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</si>
  <si>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</si>
  <si>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</si>
  <si>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</si>
  <si>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</si>
  <si>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</si>
  <si>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</si>
  <si>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 xml:space="preserve">2.1. melléklet a ………../2014. (……….) önkormányzati rendelethez     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</si>
  <si>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</si>
  <si>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</si>
  <si>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</si>
  <si>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</si>
  <si>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</si>
  <si>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</si>
  <si>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</si>
  <si>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</si>
  <si>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</si>
  <si>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</si>
  <si>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</si>
  <si>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</si>
  <si>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</si>
  <si>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</si>
  <si>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 xml:space="preserve">2.2. melléklet a ………../2014. (……….) önkormányzati rendelethez     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</si>
  <si>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</si>
  <si>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</si>
  <si>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</si>
  <si>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</si>
  <si>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</si>
  <si>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</si>
  <si>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</si>
  <si>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</si>
  <si>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</si>
  <si>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</si>
  <si>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</si>
  <si>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</si>
  <si>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2014. évi előirányzat BEVÉTELEK</t>
  </si>
  <si>
    <t>2014. évi előirányzat KIADÁSOK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</si>
  <si>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</si>
  <si>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</si>
  <si>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</si>
  <si>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</si>
  <si>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</si>
  <si>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</si>
  <si>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</si>
  <si>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</si>
  <si>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</si>
  <si>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</si>
  <si>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</si>
  <si>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2017.</t>
  </si>
  <si>
    <t>………….. Önkormányzat 2014. évi adósságot keletkeztető fejlesztési céljai</t>
  </si>
  <si>
    <t>Felhasználás
2013. XII.31-ig</t>
  </si>
  <si>
    <t xml:space="preserve">
2014. év utáni szükséglet
</t>
  </si>
  <si>
    <t>2014. év utáni szükséglet
(6=2 - 4 - 5)</t>
  </si>
  <si>
    <t>2015. után</t>
  </si>
  <si>
    <t>Önkormányzaton kívüli EU-s projektekhez történő hozzájárulás 2014. évi előirányzat</t>
  </si>
  <si>
    <t>Belföldi értékpapírok kiadásai (6.1. + … + 6.4.)</t>
  </si>
  <si>
    <t xml:space="preserve"> 10.</t>
  </si>
  <si>
    <t>......................, 2014. .......................... hó ..... nap</t>
  </si>
  <si>
    <t>2012. évi tény</t>
  </si>
  <si>
    <t>2013. évi 
várható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</si>
  <si>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</si>
  <si>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</si>
  <si>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</si>
  <si>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</si>
  <si>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2016. 
után</t>
  </si>
  <si>
    <t>Előirányzat-felhasználási terv
2014. évre</t>
  </si>
  <si>
    <t>2014. évi támogatás összesen</t>
  </si>
  <si>
    <t>K I M U T A T Á S
a 2014. évben céljelleggel juttatott támogatásokról</t>
  </si>
  <si>
    <t>9.1. melléklet a ……/2014. (….) önkormányzati rendelethez</t>
  </si>
  <si>
    <t>Összes bevétel, kiadás</t>
  </si>
  <si>
    <t>Polgármesteri /közös/ hivatal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</si>
  <si>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</si>
  <si>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</si>
  <si>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</si>
  <si>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</si>
  <si>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</si>
  <si>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</si>
  <si>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</si>
  <si>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</si>
  <si>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</si>
  <si>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</si>
  <si>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</si>
  <si>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</si>
  <si>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</si>
  <si>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</si>
  <si>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</si>
  <si>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</si>
  <si>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</si>
  <si>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</si>
  <si>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</si>
  <si>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</si>
  <si>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</si>
  <si>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A 2014. évi általános működés és ágazati feladatok támogatásának alakulása jogcímenként</t>
  </si>
  <si>
    <t>BEVÉTELEK ÖSSZESEN: (9+16)</t>
  </si>
  <si>
    <t>9.2. melléklet a ……/2014. (….) önkormányzati rendelethez</t>
  </si>
  <si>
    <t>Kötelező feladatok bevételei, kiadásai</t>
  </si>
  <si>
    <t>9.3. melléklet a ……/2014. (….) önkormányzati rendelethez</t>
  </si>
  <si>
    <t>Önként vállalt feladatok bevételei, kiadásai</t>
  </si>
  <si>
    <t>9.3.1. melléklet a ……/2014. (….) önkormányzati rendelethez</t>
  </si>
  <si>
    <t>Állami (államigazgataási) feladatok bevételei, kiadásai</t>
  </si>
  <si>
    <t>9.3.2. melléklet a ……/2014. (….) önkormányzati rendelethez</t>
  </si>
  <si>
    <t>9.3.3. melléklet a ……/2014. (….) önkormányzati rendelethez</t>
  </si>
  <si>
    <t>9.2.3. melléklet a ……/2014. (….) önkormányzati rendelethez</t>
  </si>
  <si>
    <t>9.2.2. melléklet a ……/2014. (….) önkormányzati rendelethez</t>
  </si>
  <si>
    <t>9.2.1. melléklet a ……/2014. (….) önkormányzati rendelethez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</si>
  <si>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</si>
  <si>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</si>
  <si>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</si>
  <si>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</si>
  <si>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</si>
  <si>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</si>
  <si>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</si>
  <si>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</si>
  <si>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</si>
  <si>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</si>
  <si>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</si>
  <si>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</si>
  <si>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</si>
  <si>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04</t>
  </si>
  <si>
    <t>2014 előtti kifizetés</t>
  </si>
  <si>
    <t>Osztalék, a koncessziós díj és a hozambevétel</t>
  </si>
  <si>
    <t xml:space="preserve">   Rövid lejáratú  hitelek, kölcsönök felvétele</t>
  </si>
  <si>
    <t>Bölcsőde építés</t>
  </si>
  <si>
    <t>Művelődési Ház érdekeltség növelő támogatás</t>
  </si>
  <si>
    <t>Tápkeverő Start közmunka pályázat</t>
  </si>
  <si>
    <t>Kisértékű téárgyi eszközök vás. (óvoda, önkormányzat)</t>
  </si>
  <si>
    <t>2014</t>
  </si>
  <si>
    <t>Művelődési Ház belső felújítása</t>
  </si>
  <si>
    <t>Közutak, hidak felújítása</t>
  </si>
  <si>
    <t>Varroda felújítása</t>
  </si>
  <si>
    <t>Megyaszó Község Önkormányzata</t>
  </si>
  <si>
    <t>Megyaszói Közös Önkormányzati Hivatal</t>
  </si>
  <si>
    <t>Idősek Klubja</t>
  </si>
  <si>
    <t>Általános Művelődési Központ</t>
  </si>
  <si>
    <t>Mackó Kuckó Bölcsőde és Napköziotthonos Óvoda</t>
  </si>
  <si>
    <t>9.1.1 melléklet a ……/2014. (….) önkormányzati rendelethez</t>
  </si>
  <si>
    <t>9.4. melléklet a ……/2014. (….) önkormányzati rendelethez</t>
  </si>
  <si>
    <t>9.4.1. melléklet a ……/2014. (….) önkormányzati rendelethez</t>
  </si>
  <si>
    <t>9.4.2. melléklet a ……/2014. (….) önkormányzati rendelethez</t>
  </si>
  <si>
    <t>9.4.3. melléklet a ……/2014. (….) önkormányzati rendelethez</t>
  </si>
  <si>
    <t>9.5. melléklet a ……/2014. (….) önkormányzati rendelethez</t>
  </si>
  <si>
    <t>9.5.1. melléklet a ……/2014. (….) önkormányzati rendelethez</t>
  </si>
  <si>
    <t>9.5.2. melléklet a ……/2014. (….) önkormányzati rendelethez</t>
  </si>
  <si>
    <t>9.5.3. melléklet a ……/2014. (….) önkormányzati rendelethez</t>
  </si>
  <si>
    <t>Bölcsőde építés Megyaszón</t>
  </si>
  <si>
    <t>Önkormányzati Hivatal működésének támogatása</t>
  </si>
  <si>
    <t>Település üzemeltetés</t>
  </si>
  <si>
    <t>Beszámítás összege</t>
  </si>
  <si>
    <t>Egyéb kötelező önkormányzati feladatok</t>
  </si>
  <si>
    <t>Óvodai ped. És kiegészítő bértámogatás</t>
  </si>
  <si>
    <t>Óvoda működtetés támogatása</t>
  </si>
  <si>
    <t>Hozzájárulás a pénzbeli és szociális ellátásokhoz</t>
  </si>
  <si>
    <t>Szociális és gyermekvédelmi alapszolgáltatás - családsegítés</t>
  </si>
  <si>
    <t>Szociális és gyermekvédelmi alapszolgáltatás - társulási kiegészítés</t>
  </si>
  <si>
    <t>Szociális és gyermekvédelmi alapszolgáltatás - gyermekjólét</t>
  </si>
  <si>
    <t>Szociális étkeztetés</t>
  </si>
  <si>
    <t>Házi segítségnyújtás</t>
  </si>
  <si>
    <t>Idősek nappali ellátása</t>
  </si>
  <si>
    <t>Bölcsődei ellátás - nem hátrányos heyzetű</t>
  </si>
  <si>
    <t>Bölcsődei ellátás - hátrányos helyzetű</t>
  </si>
  <si>
    <t>Gyermekétkeztetés üzemeltetési támogatása</t>
  </si>
  <si>
    <t>Gyermekétkeztetés dolgozók bértámogatása</t>
  </si>
  <si>
    <t>Könyvtári, közművelődési és múzeumi feladatok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</si>
</sst>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6" formatCode="_-* #,##0\ _F_t_-;\-* #,##0\ _F_t_-;_-* &quot;-&quot;??\ _F_t_-;_-@_-"/>
  </numFmts>
  <fonts count="49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58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20" xfId="0" applyNumberFormat="1" applyFont="1" applyBorder="1" applyAlignment="1" applyProtection="1">
      <alignment horizontal="righ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1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2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1" xfId="0" applyFont="1" applyFill="1" applyBorder="1" applyAlignment="1" applyProtection="1">
      <alignment vertical="center" wrapTex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horizontal="right" vertical="center" indent="1"/>
      <protection locked="0"/>
    </xf>
    <xf numFmtId="3" fontId="30" fillId="0" borderId="18" xfId="0" applyNumberFormat="1" applyFont="1" applyFill="1" applyBorder="1" applyAlignment="1" applyProtection="1">
      <alignment horizontal="right" vertical="center" indent="1"/>
      <protection locked="0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9" xfId="5" applyFont="1" applyFill="1" applyBorder="1" applyAlignment="1" applyProtection="1">
      <alignment horizontal="center" vertical="center"/>
    </xf>
    <xf numFmtId="0" fontId="31" fillId="0" borderId="33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17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3" xfId="5" applyNumberFormat="1" applyFont="1" applyFill="1" applyBorder="1" applyAlignment="1" applyProtection="1">
      <alignment vertical="center"/>
      <protection locked="0"/>
    </xf>
    <xf numFmtId="164" fontId="22" fillId="0" borderId="30" xfId="5" applyNumberFormat="1" applyFont="1" applyFill="1" applyBorder="1" applyAlignment="1" applyProtection="1">
      <alignment vertical="center"/>
    </xf>
    <xf numFmtId="164" fontId="20" fillId="0" borderId="14" xfId="5" applyNumberFormat="1" applyFont="1" applyFill="1" applyBorder="1" applyAlignment="1" applyProtection="1">
      <alignment vertical="center"/>
    </xf>
    <xf numFmtId="164" fontId="20" fillId="0" borderId="21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4" xfId="5" applyNumberFormat="1" applyFont="1" applyFill="1" applyBorder="1" applyProtection="1"/>
    <xf numFmtId="164" fontId="20" fillId="0" borderId="21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4" xfId="0" applyFont="1" applyFill="1" applyBorder="1" applyAlignment="1" applyProtection="1">
      <alignment horizontal="left" vertical="center" wrapText="1"/>
      <protection locked="0"/>
    </xf>
    <xf numFmtId="0" fontId="27" fillId="0" borderId="35" xfId="0" applyFont="1" applyFill="1" applyBorder="1" applyAlignment="1" applyProtection="1">
      <alignment horizontal="left" vertical="center" wrapText="1"/>
      <protection locked="0"/>
    </xf>
    <xf numFmtId="0" fontId="27" fillId="0" borderId="36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7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9" xfId="0" applyFont="1" applyFill="1" applyBorder="1" applyAlignment="1" applyProtection="1">
      <alignment horizontal="right"/>
    </xf>
    <xf numFmtId="164" fontId="37" fillId="0" borderId="39" xfId="4" applyNumberFormat="1" applyFont="1" applyFill="1" applyBorder="1" applyAlignment="1" applyProtection="1">
      <alignment horizontal="left" vertical="center"/>
    </xf>
    <xf numFmtId="0" fontId="30" fillId="0" borderId="2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1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32" fillId="0" borderId="6" xfId="4" applyFont="1" applyFill="1" applyBorder="1" applyAlignment="1">
      <alignment horizontal="center" vertical="center" wrapText="1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6" fontId="15" fillId="0" borderId="30" xfId="1" applyNumberFormat="1" applyFont="1" applyFill="1" applyBorder="1"/>
    <xf numFmtId="166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40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6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6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1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6" fontId="29" fillId="0" borderId="21" xfId="1" applyNumberFormat="1" applyFont="1" applyFill="1" applyBorder="1" applyProtection="1"/>
    <xf numFmtId="166" fontId="30" fillId="0" borderId="20" xfId="1" applyNumberFormat="1" applyFont="1" applyFill="1" applyBorder="1" applyProtection="1">
      <protection locked="0"/>
    </xf>
    <xf numFmtId="166" fontId="30" fillId="0" borderId="16" xfId="1" applyNumberFormat="1" applyFont="1" applyFill="1" applyBorder="1" applyProtection="1">
      <protection locked="0"/>
    </xf>
    <xf numFmtId="166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21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7" fillId="0" borderId="38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5" xfId="0" applyNumberFormat="1" applyFont="1" applyFill="1" applyBorder="1" applyAlignment="1" applyProtection="1">
      <alignment horizontal="left" vertical="center" wrapText="1" indent="2"/>
    </xf>
    <xf numFmtId="3" fontId="32" fillId="0" borderId="21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41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5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7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5" xfId="0" applyFont="1" applyFill="1" applyBorder="1" applyAlignment="1" applyProtection="1">
      <alignment vertical="center" wrapText="1"/>
    </xf>
    <xf numFmtId="0" fontId="4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30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1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40" xfId="4" applyNumberFormat="1" applyFont="1" applyFill="1" applyBorder="1" applyAlignment="1" applyProtection="1">
      <alignment horizontal="right" vertical="center" wrapText="1" indent="1"/>
    </xf>
    <xf numFmtId="164" fontId="22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0" applyNumberFormat="1" applyFont="1" applyFill="1" applyBorder="1" applyAlignment="1" applyProtection="1">
      <alignment horizontal="center" vertical="center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164" fontId="20" fillId="0" borderId="46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7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9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9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3" xfId="4" applyNumberFormat="1" applyFont="1" applyFill="1" applyBorder="1" applyAlignment="1" applyProtection="1">
      <alignment horizontal="right" vertical="center" wrapText="1" indent="1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9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40" xfId="0" applyNumberFormat="1" applyFont="1" applyFill="1" applyBorder="1" applyAlignment="1" applyProtection="1">
      <alignment horizontal="right" vertical="center" wrapText="1" indent="1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6" fontId="30" fillId="0" borderId="54" xfId="1" applyNumberFormat="1" applyFont="1" applyFill="1" applyBorder="1" applyProtection="1">
      <protection locked="0"/>
    </xf>
    <xf numFmtId="166" fontId="30" fillId="0" borderId="49" xfId="1" applyNumberFormat="1" applyFont="1" applyFill="1" applyBorder="1" applyProtection="1">
      <protection locked="0"/>
    </xf>
    <xf numFmtId="166" fontId="30" fillId="0" borderId="44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55" xfId="0" applyFont="1" applyFill="1" applyBorder="1" applyAlignment="1" applyProtection="1">
      <alignment horizontal="right" vertical="center" indent="1"/>
    </xf>
    <xf numFmtId="0" fontId="8" fillId="0" borderId="33" xfId="0" applyFont="1" applyFill="1" applyBorder="1" applyAlignment="1" applyProtection="1">
      <alignment horizontal="right" vertical="center" wrapText="1" indent="1"/>
    </xf>
    <xf numFmtId="164" fontId="8" fillId="0" borderId="44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4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33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9" xfId="0" applyFont="1" applyBorder="1" applyAlignment="1" applyProtection="1">
      <alignment horizontal="center" vertical="center"/>
    </xf>
    <xf numFmtId="0" fontId="32" fillId="0" borderId="33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31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5" xfId="4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3" xfId="4" applyFont="1" applyFill="1" applyBorder="1" applyAlignment="1" applyProtection="1">
      <alignment horizontal="center" vertical="center" wrapText="1"/>
    </xf>
    <xf numFmtId="164" fontId="22" fillId="0" borderId="30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8" fillId="0" borderId="13" xfId="0" applyFont="1" applyBorder="1" applyAlignment="1" applyProtection="1">
      <alignment wrapTex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2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2" xfId="0" applyFont="1" applyBorder="1" applyAlignment="1" applyProtection="1">
      <alignment horizontal="center" wrapText="1"/>
    </xf>
    <xf numFmtId="0" fontId="22" fillId="0" borderId="0" xfId="0" applyFont="1" applyFill="1" applyAlignment="1" applyProtection="1">
      <alignment horizontal="center" vertic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164" fontId="29" fillId="0" borderId="40" xfId="4" applyNumberFormat="1" applyFont="1" applyFill="1" applyBorder="1" applyAlignment="1" applyProtection="1">
      <alignment horizontal="right" vertical="center" wrapText="1" indent="1"/>
    </xf>
    <xf numFmtId="164" fontId="22" fillId="0" borderId="50" xfId="4" applyNumberFormat="1" applyFont="1" applyFill="1" applyBorder="1" applyAlignment="1" applyProtection="1">
      <alignment horizontal="right" vertical="center" wrapText="1" indent="1"/>
    </xf>
    <xf numFmtId="164" fontId="22" fillId="0" borderId="3" xfId="4" applyNumberFormat="1" applyFont="1" applyFill="1" applyBorder="1" applyAlignment="1" applyProtection="1">
      <alignment horizontal="right" vertical="center" wrapText="1" indent="1"/>
    </xf>
    <xf numFmtId="0" fontId="20" fillId="0" borderId="40" xfId="4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30" fillId="0" borderId="23" xfId="4" quotePrefix="1" applyFont="1" applyFill="1" applyBorder="1" applyAlignment="1" applyProtection="1">
      <alignment horizontal="left" vertical="center" wrapText="1" indent="1"/>
    </xf>
    <xf numFmtId="0" fontId="41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2" fillId="2" borderId="16" xfId="4" applyNumberFormat="1" applyFont="1" applyFill="1" applyBorder="1" applyAlignment="1" applyProtection="1">
      <alignment horizontal="right" vertical="center" wrapText="1" indent="1"/>
    </xf>
    <xf numFmtId="164" fontId="22" fillId="2" borderId="18" xfId="4" applyNumberFormat="1" applyFont="1" applyFill="1" applyBorder="1" applyAlignment="1" applyProtection="1">
      <alignment horizontal="right" vertical="center" wrapText="1" indent="1"/>
    </xf>
    <xf numFmtId="164" fontId="30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7" fillId="0" borderId="9" xfId="0" applyFont="1" applyBorder="1" applyAlignment="1" applyProtection="1">
      <alignment vertical="center" wrapText="1"/>
    </xf>
    <xf numFmtId="0" fontId="27" fillId="0" borderId="8" xfId="0" applyFont="1" applyBorder="1" applyAlignment="1" applyProtection="1">
      <alignment vertical="center" wrapText="1"/>
    </xf>
    <xf numFmtId="0" fontId="27" fillId="0" borderId="10" xfId="0" applyFont="1" applyBorder="1" applyAlignment="1" applyProtection="1">
      <alignment vertical="center" wrapText="1"/>
    </xf>
    <xf numFmtId="0" fontId="28" fillId="0" borderId="22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6" fontId="32" fillId="0" borderId="14" xfId="4" applyNumberFormat="1" applyFont="1" applyFill="1" applyBorder="1"/>
    <xf numFmtId="166" fontId="32" fillId="0" borderId="21" xfId="4" applyNumberFormat="1" applyFont="1" applyFill="1" applyBorder="1"/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2" fillId="4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4" borderId="6" xfId="4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0" fontId="28" fillId="0" borderId="14" xfId="0" applyFont="1" applyBorder="1" applyAlignment="1" applyProtection="1">
      <alignment vertical="center" wrapText="1"/>
    </xf>
    <xf numFmtId="0" fontId="28" fillId="0" borderId="23" xfId="0" applyFont="1" applyBorder="1" applyAlignment="1" applyProtection="1">
      <alignment vertical="center" wrapText="1"/>
    </xf>
    <xf numFmtId="0" fontId="27" fillId="0" borderId="6" xfId="0" applyFont="1" applyBorder="1" applyAlignment="1" applyProtection="1">
      <alignment horizontal="left" vertical="center" wrapText="1"/>
    </xf>
    <xf numFmtId="164" fontId="20" fillId="0" borderId="60" xfId="4" applyNumberFormat="1" applyFont="1" applyFill="1" applyBorder="1" applyAlignment="1" applyProtection="1">
      <alignment horizontal="right" vertical="center" wrapText="1" indent="1"/>
    </xf>
    <xf numFmtId="164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7" xfId="4" applyNumberFormat="1" applyFont="1" applyFill="1" applyBorder="1" applyAlignment="1" applyProtection="1">
      <alignment horizontal="right" vertical="center" wrapText="1" indent="1"/>
    </xf>
    <xf numFmtId="164" fontId="22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4" applyNumberFormat="1" applyFont="1" applyFill="1" applyBorder="1" applyAlignment="1" applyProtection="1">
      <alignment horizontal="right" vertical="center" wrapText="1" indent="1"/>
    </xf>
    <xf numFmtId="164" fontId="28" fillId="0" borderId="37" xfId="0" applyNumberFormat="1" applyFont="1" applyBorder="1" applyAlignment="1" applyProtection="1">
      <alignment horizontal="right" vertical="center" wrapText="1" indent="1"/>
    </xf>
    <xf numFmtId="164" fontId="26" fillId="0" borderId="37" xfId="0" quotePrefix="1" applyNumberFormat="1" applyFont="1" applyBorder="1" applyAlignment="1" applyProtection="1">
      <alignment horizontal="right" vertical="center" wrapText="1" indent="1"/>
    </xf>
    <xf numFmtId="164" fontId="20" fillId="0" borderId="65" xfId="4" applyNumberFormat="1" applyFont="1" applyFill="1" applyBorder="1" applyAlignment="1" applyProtection="1">
      <alignment horizontal="right" vertical="center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6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0" xfId="0" applyNumberFormat="1" applyFont="1" applyBorder="1" applyAlignment="1" applyProtection="1">
      <alignment horizontal="right" vertical="center" wrapText="1" indent="1"/>
    </xf>
    <xf numFmtId="164" fontId="26" fillId="0" borderId="40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164" fontId="22" fillId="5" borderId="18" xfId="4" applyNumberFormat="1" applyFont="1" applyFill="1" applyBorder="1" applyAlignment="1" applyProtection="1">
      <alignment horizontal="right" vertical="center" wrapText="1" indent="1"/>
    </xf>
    <xf numFmtId="164" fontId="22" fillId="4" borderId="18" xfId="4" applyNumberFormat="1" applyFont="1" applyFill="1" applyBorder="1" applyAlignment="1" applyProtection="1">
      <alignment horizontal="right" vertical="center" wrapText="1" indent="1"/>
    </xf>
    <xf numFmtId="164" fontId="37" fillId="0" borderId="39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9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7" xfId="0" applyNumberFormat="1" applyFont="1" applyFill="1" applyBorder="1" applyAlignment="1" applyProtection="1">
      <alignment horizontal="center" vertical="center" wrapText="1"/>
    </xf>
    <xf numFmtId="164" fontId="31" fillId="0" borderId="68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8" fillId="0" borderId="56" xfId="0" applyNumberFormat="1" applyFont="1" applyFill="1" applyBorder="1" applyAlignment="1" applyProtection="1">
      <alignment horizontal="center" vertical="center" wrapText="1"/>
    </xf>
    <xf numFmtId="164" fontId="31" fillId="0" borderId="69" xfId="0" applyNumberFormat="1" applyFont="1" applyFill="1" applyBorder="1" applyAlignment="1" applyProtection="1">
      <alignment horizontal="center" vertical="center" wrapText="1"/>
    </xf>
    <xf numFmtId="164" fontId="31" fillId="0" borderId="70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0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6" xfId="0" applyFont="1" applyFill="1" applyBorder="1" applyAlignment="1" applyProtection="1">
      <alignment horizontal="left" indent="1"/>
    </xf>
    <xf numFmtId="0" fontId="31" fillId="0" borderId="47" xfId="0" applyFont="1" applyFill="1" applyBorder="1" applyAlignment="1" applyProtection="1">
      <alignment horizontal="left" indent="1"/>
    </xf>
    <xf numFmtId="0" fontId="31" fillId="0" borderId="45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49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3" xfId="0" applyFont="1" applyFill="1" applyBorder="1" applyAlignment="1" applyProtection="1">
      <alignment horizontal="center"/>
    </xf>
    <xf numFmtId="0" fontId="31" fillId="0" borderId="71" xfId="0" applyFont="1" applyFill="1" applyBorder="1" applyAlignment="1" applyProtection="1">
      <alignment horizontal="center"/>
    </xf>
    <xf numFmtId="0" fontId="31" fillId="0" borderId="56" xfId="0" applyFont="1" applyFill="1" applyBorder="1" applyAlignment="1" applyProtection="1">
      <alignment horizontal="center"/>
    </xf>
    <xf numFmtId="0" fontId="31" fillId="0" borderId="72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73" xfId="0" applyFont="1" applyFill="1" applyBorder="1" applyAlignment="1" applyProtection="1">
      <alignment horizontal="left" indent="1"/>
      <protection locked="0"/>
    </xf>
    <xf numFmtId="0" fontId="30" fillId="0" borderId="74" xfId="0" applyFont="1" applyFill="1" applyBorder="1" applyAlignment="1" applyProtection="1">
      <alignment horizontal="left" indent="1"/>
      <protection locked="0"/>
    </xf>
    <xf numFmtId="0" fontId="30" fillId="0" borderId="42" xfId="0" applyFont="1" applyFill="1" applyBorder="1" applyAlignment="1" applyProtection="1">
      <alignment horizontal="left" indent="1"/>
      <protection locked="0"/>
    </xf>
    <xf numFmtId="0" fontId="30" fillId="0" borderId="43" xfId="0" applyFont="1" applyFill="1" applyBorder="1" applyAlignment="1" applyProtection="1">
      <alignment horizontal="left" indent="1"/>
      <protection locked="0"/>
    </xf>
    <xf numFmtId="0" fontId="30" fillId="0" borderId="75" xfId="0" applyFont="1" applyFill="1" applyBorder="1" applyAlignment="1" applyProtection="1">
      <alignment horizontal="left" inden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left" vertical="center" wrapText="1" indent="2"/>
    </xf>
    <xf numFmtId="164" fontId="8" fillId="0" borderId="40" xfId="0" applyNumberFormat="1" applyFont="1" applyFill="1" applyBorder="1" applyAlignment="1" applyProtection="1">
      <alignment horizontal="left" vertical="center" wrapText="1" indent="2"/>
    </xf>
    <xf numFmtId="164" fontId="8" fillId="0" borderId="67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73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7" xfId="0" applyNumberFormat="1" applyFont="1" applyFill="1" applyBorder="1" applyAlignment="1" applyProtection="1">
      <alignment horizontal="center" vertical="center" wrapText="1"/>
    </xf>
    <xf numFmtId="164" fontId="8" fillId="0" borderId="68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37" xfId="5" applyFont="1" applyFill="1" applyBorder="1" applyAlignment="1" applyProtection="1">
      <alignment horizontal="left" vertical="center" indent="1"/>
    </xf>
    <xf numFmtId="0" fontId="21" fillId="0" borderId="47" xfId="5" applyFont="1" applyFill="1" applyBorder="1" applyAlignment="1" applyProtection="1">
      <alignment horizontal="left" vertical="center" indent="1"/>
    </xf>
    <xf numFmtId="0" fontId="21" fillId="0" borderId="40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37" fillId="0" borderId="0" xfId="0" applyFont="1" applyAlignment="1" applyProtection="1">
      <alignment horizontal="right"/>
    </xf>
    <xf numFmtId="0" fontId="31" fillId="0" borderId="46" xfId="0" applyFont="1" applyBorder="1" applyAlignment="1" applyProtection="1">
      <alignment horizontal="left" vertical="center" indent="2"/>
    </xf>
    <xf numFmtId="0" fontId="31" fillId="0" borderId="45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workbookViewId="0">
      <selection activeCell="K30" sqref="K30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164</v>
      </c>
    </row>
    <row r="4" spans="1:2" x14ac:dyDescent="0.2">
      <c r="A4" s="166"/>
      <c r="B4" s="166"/>
    </row>
    <row r="5" spans="1:2" s="178" customFormat="1" ht="15.75" x14ac:dyDescent="0.25">
      <c r="A5" s="108" t="s">
        <v>470</v>
      </c>
      <c r="B5" s="177"/>
    </row>
    <row r="6" spans="1:2" x14ac:dyDescent="0.2">
      <c r="A6" s="166"/>
      <c r="B6" s="166"/>
    </row>
    <row r="7" spans="1:2" x14ac:dyDescent="0.2">
      <c r="A7" s="166" t="s">
        <v>472</v>
      </c>
      <c r="B7" s="166" t="s">
        <v>473</v>
      </c>
    </row>
    <row r="8" spans="1:2" x14ac:dyDescent="0.2">
      <c r="A8" s="166" t="s">
        <v>474</v>
      </c>
      <c r="B8" s="166" t="s">
        <v>475</v>
      </c>
    </row>
    <row r="9" spans="1:2" x14ac:dyDescent="0.2">
      <c r="A9" s="166" t="s">
        <v>476</v>
      </c>
      <c r="B9" s="166" t="s">
        <v>477</v>
      </c>
    </row>
    <row r="10" spans="1:2" x14ac:dyDescent="0.2">
      <c r="A10" s="166"/>
      <c r="B10" s="166"/>
    </row>
    <row r="11" spans="1:2" x14ac:dyDescent="0.2">
      <c r="A11" s="166"/>
      <c r="B11" s="166"/>
    </row>
    <row r="12" spans="1:2" s="178" customFormat="1" ht="15.75" x14ac:dyDescent="0.25">
      <c r="A12" s="108" t="s">
        <v>471</v>
      </c>
      <c r="B12" s="177"/>
    </row>
    <row r="13" spans="1:2" x14ac:dyDescent="0.2">
      <c r="A13" s="166"/>
      <c r="B13" s="166"/>
    </row>
    <row r="14" spans="1:2" x14ac:dyDescent="0.2">
      <c r="A14" s="166" t="s">
        <v>481</v>
      </c>
      <c r="B14" s="166" t="s">
        <v>480</v>
      </c>
    </row>
    <row r="15" spans="1:2" x14ac:dyDescent="0.2">
      <c r="A15" s="166" t="s">
        <v>279</v>
      </c>
      <c r="B15" s="166" t="s">
        <v>479</v>
      </c>
    </row>
    <row r="16" spans="1:2" x14ac:dyDescent="0.2">
      <c r="A16" s="166" t="s">
        <v>482</v>
      </c>
      <c r="B16" s="166" t="s">
        <v>478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D12"/>
  <sheetViews>
    <sheetView zoomScale="120" zoomScaleNormal="120" workbookViewId="0">
      <selection activeCell="F22" sqref="F22"/>
    </sheetView>
  </sheetViews>
  <sheetFormatPr defaultRowHeight="15" x14ac:dyDescent="0.25"/>
  <cols>
    <col min="1" max="1" width="5.6640625" style="180" customWidth="1"/>
    <col min="2" max="2" width="68.6640625" style="180" customWidth="1"/>
    <col min="3" max="3" width="19.5" style="180" customWidth="1"/>
    <col min="4" max="16384" width="9.33203125" style="180"/>
  </cols>
  <sheetData>
    <row r="1" spans="1:4" ht="33" customHeight="1" x14ac:dyDescent="0.25">
      <c r="A1" s="598" t="s">
        <v>215</v>
      </c>
      <c r="B1" s="598"/>
      <c r="C1" s="598"/>
    </row>
    <row r="2" spans="1:4" ht="15.95" customHeight="1" thickBot="1" x14ac:dyDescent="0.3">
      <c r="A2" s="181"/>
      <c r="B2" s="181"/>
      <c r="C2" s="193" t="s">
        <v>58</v>
      </c>
      <c r="D2" s="188"/>
    </row>
    <row r="3" spans="1:4" ht="26.25" customHeight="1" thickBot="1" x14ac:dyDescent="0.3">
      <c r="A3" s="212" t="s">
        <v>19</v>
      </c>
      <c r="B3" s="213" t="s">
        <v>209</v>
      </c>
      <c r="C3" s="214" t="s">
        <v>281</v>
      </c>
    </row>
    <row r="4" spans="1:4" ht="15.75" thickBot="1" x14ac:dyDescent="0.3">
      <c r="A4" s="215">
        <v>1</v>
      </c>
      <c r="B4" s="216">
        <v>2</v>
      </c>
      <c r="C4" s="217">
        <v>3</v>
      </c>
    </row>
    <row r="5" spans="1:4" x14ac:dyDescent="0.25">
      <c r="A5" s="218" t="s">
        <v>21</v>
      </c>
      <c r="B5" s="408" t="s">
        <v>62</v>
      </c>
      <c r="C5" s="405"/>
    </row>
    <row r="6" spans="1:4" ht="24.75" x14ac:dyDescent="0.25">
      <c r="A6" s="219" t="s">
        <v>22</v>
      </c>
      <c r="B6" s="445" t="s">
        <v>276</v>
      </c>
      <c r="C6" s="406"/>
    </row>
    <row r="7" spans="1:4" x14ac:dyDescent="0.25">
      <c r="A7" s="219" t="s">
        <v>23</v>
      </c>
      <c r="B7" s="446" t="s">
        <v>555</v>
      </c>
      <c r="C7" s="406"/>
    </row>
    <row r="8" spans="1:4" ht="24.75" x14ac:dyDescent="0.25">
      <c r="A8" s="219" t="s">
        <v>24</v>
      </c>
      <c r="B8" s="446" t="s">
        <v>278</v>
      </c>
      <c r="C8" s="406"/>
    </row>
    <row r="9" spans="1:4" x14ac:dyDescent="0.25">
      <c r="A9" s="220" t="s">
        <v>25</v>
      </c>
      <c r="B9" s="446" t="s">
        <v>277</v>
      </c>
      <c r="C9" s="407"/>
    </row>
    <row r="10" spans="1:4" ht="15.75" thickBot="1" x14ac:dyDescent="0.3">
      <c r="A10" s="219" t="s">
        <v>26</v>
      </c>
      <c r="B10" s="447" t="s">
        <v>210</v>
      </c>
      <c r="C10" s="406"/>
    </row>
    <row r="11" spans="1:4" ht="15.75" thickBot="1" x14ac:dyDescent="0.3">
      <c r="A11" s="607" t="s">
        <v>216</v>
      </c>
      <c r="B11" s="608"/>
      <c r="C11" s="221">
        <f>SUM(C5:C10)</f>
        <v>0</v>
      </c>
    </row>
    <row r="12" spans="1:4" ht="23.25" customHeight="1" x14ac:dyDescent="0.25">
      <c r="A12" s="609" t="s">
        <v>248</v>
      </c>
      <c r="B12" s="609"/>
      <c r="C12" s="609"/>
    </row>
  </sheetData>
  <sheetProtection sheet="1"/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...../2014.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D8"/>
  <sheetViews>
    <sheetView zoomScale="120" zoomScaleNormal="120" workbookViewId="0">
      <selection activeCell="C14" sqref="C14"/>
    </sheetView>
  </sheetViews>
  <sheetFormatPr defaultRowHeight="15" x14ac:dyDescent="0.25"/>
  <cols>
    <col min="1" max="1" width="5.6640625" style="180" customWidth="1"/>
    <col min="2" max="2" width="66.83203125" style="180" customWidth="1"/>
    <col min="3" max="3" width="27" style="180" customWidth="1"/>
    <col min="4" max="16384" width="9.33203125" style="180"/>
  </cols>
  <sheetData>
    <row r="1" spans="1:4" ht="33" customHeight="1" x14ac:dyDescent="0.25">
      <c r="A1" s="598" t="s">
        <v>484</v>
      </c>
      <c r="B1" s="598"/>
      <c r="C1" s="598"/>
    </row>
    <row r="2" spans="1:4" ht="15.95" customHeight="1" thickBot="1" x14ac:dyDescent="0.3">
      <c r="A2" s="181"/>
      <c r="B2" s="181"/>
      <c r="C2" s="193" t="s">
        <v>58</v>
      </c>
      <c r="D2" s="188"/>
    </row>
    <row r="3" spans="1:4" ht="26.25" customHeight="1" thickBot="1" x14ac:dyDescent="0.3">
      <c r="A3" s="212" t="s">
        <v>19</v>
      </c>
      <c r="B3" s="213" t="s">
        <v>217</v>
      </c>
      <c r="C3" s="214" t="s">
        <v>246</v>
      </c>
    </row>
    <row r="4" spans="1:4" ht="15.75" thickBot="1" x14ac:dyDescent="0.3">
      <c r="A4" s="215">
        <v>1</v>
      </c>
      <c r="B4" s="216">
        <v>2</v>
      </c>
      <c r="C4" s="217">
        <v>3</v>
      </c>
    </row>
    <row r="5" spans="1:4" x14ac:dyDescent="0.25">
      <c r="A5" s="218" t="s">
        <v>21</v>
      </c>
      <c r="B5" s="225"/>
      <c r="C5" s="222"/>
    </row>
    <row r="6" spans="1:4" x14ac:dyDescent="0.25">
      <c r="A6" s="219" t="s">
        <v>22</v>
      </c>
      <c r="B6" s="226"/>
      <c r="C6" s="223"/>
    </row>
    <row r="7" spans="1:4" ht="15.75" thickBot="1" x14ac:dyDescent="0.3">
      <c r="A7" s="220" t="s">
        <v>23</v>
      </c>
      <c r="B7" s="227"/>
      <c r="C7" s="224"/>
    </row>
    <row r="8" spans="1:4" s="541" customFormat="1" ht="17.25" customHeight="1" thickBot="1" x14ac:dyDescent="0.25">
      <c r="A8" s="542" t="s">
        <v>24</v>
      </c>
      <c r="B8" s="161" t="s">
        <v>218</v>
      </c>
      <c r="C8" s="221">
        <f>SUM(C5:C7)</f>
        <v>0</v>
      </c>
    </row>
  </sheetData>
  <sheetProtection sheet="1"/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...../2014.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F22"/>
  <sheetViews>
    <sheetView zoomScaleNormal="100" workbookViewId="0">
      <selection activeCell="C28" sqref="C28"/>
    </sheetView>
  </sheetViews>
  <sheetFormatPr defaultRowHeight="12.75" x14ac:dyDescent="0.2"/>
  <cols>
    <col min="1" max="1" width="47.1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63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5.5" customHeight="1" x14ac:dyDescent="0.2">
      <c r="A1" s="610" t="s">
        <v>0</v>
      </c>
      <c r="B1" s="610"/>
      <c r="C1" s="610"/>
      <c r="D1" s="610"/>
      <c r="E1" s="610"/>
      <c r="F1" s="610"/>
    </row>
    <row r="2" spans="1:6" ht="22.5" customHeight="1" thickBot="1" x14ac:dyDescent="0.3">
      <c r="A2" s="230"/>
      <c r="B2" s="63"/>
      <c r="C2" s="63"/>
      <c r="D2" s="63"/>
      <c r="E2" s="63"/>
      <c r="F2" s="58" t="s">
        <v>69</v>
      </c>
    </row>
    <row r="3" spans="1:6" s="51" customFormat="1" ht="44.25" customHeight="1" thickBot="1" x14ac:dyDescent="0.25">
      <c r="A3" s="231" t="s">
        <v>73</v>
      </c>
      <c r="B3" s="232" t="s">
        <v>74</v>
      </c>
      <c r="C3" s="232" t="s">
        <v>75</v>
      </c>
      <c r="D3" s="232" t="s">
        <v>485</v>
      </c>
      <c r="E3" s="232" t="s">
        <v>281</v>
      </c>
      <c r="F3" s="59" t="s">
        <v>486</v>
      </c>
    </row>
    <row r="4" spans="1:6" s="63" customFormat="1" ht="12" customHeight="1" thickBot="1" x14ac:dyDescent="0.25">
      <c r="A4" s="60">
        <v>1</v>
      </c>
      <c r="B4" s="61">
        <v>2</v>
      </c>
      <c r="C4" s="61">
        <v>3</v>
      </c>
      <c r="D4" s="61">
        <v>4</v>
      </c>
      <c r="E4" s="61">
        <v>5</v>
      </c>
      <c r="F4" s="62" t="s">
        <v>94</v>
      </c>
    </row>
    <row r="5" spans="1:6" ht="15.95" customHeight="1" x14ac:dyDescent="0.2">
      <c r="A5" s="543" t="s">
        <v>557</v>
      </c>
      <c r="B5" s="28">
        <v>185927</v>
      </c>
      <c r="C5" s="545" t="s">
        <v>561</v>
      </c>
      <c r="D5" s="28"/>
      <c r="E5" s="28">
        <v>185927</v>
      </c>
      <c r="F5" s="64">
        <f t="shared" ref="F5:F21" si="0">B5-D5-E5</f>
        <v>0</v>
      </c>
    </row>
    <row r="6" spans="1:6" ht="15.95" customHeight="1" x14ac:dyDescent="0.2">
      <c r="A6" s="543" t="s">
        <v>558</v>
      </c>
      <c r="B6" s="28">
        <v>1200</v>
      </c>
      <c r="C6" s="545" t="s">
        <v>561</v>
      </c>
      <c r="D6" s="28"/>
      <c r="E6" s="28">
        <v>1200</v>
      </c>
      <c r="F6" s="64">
        <f t="shared" si="0"/>
        <v>0</v>
      </c>
    </row>
    <row r="7" spans="1:6" ht="15.95" customHeight="1" x14ac:dyDescent="0.2">
      <c r="A7" s="543" t="s">
        <v>559</v>
      </c>
      <c r="B7" s="28">
        <v>600</v>
      </c>
      <c r="C7" s="545" t="s">
        <v>561</v>
      </c>
      <c r="D7" s="28"/>
      <c r="E7" s="28">
        <v>600</v>
      </c>
      <c r="F7" s="64">
        <f t="shared" si="0"/>
        <v>0</v>
      </c>
    </row>
    <row r="8" spans="1:6" ht="26.25" customHeight="1" x14ac:dyDescent="0.2">
      <c r="A8" s="544" t="s">
        <v>560</v>
      </c>
      <c r="B8" s="28">
        <v>2000</v>
      </c>
      <c r="C8" s="545" t="s">
        <v>561</v>
      </c>
      <c r="D8" s="28"/>
      <c r="E8" s="28">
        <v>2000</v>
      </c>
      <c r="F8" s="64">
        <f t="shared" si="0"/>
        <v>0</v>
      </c>
    </row>
    <row r="9" spans="1:6" ht="15.95" customHeight="1" x14ac:dyDescent="0.2">
      <c r="A9" s="543"/>
      <c r="B9" s="28"/>
      <c r="C9" s="545"/>
      <c r="D9" s="28"/>
      <c r="E9" s="28"/>
      <c r="F9" s="64">
        <f t="shared" si="0"/>
        <v>0</v>
      </c>
    </row>
    <row r="10" spans="1:6" ht="15.95" customHeight="1" x14ac:dyDescent="0.2">
      <c r="A10" s="544"/>
      <c r="B10" s="28"/>
      <c r="C10" s="545"/>
      <c r="D10" s="28"/>
      <c r="E10" s="28"/>
      <c r="F10" s="64">
        <f t="shared" si="0"/>
        <v>0</v>
      </c>
    </row>
    <row r="11" spans="1:6" ht="15.95" customHeight="1" x14ac:dyDescent="0.2">
      <c r="A11" s="543"/>
      <c r="B11" s="28"/>
      <c r="C11" s="545"/>
      <c r="D11" s="28"/>
      <c r="E11" s="28"/>
      <c r="F11" s="64">
        <f t="shared" si="0"/>
        <v>0</v>
      </c>
    </row>
    <row r="12" spans="1:6" ht="15.95" customHeight="1" x14ac:dyDescent="0.2">
      <c r="A12" s="543"/>
      <c r="B12" s="28"/>
      <c r="C12" s="545"/>
      <c r="D12" s="28"/>
      <c r="E12" s="28"/>
      <c r="F12" s="64">
        <f t="shared" si="0"/>
        <v>0</v>
      </c>
    </row>
    <row r="13" spans="1:6" ht="15.95" customHeight="1" x14ac:dyDescent="0.2">
      <c r="A13" s="543"/>
      <c r="B13" s="28"/>
      <c r="C13" s="545"/>
      <c r="D13" s="28"/>
      <c r="E13" s="28"/>
      <c r="F13" s="64">
        <f t="shared" si="0"/>
        <v>0</v>
      </c>
    </row>
    <row r="14" spans="1:6" ht="15.95" customHeight="1" x14ac:dyDescent="0.2">
      <c r="A14" s="543"/>
      <c r="B14" s="28"/>
      <c r="C14" s="545"/>
      <c r="D14" s="28"/>
      <c r="E14" s="28"/>
      <c r="F14" s="64">
        <f t="shared" si="0"/>
        <v>0</v>
      </c>
    </row>
    <row r="15" spans="1:6" ht="15.95" customHeight="1" x14ac:dyDescent="0.2">
      <c r="A15" s="543"/>
      <c r="B15" s="28"/>
      <c r="C15" s="545"/>
      <c r="D15" s="28"/>
      <c r="E15" s="28"/>
      <c r="F15" s="64">
        <f t="shared" si="0"/>
        <v>0</v>
      </c>
    </row>
    <row r="16" spans="1:6" ht="15.95" customHeight="1" x14ac:dyDescent="0.2">
      <c r="A16" s="543"/>
      <c r="B16" s="28"/>
      <c r="C16" s="545"/>
      <c r="D16" s="28"/>
      <c r="E16" s="28"/>
      <c r="F16" s="64">
        <f t="shared" si="0"/>
        <v>0</v>
      </c>
    </row>
    <row r="17" spans="1:6" ht="15.95" customHeight="1" x14ac:dyDescent="0.2">
      <c r="A17" s="543"/>
      <c r="B17" s="28"/>
      <c r="C17" s="545"/>
      <c r="D17" s="28"/>
      <c r="E17" s="28"/>
      <c r="F17" s="64">
        <f t="shared" si="0"/>
        <v>0</v>
      </c>
    </row>
    <row r="18" spans="1:6" ht="15.95" customHeight="1" x14ac:dyDescent="0.2">
      <c r="A18" s="543"/>
      <c r="B18" s="28"/>
      <c r="C18" s="545"/>
      <c r="D18" s="28"/>
      <c r="E18" s="28"/>
      <c r="F18" s="64">
        <f t="shared" si="0"/>
        <v>0</v>
      </c>
    </row>
    <row r="19" spans="1:6" ht="15.95" customHeight="1" x14ac:dyDescent="0.2">
      <c r="A19" s="543"/>
      <c r="B19" s="28"/>
      <c r="C19" s="545"/>
      <c r="D19" s="28"/>
      <c r="E19" s="28"/>
      <c r="F19" s="64">
        <f t="shared" si="0"/>
        <v>0</v>
      </c>
    </row>
    <row r="20" spans="1:6" ht="15.95" customHeight="1" x14ac:dyDescent="0.2">
      <c r="A20" s="543"/>
      <c r="B20" s="28"/>
      <c r="C20" s="545"/>
      <c r="D20" s="28"/>
      <c r="E20" s="28"/>
      <c r="F20" s="64">
        <f t="shared" si="0"/>
        <v>0</v>
      </c>
    </row>
    <row r="21" spans="1:6" ht="15.95" customHeight="1" thickBot="1" x14ac:dyDescent="0.25">
      <c r="A21" s="65"/>
      <c r="B21" s="29"/>
      <c r="C21" s="546"/>
      <c r="D21" s="29"/>
      <c r="E21" s="29"/>
      <c r="F21" s="66">
        <f t="shared" si="0"/>
        <v>0</v>
      </c>
    </row>
    <row r="22" spans="1:6" s="69" customFormat="1" ht="18" customHeight="1" thickBot="1" x14ac:dyDescent="0.25">
      <c r="A22" s="233" t="s">
        <v>72</v>
      </c>
      <c r="B22" s="67">
        <f>SUM(B5:B21)</f>
        <v>189727</v>
      </c>
      <c r="C22" s="148"/>
      <c r="D22" s="67">
        <f>SUM(D5:D21)</f>
        <v>0</v>
      </c>
      <c r="E22" s="67">
        <f>SUM(E5:E21)</f>
        <v>189727</v>
      </c>
      <c r="F22" s="68">
        <f>SUM(F5:F21)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……/2014. (….)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F24"/>
  <sheetViews>
    <sheetView zoomScaleNormal="100" workbookViewId="0">
      <selection activeCell="F7" sqref="F7"/>
    </sheetView>
  </sheetViews>
  <sheetFormatPr defaultRowHeight="12.75" x14ac:dyDescent="0.2"/>
  <cols>
    <col min="1" max="1" width="60.6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48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4.75" customHeight="1" x14ac:dyDescent="0.2">
      <c r="A1" s="610" t="s">
        <v>1</v>
      </c>
      <c r="B1" s="610"/>
      <c r="C1" s="610"/>
      <c r="D1" s="610"/>
      <c r="E1" s="610"/>
      <c r="F1" s="610"/>
    </row>
    <row r="2" spans="1:6" ht="23.25" customHeight="1" thickBot="1" x14ac:dyDescent="0.3">
      <c r="A2" s="230"/>
      <c r="B2" s="63"/>
      <c r="C2" s="63"/>
      <c r="D2" s="63"/>
      <c r="E2" s="63"/>
      <c r="F2" s="58" t="s">
        <v>69</v>
      </c>
    </row>
    <row r="3" spans="1:6" s="51" customFormat="1" ht="48.75" customHeight="1" thickBot="1" x14ac:dyDescent="0.25">
      <c r="A3" s="231" t="s">
        <v>76</v>
      </c>
      <c r="B3" s="232" t="s">
        <v>74</v>
      </c>
      <c r="C3" s="232" t="s">
        <v>75</v>
      </c>
      <c r="D3" s="232" t="s">
        <v>485</v>
      </c>
      <c r="E3" s="232" t="s">
        <v>281</v>
      </c>
      <c r="F3" s="59" t="s">
        <v>487</v>
      </c>
    </row>
    <row r="4" spans="1:6" s="63" customFormat="1" ht="15" customHeight="1" thickBot="1" x14ac:dyDescent="0.25">
      <c r="A4" s="60">
        <v>1</v>
      </c>
      <c r="B4" s="61">
        <v>2</v>
      </c>
      <c r="C4" s="61">
        <v>3</v>
      </c>
      <c r="D4" s="61">
        <v>4</v>
      </c>
      <c r="E4" s="61">
        <v>5</v>
      </c>
      <c r="F4" s="62">
        <v>6</v>
      </c>
    </row>
    <row r="5" spans="1:6" ht="15.95" customHeight="1" x14ac:dyDescent="0.2">
      <c r="A5" s="70" t="s">
        <v>562</v>
      </c>
      <c r="B5" s="71">
        <v>40000</v>
      </c>
      <c r="C5" s="547" t="s">
        <v>561</v>
      </c>
      <c r="D5" s="71"/>
      <c r="E5" s="71">
        <v>40000</v>
      </c>
      <c r="F5" s="72">
        <f t="shared" ref="F5:F23" si="0">B5-D5-E5</f>
        <v>0</v>
      </c>
    </row>
    <row r="6" spans="1:6" ht="15.95" customHeight="1" x14ac:dyDescent="0.2">
      <c r="A6" s="70" t="s">
        <v>563</v>
      </c>
      <c r="B6" s="71">
        <v>60000</v>
      </c>
      <c r="C6" s="547" t="s">
        <v>561</v>
      </c>
      <c r="D6" s="71"/>
      <c r="E6" s="71">
        <v>60000</v>
      </c>
      <c r="F6" s="72">
        <f t="shared" si="0"/>
        <v>0</v>
      </c>
    </row>
    <row r="7" spans="1:6" ht="15.95" customHeight="1" x14ac:dyDescent="0.2">
      <c r="A7" s="70" t="s">
        <v>564</v>
      </c>
      <c r="B7" s="71">
        <v>2768</v>
      </c>
      <c r="C7" s="547" t="s">
        <v>561</v>
      </c>
      <c r="D7" s="71"/>
      <c r="E7" s="71">
        <v>2768</v>
      </c>
      <c r="F7" s="72">
        <f t="shared" si="0"/>
        <v>0</v>
      </c>
    </row>
    <row r="8" spans="1:6" ht="15.95" customHeight="1" x14ac:dyDescent="0.2">
      <c r="A8" s="70"/>
      <c r="B8" s="71"/>
      <c r="C8" s="547"/>
      <c r="D8" s="71"/>
      <c r="E8" s="71"/>
      <c r="F8" s="72">
        <f t="shared" si="0"/>
        <v>0</v>
      </c>
    </row>
    <row r="9" spans="1:6" ht="15.95" customHeight="1" x14ac:dyDescent="0.2">
      <c r="A9" s="70"/>
      <c r="B9" s="71"/>
      <c r="C9" s="547"/>
      <c r="D9" s="71"/>
      <c r="E9" s="71"/>
      <c r="F9" s="72">
        <f t="shared" si="0"/>
        <v>0</v>
      </c>
    </row>
    <row r="10" spans="1:6" ht="15.95" customHeight="1" x14ac:dyDescent="0.2">
      <c r="A10" s="70"/>
      <c r="B10" s="71"/>
      <c r="C10" s="547"/>
      <c r="D10" s="71"/>
      <c r="E10" s="71"/>
      <c r="F10" s="72">
        <f t="shared" si="0"/>
        <v>0</v>
      </c>
    </row>
    <row r="11" spans="1:6" ht="15.95" customHeight="1" x14ac:dyDescent="0.2">
      <c r="A11" s="70"/>
      <c r="B11" s="71"/>
      <c r="C11" s="547"/>
      <c r="D11" s="71"/>
      <c r="E11" s="71"/>
      <c r="F11" s="72">
        <f t="shared" si="0"/>
        <v>0</v>
      </c>
    </row>
    <row r="12" spans="1:6" ht="15.95" customHeight="1" x14ac:dyDescent="0.2">
      <c r="A12" s="70"/>
      <c r="B12" s="71"/>
      <c r="C12" s="547"/>
      <c r="D12" s="71"/>
      <c r="E12" s="71"/>
      <c r="F12" s="72">
        <f t="shared" si="0"/>
        <v>0</v>
      </c>
    </row>
    <row r="13" spans="1:6" ht="15.95" customHeight="1" x14ac:dyDescent="0.2">
      <c r="A13" s="70"/>
      <c r="B13" s="71"/>
      <c r="C13" s="547"/>
      <c r="D13" s="71"/>
      <c r="E13" s="71"/>
      <c r="F13" s="72">
        <f t="shared" si="0"/>
        <v>0</v>
      </c>
    </row>
    <row r="14" spans="1:6" ht="15.95" customHeight="1" x14ac:dyDescent="0.2">
      <c r="A14" s="70"/>
      <c r="B14" s="71"/>
      <c r="C14" s="547"/>
      <c r="D14" s="71"/>
      <c r="E14" s="71"/>
      <c r="F14" s="72">
        <f t="shared" si="0"/>
        <v>0</v>
      </c>
    </row>
    <row r="15" spans="1:6" ht="15.95" customHeight="1" x14ac:dyDescent="0.2">
      <c r="A15" s="70"/>
      <c r="B15" s="71"/>
      <c r="C15" s="547"/>
      <c r="D15" s="71"/>
      <c r="E15" s="71"/>
      <c r="F15" s="72">
        <f t="shared" si="0"/>
        <v>0</v>
      </c>
    </row>
    <row r="16" spans="1:6" ht="15.95" customHeight="1" x14ac:dyDescent="0.2">
      <c r="A16" s="70"/>
      <c r="B16" s="71"/>
      <c r="C16" s="547"/>
      <c r="D16" s="71"/>
      <c r="E16" s="71"/>
      <c r="F16" s="72">
        <f t="shared" si="0"/>
        <v>0</v>
      </c>
    </row>
    <row r="17" spans="1:6" ht="15.95" customHeight="1" x14ac:dyDescent="0.2">
      <c r="A17" s="70"/>
      <c r="B17" s="71"/>
      <c r="C17" s="547"/>
      <c r="D17" s="71"/>
      <c r="E17" s="71"/>
      <c r="F17" s="72">
        <f t="shared" si="0"/>
        <v>0</v>
      </c>
    </row>
    <row r="18" spans="1:6" ht="15.95" customHeight="1" x14ac:dyDescent="0.2">
      <c r="A18" s="70"/>
      <c r="B18" s="71"/>
      <c r="C18" s="547"/>
      <c r="D18" s="71"/>
      <c r="E18" s="71"/>
      <c r="F18" s="72">
        <f t="shared" si="0"/>
        <v>0</v>
      </c>
    </row>
    <row r="19" spans="1:6" ht="15.95" customHeight="1" x14ac:dyDescent="0.2">
      <c r="A19" s="70"/>
      <c r="B19" s="71"/>
      <c r="C19" s="547"/>
      <c r="D19" s="71"/>
      <c r="E19" s="71"/>
      <c r="F19" s="72">
        <f t="shared" si="0"/>
        <v>0</v>
      </c>
    </row>
    <row r="20" spans="1:6" ht="15.95" customHeight="1" x14ac:dyDescent="0.2">
      <c r="A20" s="70"/>
      <c r="B20" s="71"/>
      <c r="C20" s="547"/>
      <c r="D20" s="71"/>
      <c r="E20" s="71"/>
      <c r="F20" s="72">
        <f t="shared" si="0"/>
        <v>0</v>
      </c>
    </row>
    <row r="21" spans="1:6" ht="15.95" customHeight="1" x14ac:dyDescent="0.2">
      <c r="A21" s="70"/>
      <c r="B21" s="71"/>
      <c r="C21" s="547"/>
      <c r="D21" s="71"/>
      <c r="E21" s="71"/>
      <c r="F21" s="72">
        <f t="shared" si="0"/>
        <v>0</v>
      </c>
    </row>
    <row r="22" spans="1:6" ht="15.95" customHeight="1" x14ac:dyDescent="0.2">
      <c r="A22" s="70"/>
      <c r="B22" s="71"/>
      <c r="C22" s="547"/>
      <c r="D22" s="71"/>
      <c r="E22" s="71"/>
      <c r="F22" s="72">
        <f t="shared" si="0"/>
        <v>0</v>
      </c>
    </row>
    <row r="23" spans="1:6" ht="15.95" customHeight="1" thickBot="1" x14ac:dyDescent="0.25">
      <c r="A23" s="73"/>
      <c r="B23" s="74"/>
      <c r="C23" s="548"/>
      <c r="D23" s="74"/>
      <c r="E23" s="74"/>
      <c r="F23" s="75">
        <f t="shared" si="0"/>
        <v>0</v>
      </c>
    </row>
    <row r="24" spans="1:6" s="69" customFormat="1" ht="18" customHeight="1" thickBot="1" x14ac:dyDescent="0.25">
      <c r="A24" s="233" t="s">
        <v>72</v>
      </c>
      <c r="B24" s="234">
        <f>SUM(B5:B23)</f>
        <v>102768</v>
      </c>
      <c r="C24" s="149"/>
      <c r="D24" s="234">
        <f>SUM(D5:D23)</f>
        <v>0</v>
      </c>
      <c r="E24" s="234">
        <f>SUM(E5:E23)</f>
        <v>102768</v>
      </c>
      <c r="F24" s="76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……/2014. (….)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52"/>
  <sheetViews>
    <sheetView zoomScaleNormal="100" workbookViewId="0">
      <selection activeCell="I25" sqref="I25"/>
    </sheetView>
  </sheetViews>
  <sheetFormatPr defaultRowHeight="12.75" x14ac:dyDescent="0.2"/>
  <cols>
    <col min="1" max="1" width="38.6640625" style="53" customWidth="1"/>
    <col min="2" max="5" width="13.83203125" style="53" customWidth="1"/>
    <col min="6" max="16384" width="9.33203125" style="53"/>
  </cols>
  <sheetData>
    <row r="1" spans="1:5" x14ac:dyDescent="0.2">
      <c r="A1" s="256"/>
      <c r="B1" s="256"/>
      <c r="C1" s="256"/>
      <c r="D1" s="256"/>
      <c r="E1" s="256"/>
    </row>
    <row r="2" spans="1:5" ht="15.75" x14ac:dyDescent="0.25">
      <c r="A2" s="257" t="s">
        <v>150</v>
      </c>
      <c r="B2" s="611" t="s">
        <v>579</v>
      </c>
      <c r="C2" s="611"/>
      <c r="D2" s="611"/>
      <c r="E2" s="611"/>
    </row>
    <row r="3" spans="1:5" ht="14.25" thickBot="1" x14ac:dyDescent="0.3">
      <c r="A3" s="256"/>
      <c r="B3" s="256"/>
      <c r="C3" s="256"/>
      <c r="D3" s="612" t="s">
        <v>143</v>
      </c>
      <c r="E3" s="612"/>
    </row>
    <row r="4" spans="1:5" ht="15" customHeight="1" thickBot="1" x14ac:dyDescent="0.25">
      <c r="A4" s="258" t="s">
        <v>142</v>
      </c>
      <c r="B4" s="259" t="s">
        <v>213</v>
      </c>
      <c r="C4" s="259" t="s">
        <v>273</v>
      </c>
      <c r="D4" s="259" t="s">
        <v>488</v>
      </c>
      <c r="E4" s="260" t="s">
        <v>54</v>
      </c>
    </row>
    <row r="5" spans="1:5" x14ac:dyDescent="0.2">
      <c r="A5" s="261" t="s">
        <v>144</v>
      </c>
      <c r="B5" s="109"/>
      <c r="C5" s="109"/>
      <c r="D5" s="109"/>
      <c r="E5" s="262">
        <f t="shared" ref="E5:E11" si="0">SUM(B5:D5)</f>
        <v>0</v>
      </c>
    </row>
    <row r="6" spans="1:5" x14ac:dyDescent="0.2">
      <c r="A6" s="263" t="s">
        <v>157</v>
      </c>
      <c r="B6" s="110"/>
      <c r="C6" s="110"/>
      <c r="D6" s="110"/>
      <c r="E6" s="264">
        <f t="shared" si="0"/>
        <v>0</v>
      </c>
    </row>
    <row r="7" spans="1:5" x14ac:dyDescent="0.2">
      <c r="A7" s="265" t="s">
        <v>145</v>
      </c>
      <c r="B7" s="111">
        <v>185927</v>
      </c>
      <c r="C7" s="111"/>
      <c r="D7" s="111"/>
      <c r="E7" s="266">
        <f t="shared" si="0"/>
        <v>185927</v>
      </c>
    </row>
    <row r="8" spans="1:5" x14ac:dyDescent="0.2">
      <c r="A8" s="265" t="s">
        <v>159</v>
      </c>
      <c r="B8" s="111"/>
      <c r="C8" s="111"/>
      <c r="D8" s="111"/>
      <c r="E8" s="266">
        <f t="shared" si="0"/>
        <v>0</v>
      </c>
    </row>
    <row r="9" spans="1:5" x14ac:dyDescent="0.2">
      <c r="A9" s="265" t="s">
        <v>146</v>
      </c>
      <c r="B9" s="111"/>
      <c r="C9" s="111"/>
      <c r="D9" s="111"/>
      <c r="E9" s="266">
        <f t="shared" si="0"/>
        <v>0</v>
      </c>
    </row>
    <row r="10" spans="1:5" x14ac:dyDescent="0.2">
      <c r="A10" s="265" t="s">
        <v>147</v>
      </c>
      <c r="B10" s="111"/>
      <c r="C10" s="111"/>
      <c r="D10" s="111"/>
      <c r="E10" s="266">
        <f t="shared" si="0"/>
        <v>0</v>
      </c>
    </row>
    <row r="11" spans="1:5" ht="13.5" thickBot="1" x14ac:dyDescent="0.25">
      <c r="A11" s="112"/>
      <c r="B11" s="113"/>
      <c r="C11" s="113"/>
      <c r="D11" s="113"/>
      <c r="E11" s="266">
        <f t="shared" si="0"/>
        <v>0</v>
      </c>
    </row>
    <row r="12" spans="1:5" ht="13.5" thickBot="1" x14ac:dyDescent="0.25">
      <c r="A12" s="267" t="s">
        <v>149</v>
      </c>
      <c r="B12" s="268">
        <f>B5+SUM(B7:B11)</f>
        <v>185927</v>
      </c>
      <c r="C12" s="268">
        <f>C5+SUM(C7:C11)</f>
        <v>0</v>
      </c>
      <c r="D12" s="268">
        <f>D5+SUM(D7:D11)</f>
        <v>0</v>
      </c>
      <c r="E12" s="269">
        <f>E5+SUM(E7:E11)</f>
        <v>185927</v>
      </c>
    </row>
    <row r="13" spans="1:5" ht="13.5" thickBot="1" x14ac:dyDescent="0.25">
      <c r="A13" s="57"/>
      <c r="B13" s="57"/>
      <c r="C13" s="57"/>
      <c r="D13" s="57"/>
      <c r="E13" s="57"/>
    </row>
    <row r="14" spans="1:5" ht="15" customHeight="1" thickBot="1" x14ac:dyDescent="0.25">
      <c r="A14" s="258" t="s">
        <v>148</v>
      </c>
      <c r="B14" s="259" t="s">
        <v>213</v>
      </c>
      <c r="C14" s="259" t="s">
        <v>273</v>
      </c>
      <c r="D14" s="259" t="s">
        <v>488</v>
      </c>
      <c r="E14" s="260" t="s">
        <v>54</v>
      </c>
    </row>
    <row r="15" spans="1:5" x14ac:dyDescent="0.2">
      <c r="A15" s="261" t="s">
        <v>153</v>
      </c>
      <c r="B15" s="109"/>
      <c r="C15" s="109"/>
      <c r="D15" s="109"/>
      <c r="E15" s="262">
        <f t="shared" ref="E15:E21" si="1">SUM(B15:D15)</f>
        <v>0</v>
      </c>
    </row>
    <row r="16" spans="1:5" x14ac:dyDescent="0.2">
      <c r="A16" s="270" t="s">
        <v>154</v>
      </c>
      <c r="B16" s="111">
        <v>166946</v>
      </c>
      <c r="C16" s="111"/>
      <c r="D16" s="111"/>
      <c r="E16" s="266">
        <f t="shared" si="1"/>
        <v>166946</v>
      </c>
    </row>
    <row r="17" spans="1:5" x14ac:dyDescent="0.2">
      <c r="A17" s="265" t="s">
        <v>155</v>
      </c>
      <c r="B17" s="111">
        <v>18981</v>
      </c>
      <c r="C17" s="111"/>
      <c r="D17" s="111"/>
      <c r="E17" s="266">
        <f t="shared" si="1"/>
        <v>18981</v>
      </c>
    </row>
    <row r="18" spans="1:5" x14ac:dyDescent="0.2">
      <c r="A18" s="265" t="s">
        <v>156</v>
      </c>
      <c r="B18" s="111"/>
      <c r="C18" s="111"/>
      <c r="D18" s="111"/>
      <c r="E18" s="266">
        <f t="shared" si="1"/>
        <v>0</v>
      </c>
    </row>
    <row r="19" spans="1:5" x14ac:dyDescent="0.2">
      <c r="A19" s="114"/>
      <c r="B19" s="111"/>
      <c r="C19" s="111"/>
      <c r="D19" s="111"/>
      <c r="E19" s="266">
        <f t="shared" si="1"/>
        <v>0</v>
      </c>
    </row>
    <row r="20" spans="1:5" x14ac:dyDescent="0.2">
      <c r="A20" s="114"/>
      <c r="B20" s="111"/>
      <c r="C20" s="111"/>
      <c r="D20" s="111"/>
      <c r="E20" s="266">
        <f t="shared" si="1"/>
        <v>0</v>
      </c>
    </row>
    <row r="21" spans="1:5" ht="13.5" thickBot="1" x14ac:dyDescent="0.25">
      <c r="A21" s="112"/>
      <c r="B21" s="113"/>
      <c r="C21" s="113"/>
      <c r="D21" s="113"/>
      <c r="E21" s="266">
        <f t="shared" si="1"/>
        <v>0</v>
      </c>
    </row>
    <row r="22" spans="1:5" ht="13.5" thickBot="1" x14ac:dyDescent="0.25">
      <c r="A22" s="267" t="s">
        <v>56</v>
      </c>
      <c r="B22" s="268">
        <f>SUM(B15:B21)</f>
        <v>185927</v>
      </c>
      <c r="C22" s="268">
        <f>SUM(C15:C21)</f>
        <v>0</v>
      </c>
      <c r="D22" s="268">
        <f>SUM(D15:D21)</f>
        <v>0</v>
      </c>
      <c r="E22" s="269">
        <f>SUM(E15:E21)</f>
        <v>185927</v>
      </c>
    </row>
    <row r="23" spans="1:5" x14ac:dyDescent="0.2">
      <c r="A23" s="256"/>
      <c r="B23" s="256"/>
      <c r="C23" s="256"/>
      <c r="D23" s="256"/>
      <c r="E23" s="256"/>
    </row>
    <row r="24" spans="1:5" x14ac:dyDescent="0.2">
      <c r="A24" s="256"/>
      <c r="B24" s="256"/>
      <c r="C24" s="256"/>
      <c r="D24" s="256"/>
      <c r="E24" s="256"/>
    </row>
    <row r="25" spans="1:5" ht="15.75" x14ac:dyDescent="0.25">
      <c r="A25" s="257" t="s">
        <v>150</v>
      </c>
      <c r="B25" s="611"/>
      <c r="C25" s="611"/>
      <c r="D25" s="611"/>
      <c r="E25" s="611"/>
    </row>
    <row r="26" spans="1:5" ht="14.25" thickBot="1" x14ac:dyDescent="0.3">
      <c r="A26" s="256"/>
      <c r="B26" s="256"/>
      <c r="C26" s="256"/>
      <c r="D26" s="612" t="s">
        <v>143</v>
      </c>
      <c r="E26" s="612"/>
    </row>
    <row r="27" spans="1:5" ht="13.5" thickBot="1" x14ac:dyDescent="0.25">
      <c r="A27" s="258" t="s">
        <v>142</v>
      </c>
      <c r="B27" s="259" t="s">
        <v>213</v>
      </c>
      <c r="C27" s="259" t="s">
        <v>273</v>
      </c>
      <c r="D27" s="259" t="s">
        <v>488</v>
      </c>
      <c r="E27" s="260" t="s">
        <v>54</v>
      </c>
    </row>
    <row r="28" spans="1:5" x14ac:dyDescent="0.2">
      <c r="A28" s="261" t="s">
        <v>144</v>
      </c>
      <c r="B28" s="109"/>
      <c r="C28" s="109"/>
      <c r="D28" s="109"/>
      <c r="E28" s="262">
        <f t="shared" ref="E28:E34" si="2">SUM(B28:D28)</f>
        <v>0</v>
      </c>
    </row>
    <row r="29" spans="1:5" x14ac:dyDescent="0.2">
      <c r="A29" s="263" t="s">
        <v>157</v>
      </c>
      <c r="B29" s="110"/>
      <c r="C29" s="110"/>
      <c r="D29" s="110"/>
      <c r="E29" s="264">
        <f t="shared" si="2"/>
        <v>0</v>
      </c>
    </row>
    <row r="30" spans="1:5" x14ac:dyDescent="0.2">
      <c r="A30" s="265" t="s">
        <v>145</v>
      </c>
      <c r="B30" s="111"/>
      <c r="C30" s="111"/>
      <c r="D30" s="111"/>
      <c r="E30" s="266">
        <f t="shared" si="2"/>
        <v>0</v>
      </c>
    </row>
    <row r="31" spans="1:5" x14ac:dyDescent="0.2">
      <c r="A31" s="265" t="s">
        <v>159</v>
      </c>
      <c r="B31" s="111"/>
      <c r="C31" s="111"/>
      <c r="D31" s="111"/>
      <c r="E31" s="266">
        <f t="shared" si="2"/>
        <v>0</v>
      </c>
    </row>
    <row r="32" spans="1:5" x14ac:dyDescent="0.2">
      <c r="A32" s="265" t="s">
        <v>146</v>
      </c>
      <c r="B32" s="111"/>
      <c r="C32" s="111"/>
      <c r="D32" s="111"/>
      <c r="E32" s="266">
        <f t="shared" si="2"/>
        <v>0</v>
      </c>
    </row>
    <row r="33" spans="1:5" x14ac:dyDescent="0.2">
      <c r="A33" s="265" t="s">
        <v>147</v>
      </c>
      <c r="B33" s="111"/>
      <c r="C33" s="111"/>
      <c r="D33" s="111"/>
      <c r="E33" s="266">
        <f t="shared" si="2"/>
        <v>0</v>
      </c>
    </row>
    <row r="34" spans="1:5" ht="13.5" thickBot="1" x14ac:dyDescent="0.25">
      <c r="A34" s="112"/>
      <c r="B34" s="113"/>
      <c r="C34" s="113"/>
      <c r="D34" s="113"/>
      <c r="E34" s="266">
        <f t="shared" si="2"/>
        <v>0</v>
      </c>
    </row>
    <row r="35" spans="1:5" ht="13.5" thickBot="1" x14ac:dyDescent="0.25">
      <c r="A35" s="267" t="s">
        <v>149</v>
      </c>
      <c r="B35" s="268">
        <f>B28+SUM(B30:B34)</f>
        <v>0</v>
      </c>
      <c r="C35" s="268">
        <f>C28+SUM(C30:C34)</f>
        <v>0</v>
      </c>
      <c r="D35" s="268">
        <f>D28+SUM(D30:D34)</f>
        <v>0</v>
      </c>
      <c r="E35" s="269">
        <f>E28+SUM(E30:E34)</f>
        <v>0</v>
      </c>
    </row>
    <row r="36" spans="1:5" ht="13.5" thickBot="1" x14ac:dyDescent="0.25">
      <c r="A36" s="57"/>
      <c r="B36" s="57"/>
      <c r="C36" s="57"/>
      <c r="D36" s="57"/>
      <c r="E36" s="57"/>
    </row>
    <row r="37" spans="1:5" ht="13.5" thickBot="1" x14ac:dyDescent="0.25">
      <c r="A37" s="258" t="s">
        <v>148</v>
      </c>
      <c r="B37" s="259" t="s">
        <v>213</v>
      </c>
      <c r="C37" s="259" t="s">
        <v>273</v>
      </c>
      <c r="D37" s="259" t="s">
        <v>488</v>
      </c>
      <c r="E37" s="260" t="s">
        <v>54</v>
      </c>
    </row>
    <row r="38" spans="1:5" x14ac:dyDescent="0.2">
      <c r="A38" s="261" t="s">
        <v>153</v>
      </c>
      <c r="B38" s="109"/>
      <c r="C38" s="109"/>
      <c r="D38" s="109"/>
      <c r="E38" s="262">
        <f t="shared" ref="E38:E44" si="3">SUM(B38:D38)</f>
        <v>0</v>
      </c>
    </row>
    <row r="39" spans="1:5" x14ac:dyDescent="0.2">
      <c r="A39" s="270" t="s">
        <v>154</v>
      </c>
      <c r="B39" s="111"/>
      <c r="C39" s="111"/>
      <c r="D39" s="111"/>
      <c r="E39" s="266">
        <f t="shared" si="3"/>
        <v>0</v>
      </c>
    </row>
    <row r="40" spans="1:5" x14ac:dyDescent="0.2">
      <c r="A40" s="265" t="s">
        <v>155</v>
      </c>
      <c r="B40" s="111"/>
      <c r="C40" s="111"/>
      <c r="D40" s="111"/>
      <c r="E40" s="266">
        <f t="shared" si="3"/>
        <v>0</v>
      </c>
    </row>
    <row r="41" spans="1:5" x14ac:dyDescent="0.2">
      <c r="A41" s="265" t="s">
        <v>156</v>
      </c>
      <c r="B41" s="111"/>
      <c r="C41" s="111"/>
      <c r="D41" s="111"/>
      <c r="E41" s="266">
        <f t="shared" si="3"/>
        <v>0</v>
      </c>
    </row>
    <row r="42" spans="1:5" x14ac:dyDescent="0.2">
      <c r="A42" s="114"/>
      <c r="B42" s="111"/>
      <c r="C42" s="111"/>
      <c r="D42" s="111"/>
      <c r="E42" s="266">
        <f t="shared" si="3"/>
        <v>0</v>
      </c>
    </row>
    <row r="43" spans="1:5" x14ac:dyDescent="0.2">
      <c r="A43" s="114"/>
      <c r="B43" s="111"/>
      <c r="C43" s="111"/>
      <c r="D43" s="111"/>
      <c r="E43" s="266">
        <f t="shared" si="3"/>
        <v>0</v>
      </c>
    </row>
    <row r="44" spans="1:5" ht="13.5" thickBot="1" x14ac:dyDescent="0.25">
      <c r="A44" s="112"/>
      <c r="B44" s="113"/>
      <c r="C44" s="113"/>
      <c r="D44" s="113"/>
      <c r="E44" s="266">
        <f t="shared" si="3"/>
        <v>0</v>
      </c>
    </row>
    <row r="45" spans="1:5" ht="13.5" thickBot="1" x14ac:dyDescent="0.25">
      <c r="A45" s="267" t="s">
        <v>56</v>
      </c>
      <c r="B45" s="268">
        <f>SUM(B38:B44)</f>
        <v>0</v>
      </c>
      <c r="C45" s="268">
        <f>SUM(C38:C44)</f>
        <v>0</v>
      </c>
      <c r="D45" s="268">
        <f>SUM(D38:D44)</f>
        <v>0</v>
      </c>
      <c r="E45" s="269">
        <f>SUM(E38:E44)</f>
        <v>0</v>
      </c>
    </row>
    <row r="46" spans="1:5" x14ac:dyDescent="0.2">
      <c r="A46" s="256"/>
      <c r="B46" s="256"/>
      <c r="C46" s="256"/>
      <c r="D46" s="256"/>
      <c r="E46" s="256"/>
    </row>
    <row r="47" spans="1:5" ht="15.75" x14ac:dyDescent="0.2">
      <c r="A47" s="620" t="s">
        <v>489</v>
      </c>
      <c r="B47" s="620"/>
      <c r="C47" s="620"/>
      <c r="D47" s="620"/>
      <c r="E47" s="620"/>
    </row>
    <row r="48" spans="1:5" ht="13.5" thickBot="1" x14ac:dyDescent="0.25">
      <c r="A48" s="256"/>
      <c r="B48" s="256"/>
      <c r="C48" s="256"/>
      <c r="D48" s="256"/>
      <c r="E48" s="256"/>
    </row>
    <row r="49" spans="1:8" ht="13.5" thickBot="1" x14ac:dyDescent="0.25">
      <c r="A49" s="625" t="s">
        <v>151</v>
      </c>
      <c r="B49" s="626"/>
      <c r="C49" s="627"/>
      <c r="D49" s="623" t="s">
        <v>160</v>
      </c>
      <c r="E49" s="624"/>
      <c r="H49" s="54"/>
    </row>
    <row r="50" spans="1:8" x14ac:dyDescent="0.2">
      <c r="A50" s="628"/>
      <c r="B50" s="629"/>
      <c r="C50" s="630"/>
      <c r="D50" s="616"/>
      <c r="E50" s="617"/>
    </row>
    <row r="51" spans="1:8" ht="13.5" thickBot="1" x14ac:dyDescent="0.25">
      <c r="A51" s="631"/>
      <c r="B51" s="632"/>
      <c r="C51" s="633"/>
      <c r="D51" s="618"/>
      <c r="E51" s="619"/>
    </row>
    <row r="52" spans="1:8" ht="13.5" thickBot="1" x14ac:dyDescent="0.25">
      <c r="A52" s="613" t="s">
        <v>56</v>
      </c>
      <c r="B52" s="614"/>
      <c r="C52" s="615"/>
      <c r="D52" s="621">
        <f>SUM(D50:E51)</f>
        <v>0</v>
      </c>
      <c r="E52" s="622"/>
    </row>
  </sheetData>
  <mergeCells count="13">
    <mergeCell ref="A49:C49"/>
    <mergeCell ref="A50:C50"/>
    <mergeCell ref="A51:C51"/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……/2014. (….)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indexed="43"/>
  </sheetPr>
  <dimension ref="A1:K148"/>
  <sheetViews>
    <sheetView topLeftCell="A40" zoomScaleNormal="100" zoomScaleSheetLayoutView="85" workbookViewId="0">
      <selection activeCell="C63" sqref="C63"/>
    </sheetView>
  </sheetViews>
  <sheetFormatPr defaultRowHeight="12.75" x14ac:dyDescent="0.2"/>
  <cols>
    <col min="1" max="1" width="19.5" style="451" customWidth="1"/>
    <col min="2" max="2" width="72" style="452" customWidth="1"/>
    <col min="3" max="3" width="25" style="453" customWidth="1"/>
    <col min="4" max="16384" width="9.33203125" style="3"/>
  </cols>
  <sheetData>
    <row r="1" spans="1:3" s="2" customFormat="1" ht="16.5" customHeight="1" thickBot="1" x14ac:dyDescent="0.25">
      <c r="A1" s="271"/>
      <c r="B1" s="273"/>
      <c r="C1" s="296" t="s">
        <v>503</v>
      </c>
    </row>
    <row r="2" spans="1:3" s="115" customFormat="1" ht="21" customHeight="1" x14ac:dyDescent="0.2">
      <c r="A2" s="468" t="s">
        <v>70</v>
      </c>
      <c r="B2" s="409" t="s">
        <v>565</v>
      </c>
      <c r="C2" s="411" t="s">
        <v>57</v>
      </c>
    </row>
    <row r="3" spans="1:3" s="115" customFormat="1" ht="16.5" thickBot="1" x14ac:dyDescent="0.25">
      <c r="A3" s="274" t="s">
        <v>220</v>
      </c>
      <c r="B3" s="410" t="s">
        <v>504</v>
      </c>
      <c r="C3" s="412">
        <v>1</v>
      </c>
    </row>
    <row r="4" spans="1:3" s="116" customFormat="1" ht="15.95" customHeight="1" thickBot="1" x14ac:dyDescent="0.3">
      <c r="A4" s="275"/>
      <c r="B4" s="275"/>
      <c r="C4" s="276" t="s">
        <v>58</v>
      </c>
    </row>
    <row r="5" spans="1:3" ht="13.5" thickBot="1" x14ac:dyDescent="0.25">
      <c r="A5" s="469" t="s">
        <v>222</v>
      </c>
      <c r="B5" s="277" t="s">
        <v>59</v>
      </c>
      <c r="C5" s="413" t="s">
        <v>60</v>
      </c>
    </row>
    <row r="6" spans="1:3" s="77" customFormat="1" ht="12.95" customHeight="1" thickBot="1" x14ac:dyDescent="0.25">
      <c r="A6" s="238">
        <v>1</v>
      </c>
      <c r="B6" s="239">
        <v>2</v>
      </c>
      <c r="C6" s="240">
        <v>3</v>
      </c>
    </row>
    <row r="7" spans="1:3" s="77" customFormat="1" ht="15.95" customHeight="1" thickBot="1" x14ac:dyDescent="0.25">
      <c r="A7" s="279"/>
      <c r="B7" s="280" t="s">
        <v>61</v>
      </c>
      <c r="C7" s="414"/>
    </row>
    <row r="8" spans="1:3" s="77" customFormat="1" ht="12" customHeight="1" thickBot="1" x14ac:dyDescent="0.25">
      <c r="A8" s="37" t="s">
        <v>21</v>
      </c>
      <c r="B8" s="21" t="s">
        <v>282</v>
      </c>
      <c r="C8" s="348">
        <f>+C9+C10+C11+C12+C13+C14</f>
        <v>325387</v>
      </c>
    </row>
    <row r="9" spans="1:3" s="117" customFormat="1" ht="12" customHeight="1" x14ac:dyDescent="0.2">
      <c r="A9" s="496" t="s">
        <v>109</v>
      </c>
      <c r="B9" s="478" t="s">
        <v>283</v>
      </c>
      <c r="C9" s="351">
        <v>90821</v>
      </c>
    </row>
    <row r="10" spans="1:3" s="118" customFormat="1" ht="12" customHeight="1" x14ac:dyDescent="0.2">
      <c r="A10" s="497" t="s">
        <v>110</v>
      </c>
      <c r="B10" s="479" t="s">
        <v>284</v>
      </c>
      <c r="C10" s="350">
        <v>66513</v>
      </c>
    </row>
    <row r="11" spans="1:3" s="118" customFormat="1" ht="12" customHeight="1" x14ac:dyDescent="0.2">
      <c r="A11" s="497" t="s">
        <v>111</v>
      </c>
      <c r="B11" s="479" t="s">
        <v>285</v>
      </c>
      <c r="C11" s="350">
        <v>136011</v>
      </c>
    </row>
    <row r="12" spans="1:3" s="118" customFormat="1" ht="12" customHeight="1" x14ac:dyDescent="0.2">
      <c r="A12" s="497" t="s">
        <v>112</v>
      </c>
      <c r="B12" s="479" t="s">
        <v>286</v>
      </c>
      <c r="C12" s="350">
        <v>3170</v>
      </c>
    </row>
    <row r="13" spans="1:3" s="118" customFormat="1" ht="12" customHeight="1" x14ac:dyDescent="0.2">
      <c r="A13" s="497" t="s">
        <v>161</v>
      </c>
      <c r="B13" s="479" t="s">
        <v>287</v>
      </c>
      <c r="C13" s="526"/>
    </row>
    <row r="14" spans="1:3" s="117" customFormat="1" ht="12" customHeight="1" thickBot="1" x14ac:dyDescent="0.25">
      <c r="A14" s="498" t="s">
        <v>113</v>
      </c>
      <c r="B14" s="480" t="s">
        <v>288</v>
      </c>
      <c r="C14" s="586">
        <v>28872</v>
      </c>
    </row>
    <row r="15" spans="1:3" s="117" customFormat="1" ht="12" customHeight="1" thickBot="1" x14ac:dyDescent="0.25">
      <c r="A15" s="37" t="s">
        <v>22</v>
      </c>
      <c r="B15" s="343" t="s">
        <v>289</v>
      </c>
      <c r="C15" s="348">
        <f>+C16+C17+C18+C19+C20</f>
        <v>85543</v>
      </c>
    </row>
    <row r="16" spans="1:3" s="117" customFormat="1" ht="12" customHeight="1" x14ac:dyDescent="0.2">
      <c r="A16" s="496" t="s">
        <v>115</v>
      </c>
      <c r="B16" s="478" t="s">
        <v>290</v>
      </c>
      <c r="C16" s="351"/>
    </row>
    <row r="17" spans="1:3" s="117" customFormat="1" ht="12" customHeight="1" x14ac:dyDescent="0.2">
      <c r="A17" s="497" t="s">
        <v>116</v>
      </c>
      <c r="B17" s="479" t="s">
        <v>291</v>
      </c>
      <c r="C17" s="350"/>
    </row>
    <row r="18" spans="1:3" s="117" customFormat="1" ht="12" customHeight="1" x14ac:dyDescent="0.2">
      <c r="A18" s="497" t="s">
        <v>117</v>
      </c>
      <c r="B18" s="479" t="s">
        <v>543</v>
      </c>
      <c r="C18" s="350"/>
    </row>
    <row r="19" spans="1:3" s="117" customFormat="1" ht="12" customHeight="1" x14ac:dyDescent="0.2">
      <c r="A19" s="497" t="s">
        <v>118</v>
      </c>
      <c r="B19" s="479" t="s">
        <v>544</v>
      </c>
      <c r="C19" s="350"/>
    </row>
    <row r="20" spans="1:3" s="117" customFormat="1" ht="12" customHeight="1" x14ac:dyDescent="0.2">
      <c r="A20" s="497" t="s">
        <v>119</v>
      </c>
      <c r="B20" s="479" t="s">
        <v>292</v>
      </c>
      <c r="C20" s="350">
        <v>85543</v>
      </c>
    </row>
    <row r="21" spans="1:3" s="118" customFormat="1" ht="12" customHeight="1" thickBot="1" x14ac:dyDescent="0.25">
      <c r="A21" s="498" t="s">
        <v>128</v>
      </c>
      <c r="B21" s="480" t="s">
        <v>293</v>
      </c>
      <c r="C21" s="352"/>
    </row>
    <row r="22" spans="1:3" s="118" customFormat="1" ht="12" customHeight="1" thickBot="1" x14ac:dyDescent="0.25">
      <c r="A22" s="37" t="s">
        <v>23</v>
      </c>
      <c r="B22" s="21" t="s">
        <v>294</v>
      </c>
      <c r="C22" s="348">
        <f>+C23+C24+C25+C26+C27</f>
        <v>0</v>
      </c>
    </row>
    <row r="23" spans="1:3" s="118" customFormat="1" ht="12" customHeight="1" x14ac:dyDescent="0.2">
      <c r="A23" s="496" t="s">
        <v>98</v>
      </c>
      <c r="B23" s="478" t="s">
        <v>295</v>
      </c>
      <c r="C23" s="351"/>
    </row>
    <row r="24" spans="1:3" s="117" customFormat="1" ht="12" customHeight="1" x14ac:dyDescent="0.2">
      <c r="A24" s="497" t="s">
        <v>99</v>
      </c>
      <c r="B24" s="479" t="s">
        <v>296</v>
      </c>
      <c r="C24" s="350"/>
    </row>
    <row r="25" spans="1:3" s="118" customFormat="1" ht="12" customHeight="1" x14ac:dyDescent="0.2">
      <c r="A25" s="497" t="s">
        <v>100</v>
      </c>
      <c r="B25" s="479" t="s">
        <v>545</v>
      </c>
      <c r="C25" s="350"/>
    </row>
    <row r="26" spans="1:3" s="118" customFormat="1" ht="12" customHeight="1" x14ac:dyDescent="0.2">
      <c r="A26" s="497" t="s">
        <v>101</v>
      </c>
      <c r="B26" s="479" t="s">
        <v>546</v>
      </c>
      <c r="C26" s="350"/>
    </row>
    <row r="27" spans="1:3" s="118" customFormat="1" ht="12" customHeight="1" x14ac:dyDescent="0.2">
      <c r="A27" s="497" t="s">
        <v>184</v>
      </c>
      <c r="B27" s="479" t="s">
        <v>297</v>
      </c>
      <c r="C27" s="350"/>
    </row>
    <row r="28" spans="1:3" s="118" customFormat="1" ht="12" customHeight="1" thickBot="1" x14ac:dyDescent="0.25">
      <c r="A28" s="498" t="s">
        <v>185</v>
      </c>
      <c r="B28" s="480" t="s">
        <v>298</v>
      </c>
      <c r="C28" s="352"/>
    </row>
    <row r="29" spans="1:3" s="118" customFormat="1" ht="12" customHeight="1" thickBot="1" x14ac:dyDescent="0.25">
      <c r="A29" s="37" t="s">
        <v>186</v>
      </c>
      <c r="B29" s="21" t="s">
        <v>299</v>
      </c>
      <c r="C29" s="354">
        <f>+C30+C33+C34+C35</f>
        <v>33200</v>
      </c>
    </row>
    <row r="30" spans="1:3" s="118" customFormat="1" ht="12" customHeight="1" x14ac:dyDescent="0.2">
      <c r="A30" s="496" t="s">
        <v>300</v>
      </c>
      <c r="B30" s="478" t="s">
        <v>306</v>
      </c>
      <c r="C30" s="473">
        <f>+C31+C32</f>
        <v>20500</v>
      </c>
    </row>
    <row r="31" spans="1:3" s="118" customFormat="1" ht="12" customHeight="1" x14ac:dyDescent="0.2">
      <c r="A31" s="497" t="s">
        <v>301</v>
      </c>
      <c r="B31" s="479" t="s">
        <v>307</v>
      </c>
      <c r="C31" s="350">
        <v>2500</v>
      </c>
    </row>
    <row r="32" spans="1:3" s="118" customFormat="1" ht="12" customHeight="1" x14ac:dyDescent="0.2">
      <c r="A32" s="497" t="s">
        <v>302</v>
      </c>
      <c r="B32" s="479" t="s">
        <v>308</v>
      </c>
      <c r="C32" s="350">
        <v>18000</v>
      </c>
    </row>
    <row r="33" spans="1:3" s="118" customFormat="1" ht="12" customHeight="1" x14ac:dyDescent="0.2">
      <c r="A33" s="497" t="s">
        <v>303</v>
      </c>
      <c r="B33" s="479" t="s">
        <v>309</v>
      </c>
      <c r="C33" s="350">
        <v>6500</v>
      </c>
    </row>
    <row r="34" spans="1:3" s="118" customFormat="1" ht="12" customHeight="1" x14ac:dyDescent="0.2">
      <c r="A34" s="497" t="s">
        <v>304</v>
      </c>
      <c r="B34" s="479" t="s">
        <v>310</v>
      </c>
      <c r="C34" s="350">
        <v>4600</v>
      </c>
    </row>
    <row r="35" spans="1:3" s="118" customFormat="1" ht="12" customHeight="1" thickBot="1" x14ac:dyDescent="0.25">
      <c r="A35" s="498" t="s">
        <v>305</v>
      </c>
      <c r="B35" s="480" t="s">
        <v>311</v>
      </c>
      <c r="C35" s="352">
        <v>1600</v>
      </c>
    </row>
    <row r="36" spans="1:3" s="118" customFormat="1" ht="12" customHeight="1" thickBot="1" x14ac:dyDescent="0.25">
      <c r="A36" s="37" t="s">
        <v>25</v>
      </c>
      <c r="B36" s="21" t="s">
        <v>312</v>
      </c>
      <c r="C36" s="348">
        <f>SUM(C37:C46)</f>
        <v>13629</v>
      </c>
    </row>
    <row r="37" spans="1:3" s="118" customFormat="1" ht="12" customHeight="1" x14ac:dyDescent="0.2">
      <c r="A37" s="496" t="s">
        <v>102</v>
      </c>
      <c r="B37" s="478" t="s">
        <v>315</v>
      </c>
      <c r="C37" s="351"/>
    </row>
    <row r="38" spans="1:3" s="118" customFormat="1" ht="12" customHeight="1" x14ac:dyDescent="0.2">
      <c r="A38" s="497" t="s">
        <v>103</v>
      </c>
      <c r="B38" s="479" t="s">
        <v>316</v>
      </c>
      <c r="C38" s="350">
        <v>10615</v>
      </c>
    </row>
    <row r="39" spans="1:3" s="118" customFormat="1" ht="12" customHeight="1" x14ac:dyDescent="0.2">
      <c r="A39" s="497" t="s">
        <v>104</v>
      </c>
      <c r="B39" s="479" t="s">
        <v>317</v>
      </c>
      <c r="C39" s="350"/>
    </row>
    <row r="40" spans="1:3" s="118" customFormat="1" ht="12" customHeight="1" x14ac:dyDescent="0.2">
      <c r="A40" s="497" t="s">
        <v>188</v>
      </c>
      <c r="B40" s="479" t="s">
        <v>318</v>
      </c>
      <c r="C40" s="350"/>
    </row>
    <row r="41" spans="1:3" s="118" customFormat="1" ht="12" customHeight="1" x14ac:dyDescent="0.2">
      <c r="A41" s="497" t="s">
        <v>189</v>
      </c>
      <c r="B41" s="479" t="s">
        <v>319</v>
      </c>
      <c r="C41" s="350"/>
    </row>
    <row r="42" spans="1:3" s="118" customFormat="1" ht="12" customHeight="1" x14ac:dyDescent="0.2">
      <c r="A42" s="497" t="s">
        <v>190</v>
      </c>
      <c r="B42" s="479" t="s">
        <v>320</v>
      </c>
      <c r="C42" s="350"/>
    </row>
    <row r="43" spans="1:3" s="118" customFormat="1" ht="12" customHeight="1" x14ac:dyDescent="0.2">
      <c r="A43" s="497" t="s">
        <v>191</v>
      </c>
      <c r="B43" s="479" t="s">
        <v>321</v>
      </c>
      <c r="C43" s="350">
        <v>2167</v>
      </c>
    </row>
    <row r="44" spans="1:3" s="118" customFormat="1" ht="12" customHeight="1" x14ac:dyDescent="0.2">
      <c r="A44" s="497" t="s">
        <v>192</v>
      </c>
      <c r="B44" s="479" t="s">
        <v>322</v>
      </c>
      <c r="C44" s="350"/>
    </row>
    <row r="45" spans="1:3" s="118" customFormat="1" ht="12" customHeight="1" x14ac:dyDescent="0.2">
      <c r="A45" s="497" t="s">
        <v>313</v>
      </c>
      <c r="B45" s="479" t="s">
        <v>323</v>
      </c>
      <c r="C45" s="353"/>
    </row>
    <row r="46" spans="1:3" s="118" customFormat="1" ht="12" customHeight="1" thickBot="1" x14ac:dyDescent="0.25">
      <c r="A46" s="498" t="s">
        <v>314</v>
      </c>
      <c r="B46" s="480" t="s">
        <v>324</v>
      </c>
      <c r="C46" s="464">
        <v>847</v>
      </c>
    </row>
    <row r="47" spans="1:3" s="118" customFormat="1" ht="12" customHeight="1" thickBot="1" x14ac:dyDescent="0.25">
      <c r="A47" s="37" t="s">
        <v>26</v>
      </c>
      <c r="B47" s="21" t="s">
        <v>325</v>
      </c>
      <c r="C47" s="348">
        <f>SUM(C48:C52)</f>
        <v>0</v>
      </c>
    </row>
    <row r="48" spans="1:3" s="118" customFormat="1" ht="12" customHeight="1" x14ac:dyDescent="0.2">
      <c r="A48" s="496" t="s">
        <v>105</v>
      </c>
      <c r="B48" s="478" t="s">
        <v>329</v>
      </c>
      <c r="C48" s="528"/>
    </row>
    <row r="49" spans="1:3" s="118" customFormat="1" ht="12" customHeight="1" x14ac:dyDescent="0.2">
      <c r="A49" s="497" t="s">
        <v>106</v>
      </c>
      <c r="B49" s="479" t="s">
        <v>330</v>
      </c>
      <c r="C49" s="353"/>
    </row>
    <row r="50" spans="1:3" s="118" customFormat="1" ht="12" customHeight="1" x14ac:dyDescent="0.2">
      <c r="A50" s="497" t="s">
        <v>326</v>
      </c>
      <c r="B50" s="479" t="s">
        <v>331</v>
      </c>
      <c r="C50" s="353"/>
    </row>
    <row r="51" spans="1:3" s="118" customFormat="1" ht="12" customHeight="1" x14ac:dyDescent="0.2">
      <c r="A51" s="497" t="s">
        <v>327</v>
      </c>
      <c r="B51" s="479" t="s">
        <v>332</v>
      </c>
      <c r="C51" s="353"/>
    </row>
    <row r="52" spans="1:3" s="118" customFormat="1" ht="12" customHeight="1" thickBot="1" x14ac:dyDescent="0.25">
      <c r="A52" s="498" t="s">
        <v>328</v>
      </c>
      <c r="B52" s="480" t="s">
        <v>333</v>
      </c>
      <c r="C52" s="464"/>
    </row>
    <row r="53" spans="1:3" s="118" customFormat="1" ht="12" customHeight="1" thickBot="1" x14ac:dyDescent="0.25">
      <c r="A53" s="37" t="s">
        <v>193</v>
      </c>
      <c r="B53" s="21" t="s">
        <v>334</v>
      </c>
      <c r="C53" s="348">
        <f>SUM(C54:C56)</f>
        <v>0</v>
      </c>
    </row>
    <row r="54" spans="1:3" s="118" customFormat="1" ht="12" customHeight="1" x14ac:dyDescent="0.2">
      <c r="A54" s="496" t="s">
        <v>107</v>
      </c>
      <c r="B54" s="478" t="s">
        <v>335</v>
      </c>
      <c r="C54" s="351"/>
    </row>
    <row r="55" spans="1:3" s="118" customFormat="1" ht="12" customHeight="1" x14ac:dyDescent="0.2">
      <c r="A55" s="497" t="s">
        <v>108</v>
      </c>
      <c r="B55" s="479" t="s">
        <v>547</v>
      </c>
      <c r="C55" s="350"/>
    </row>
    <row r="56" spans="1:3" s="118" customFormat="1" ht="12" customHeight="1" x14ac:dyDescent="0.2">
      <c r="A56" s="497" t="s">
        <v>339</v>
      </c>
      <c r="B56" s="479" t="s">
        <v>337</v>
      </c>
      <c r="C56" s="350"/>
    </row>
    <row r="57" spans="1:3" s="118" customFormat="1" ht="12" customHeight="1" thickBot="1" x14ac:dyDescent="0.25">
      <c r="A57" s="498" t="s">
        <v>340</v>
      </c>
      <c r="B57" s="480" t="s">
        <v>338</v>
      </c>
      <c r="C57" s="352"/>
    </row>
    <row r="58" spans="1:3" s="118" customFormat="1" ht="12" customHeight="1" thickBot="1" x14ac:dyDescent="0.25">
      <c r="A58" s="37" t="s">
        <v>28</v>
      </c>
      <c r="B58" s="343" t="s">
        <v>341</v>
      </c>
      <c r="C58" s="348">
        <f>SUM(C59:C61)</f>
        <v>246296</v>
      </c>
    </row>
    <row r="59" spans="1:3" s="118" customFormat="1" ht="12" customHeight="1" x14ac:dyDescent="0.2">
      <c r="A59" s="496" t="s">
        <v>194</v>
      </c>
      <c r="B59" s="478" t="s">
        <v>343</v>
      </c>
      <c r="C59" s="353"/>
    </row>
    <row r="60" spans="1:3" s="118" customFormat="1" ht="12" customHeight="1" x14ac:dyDescent="0.2">
      <c r="A60" s="497" t="s">
        <v>195</v>
      </c>
      <c r="B60" s="479" t="s">
        <v>548</v>
      </c>
      <c r="C60" s="353"/>
    </row>
    <row r="61" spans="1:3" s="118" customFormat="1" ht="12" customHeight="1" x14ac:dyDescent="0.2">
      <c r="A61" s="497" t="s">
        <v>253</v>
      </c>
      <c r="B61" s="479" t="s">
        <v>344</v>
      </c>
      <c r="C61" s="353">
        <v>246296</v>
      </c>
    </row>
    <row r="62" spans="1:3" s="118" customFormat="1" ht="12" customHeight="1" thickBot="1" x14ac:dyDescent="0.25">
      <c r="A62" s="498" t="s">
        <v>342</v>
      </c>
      <c r="B62" s="480" t="s">
        <v>345</v>
      </c>
      <c r="C62" s="353">
        <v>185927</v>
      </c>
    </row>
    <row r="63" spans="1:3" s="118" customFormat="1" ht="12" customHeight="1" thickBot="1" x14ac:dyDescent="0.25">
      <c r="A63" s="37" t="s">
        <v>29</v>
      </c>
      <c r="B63" s="21" t="s">
        <v>346</v>
      </c>
      <c r="C63" s="354">
        <f>+C8+C15+C22+C29+C36+C47+C53+C58</f>
        <v>704055</v>
      </c>
    </row>
    <row r="64" spans="1:3" s="118" customFormat="1" ht="12" customHeight="1" thickBot="1" x14ac:dyDescent="0.2">
      <c r="A64" s="499" t="s">
        <v>491</v>
      </c>
      <c r="B64" s="343" t="s">
        <v>348</v>
      </c>
      <c r="C64" s="348">
        <f>SUM(C65:C67)</f>
        <v>0</v>
      </c>
    </row>
    <row r="65" spans="1:3" s="118" customFormat="1" ht="12" customHeight="1" x14ac:dyDescent="0.2">
      <c r="A65" s="496" t="s">
        <v>381</v>
      </c>
      <c r="B65" s="478" t="s">
        <v>349</v>
      </c>
      <c r="C65" s="353"/>
    </row>
    <row r="66" spans="1:3" s="118" customFormat="1" ht="12" customHeight="1" x14ac:dyDescent="0.2">
      <c r="A66" s="497" t="s">
        <v>390</v>
      </c>
      <c r="B66" s="479" t="s">
        <v>350</v>
      </c>
      <c r="C66" s="353"/>
    </row>
    <row r="67" spans="1:3" s="118" customFormat="1" ht="12" customHeight="1" thickBot="1" x14ac:dyDescent="0.25">
      <c r="A67" s="498" t="s">
        <v>391</v>
      </c>
      <c r="B67" s="482" t="s">
        <v>351</v>
      </c>
      <c r="C67" s="353"/>
    </row>
    <row r="68" spans="1:3" s="118" customFormat="1" ht="12" customHeight="1" thickBot="1" x14ac:dyDescent="0.2">
      <c r="A68" s="499" t="s">
        <v>352</v>
      </c>
      <c r="B68" s="343" t="s">
        <v>353</v>
      </c>
      <c r="C68" s="348">
        <f>SUM(C69:C72)</f>
        <v>0</v>
      </c>
    </row>
    <row r="69" spans="1:3" s="118" customFormat="1" ht="12" customHeight="1" x14ac:dyDescent="0.2">
      <c r="A69" s="496" t="s">
        <v>162</v>
      </c>
      <c r="B69" s="478" t="s">
        <v>354</v>
      </c>
      <c r="C69" s="353"/>
    </row>
    <row r="70" spans="1:3" s="118" customFormat="1" ht="12" customHeight="1" x14ac:dyDescent="0.2">
      <c r="A70" s="497" t="s">
        <v>163</v>
      </c>
      <c r="B70" s="479" t="s">
        <v>355</v>
      </c>
      <c r="C70" s="353"/>
    </row>
    <row r="71" spans="1:3" s="118" customFormat="1" ht="12" customHeight="1" x14ac:dyDescent="0.2">
      <c r="A71" s="497" t="s">
        <v>382</v>
      </c>
      <c r="B71" s="479" t="s">
        <v>356</v>
      </c>
      <c r="C71" s="353"/>
    </row>
    <row r="72" spans="1:3" s="118" customFormat="1" ht="12" customHeight="1" thickBot="1" x14ac:dyDescent="0.25">
      <c r="A72" s="498" t="s">
        <v>383</v>
      </c>
      <c r="B72" s="480" t="s">
        <v>357</v>
      </c>
      <c r="C72" s="353"/>
    </row>
    <row r="73" spans="1:3" s="118" customFormat="1" ht="12" customHeight="1" thickBot="1" x14ac:dyDescent="0.2">
      <c r="A73" s="499" t="s">
        <v>358</v>
      </c>
      <c r="B73" s="343" t="s">
        <v>359</v>
      </c>
      <c r="C73" s="348">
        <f>SUM(C74:C75)</f>
        <v>50000</v>
      </c>
    </row>
    <row r="74" spans="1:3" s="118" customFormat="1" ht="12" customHeight="1" x14ac:dyDescent="0.2">
      <c r="A74" s="496" t="s">
        <v>384</v>
      </c>
      <c r="B74" s="478" t="s">
        <v>360</v>
      </c>
      <c r="C74" s="353">
        <v>50000</v>
      </c>
    </row>
    <row r="75" spans="1:3" s="118" customFormat="1" ht="12" customHeight="1" thickBot="1" x14ac:dyDescent="0.25">
      <c r="A75" s="498" t="s">
        <v>385</v>
      </c>
      <c r="B75" s="480" t="s">
        <v>361</v>
      </c>
      <c r="C75" s="353"/>
    </row>
    <row r="76" spans="1:3" s="117" customFormat="1" ht="12" customHeight="1" thickBot="1" x14ac:dyDescent="0.2">
      <c r="A76" s="499" t="s">
        <v>362</v>
      </c>
      <c r="B76" s="343" t="s">
        <v>363</v>
      </c>
      <c r="C76" s="348">
        <f>SUM(C77:C79)</f>
        <v>0</v>
      </c>
    </row>
    <row r="77" spans="1:3" s="118" customFormat="1" ht="12" customHeight="1" x14ac:dyDescent="0.2">
      <c r="A77" s="496" t="s">
        <v>386</v>
      </c>
      <c r="B77" s="478" t="s">
        <v>364</v>
      </c>
      <c r="C77" s="353"/>
    </row>
    <row r="78" spans="1:3" s="118" customFormat="1" ht="12" customHeight="1" x14ac:dyDescent="0.2">
      <c r="A78" s="497" t="s">
        <v>387</v>
      </c>
      <c r="B78" s="479" t="s">
        <v>365</v>
      </c>
      <c r="C78" s="353"/>
    </row>
    <row r="79" spans="1:3" s="118" customFormat="1" ht="12" customHeight="1" thickBot="1" x14ac:dyDescent="0.25">
      <c r="A79" s="498" t="s">
        <v>388</v>
      </c>
      <c r="B79" s="480" t="s">
        <v>366</v>
      </c>
      <c r="C79" s="353"/>
    </row>
    <row r="80" spans="1:3" s="118" customFormat="1" ht="12" customHeight="1" thickBot="1" x14ac:dyDescent="0.2">
      <c r="A80" s="499" t="s">
        <v>367</v>
      </c>
      <c r="B80" s="343" t="s">
        <v>389</v>
      </c>
      <c r="C80" s="348">
        <f>SUM(C81:C84)</f>
        <v>0</v>
      </c>
    </row>
    <row r="81" spans="1:3" s="118" customFormat="1" ht="12" customHeight="1" x14ac:dyDescent="0.2">
      <c r="A81" s="500" t="s">
        <v>368</v>
      </c>
      <c r="B81" s="478" t="s">
        <v>369</v>
      </c>
      <c r="C81" s="353"/>
    </row>
    <row r="82" spans="1:3" s="118" customFormat="1" ht="12" customHeight="1" x14ac:dyDescent="0.2">
      <c r="A82" s="501" t="s">
        <v>370</v>
      </c>
      <c r="B82" s="479" t="s">
        <v>371</v>
      </c>
      <c r="C82" s="353"/>
    </row>
    <row r="83" spans="1:3" s="118" customFormat="1" ht="12" customHeight="1" x14ac:dyDescent="0.2">
      <c r="A83" s="501" t="s">
        <v>372</v>
      </c>
      <c r="B83" s="479" t="s">
        <v>373</v>
      </c>
      <c r="C83" s="353"/>
    </row>
    <row r="84" spans="1:3" s="117" customFormat="1" ht="12" customHeight="1" thickBot="1" x14ac:dyDescent="0.25">
      <c r="A84" s="502" t="s">
        <v>374</v>
      </c>
      <c r="B84" s="480" t="s">
        <v>375</v>
      </c>
      <c r="C84" s="353"/>
    </row>
    <row r="85" spans="1:3" s="117" customFormat="1" ht="12" customHeight="1" thickBot="1" x14ac:dyDescent="0.2">
      <c r="A85" s="499" t="s">
        <v>376</v>
      </c>
      <c r="B85" s="343" t="s">
        <v>377</v>
      </c>
      <c r="C85" s="529"/>
    </row>
    <row r="86" spans="1:3" s="117" customFormat="1" ht="12" customHeight="1" thickBot="1" x14ac:dyDescent="0.2">
      <c r="A86" s="499" t="s">
        <v>378</v>
      </c>
      <c r="B86" s="486" t="s">
        <v>379</v>
      </c>
      <c r="C86" s="354">
        <f>+C64+C68+C73+C76+C80+C85</f>
        <v>50000</v>
      </c>
    </row>
    <row r="87" spans="1:3" s="117" customFormat="1" ht="12" customHeight="1" thickBot="1" x14ac:dyDescent="0.2">
      <c r="A87" s="503" t="s">
        <v>392</v>
      </c>
      <c r="B87" s="488" t="s">
        <v>528</v>
      </c>
      <c r="C87" s="354">
        <f>+C63+C86</f>
        <v>754055</v>
      </c>
    </row>
    <row r="88" spans="1:3" s="118" customFormat="1" ht="15" customHeight="1" x14ac:dyDescent="0.2">
      <c r="A88" s="285"/>
      <c r="B88" s="286"/>
      <c r="C88" s="419"/>
    </row>
    <row r="89" spans="1:3" ht="13.5" thickBot="1" x14ac:dyDescent="0.25">
      <c r="A89" s="504"/>
      <c r="B89" s="288"/>
      <c r="C89" s="420"/>
    </row>
    <row r="90" spans="1:3" s="77" customFormat="1" ht="16.5" customHeight="1" thickBot="1" x14ac:dyDescent="0.25">
      <c r="A90" s="289"/>
      <c r="B90" s="290" t="s">
        <v>63</v>
      </c>
      <c r="C90" s="421"/>
    </row>
    <row r="91" spans="1:3" s="119" customFormat="1" ht="12" customHeight="1" thickBot="1" x14ac:dyDescent="0.25">
      <c r="A91" s="470" t="s">
        <v>21</v>
      </c>
      <c r="B91" s="31" t="s">
        <v>395</v>
      </c>
      <c r="C91" s="347">
        <f>SUM(C92:C96)</f>
        <v>340260</v>
      </c>
    </row>
    <row r="92" spans="1:3" ht="12" customHeight="1" x14ac:dyDescent="0.2">
      <c r="A92" s="505" t="s">
        <v>109</v>
      </c>
      <c r="B92" s="10" t="s">
        <v>52</v>
      </c>
      <c r="C92" s="349">
        <v>89108</v>
      </c>
    </row>
    <row r="93" spans="1:3" ht="12" customHeight="1" x14ac:dyDescent="0.2">
      <c r="A93" s="497" t="s">
        <v>110</v>
      </c>
      <c r="B93" s="8" t="s">
        <v>196</v>
      </c>
      <c r="C93" s="350">
        <v>15111</v>
      </c>
    </row>
    <row r="94" spans="1:3" ht="12" customHeight="1" x14ac:dyDescent="0.2">
      <c r="A94" s="497" t="s">
        <v>111</v>
      </c>
      <c r="B94" s="8" t="s">
        <v>152</v>
      </c>
      <c r="C94" s="352">
        <v>121836</v>
      </c>
    </row>
    <row r="95" spans="1:3" ht="12" customHeight="1" x14ac:dyDescent="0.2">
      <c r="A95" s="497" t="s">
        <v>112</v>
      </c>
      <c r="B95" s="11" t="s">
        <v>197</v>
      </c>
      <c r="C95" s="352">
        <v>103723</v>
      </c>
    </row>
    <row r="96" spans="1:3" ht="12" customHeight="1" x14ac:dyDescent="0.2">
      <c r="A96" s="497" t="s">
        <v>123</v>
      </c>
      <c r="B96" s="19" t="s">
        <v>198</v>
      </c>
      <c r="C96" s="352">
        <v>10482</v>
      </c>
    </row>
    <row r="97" spans="1:3" ht="12" customHeight="1" x14ac:dyDescent="0.2">
      <c r="A97" s="497" t="s">
        <v>113</v>
      </c>
      <c r="B97" s="8" t="s">
        <v>396</v>
      </c>
      <c r="C97" s="352"/>
    </row>
    <row r="98" spans="1:3" ht="12" customHeight="1" x14ac:dyDescent="0.2">
      <c r="A98" s="497" t="s">
        <v>114</v>
      </c>
      <c r="B98" s="173" t="s">
        <v>397</v>
      </c>
      <c r="C98" s="352"/>
    </row>
    <row r="99" spans="1:3" ht="12" customHeight="1" x14ac:dyDescent="0.2">
      <c r="A99" s="497" t="s">
        <v>124</v>
      </c>
      <c r="B99" s="174" t="s">
        <v>398</v>
      </c>
      <c r="C99" s="352"/>
    </row>
    <row r="100" spans="1:3" ht="12" customHeight="1" x14ac:dyDescent="0.2">
      <c r="A100" s="497" t="s">
        <v>125</v>
      </c>
      <c r="B100" s="174" t="s">
        <v>399</v>
      </c>
      <c r="C100" s="352"/>
    </row>
    <row r="101" spans="1:3" ht="12" customHeight="1" x14ac:dyDescent="0.2">
      <c r="A101" s="497" t="s">
        <v>126</v>
      </c>
      <c r="B101" s="173" t="s">
        <v>400</v>
      </c>
      <c r="C101" s="352">
        <v>10188</v>
      </c>
    </row>
    <row r="102" spans="1:3" ht="12" customHeight="1" x14ac:dyDescent="0.2">
      <c r="A102" s="497" t="s">
        <v>127</v>
      </c>
      <c r="B102" s="173" t="s">
        <v>401</v>
      </c>
      <c r="C102" s="352"/>
    </row>
    <row r="103" spans="1:3" ht="12" customHeight="1" x14ac:dyDescent="0.2">
      <c r="A103" s="497" t="s">
        <v>129</v>
      </c>
      <c r="B103" s="174" t="s">
        <v>402</v>
      </c>
      <c r="C103" s="352"/>
    </row>
    <row r="104" spans="1:3" ht="12" customHeight="1" x14ac:dyDescent="0.2">
      <c r="A104" s="506" t="s">
        <v>199</v>
      </c>
      <c r="B104" s="175" t="s">
        <v>403</v>
      </c>
      <c r="C104" s="352"/>
    </row>
    <row r="105" spans="1:3" ht="12" customHeight="1" x14ac:dyDescent="0.2">
      <c r="A105" s="497" t="s">
        <v>393</v>
      </c>
      <c r="B105" s="175" t="s">
        <v>404</v>
      </c>
      <c r="C105" s="352"/>
    </row>
    <row r="106" spans="1:3" ht="12" customHeight="1" thickBot="1" x14ac:dyDescent="0.25">
      <c r="A106" s="507" t="s">
        <v>394</v>
      </c>
      <c r="B106" s="176" t="s">
        <v>405</v>
      </c>
      <c r="C106" s="356">
        <v>294</v>
      </c>
    </row>
    <row r="107" spans="1:3" ht="12" customHeight="1" thickBot="1" x14ac:dyDescent="0.25">
      <c r="A107" s="37" t="s">
        <v>22</v>
      </c>
      <c r="B107" s="30" t="s">
        <v>406</v>
      </c>
      <c r="C107" s="348">
        <f>+C108+C110+C112</f>
        <v>250395</v>
      </c>
    </row>
    <row r="108" spans="1:3" ht="12" customHeight="1" x14ac:dyDescent="0.2">
      <c r="A108" s="496" t="s">
        <v>115</v>
      </c>
      <c r="B108" s="8" t="s">
        <v>251</v>
      </c>
      <c r="C108" s="351">
        <v>187627</v>
      </c>
    </row>
    <row r="109" spans="1:3" ht="12" customHeight="1" x14ac:dyDescent="0.2">
      <c r="A109" s="496" t="s">
        <v>116</v>
      </c>
      <c r="B109" s="12" t="s">
        <v>410</v>
      </c>
      <c r="C109" s="351">
        <v>185927</v>
      </c>
    </row>
    <row r="110" spans="1:3" ht="12" customHeight="1" x14ac:dyDescent="0.2">
      <c r="A110" s="496" t="s">
        <v>117</v>
      </c>
      <c r="B110" s="12" t="s">
        <v>200</v>
      </c>
      <c r="C110" s="350">
        <v>62768</v>
      </c>
    </row>
    <row r="111" spans="1:3" ht="12" customHeight="1" x14ac:dyDescent="0.2">
      <c r="A111" s="496" t="s">
        <v>118</v>
      </c>
      <c r="B111" s="12" t="s">
        <v>411</v>
      </c>
      <c r="C111" s="315"/>
    </row>
    <row r="112" spans="1:3" ht="12" customHeight="1" x14ac:dyDescent="0.2">
      <c r="A112" s="496" t="s">
        <v>119</v>
      </c>
      <c r="B112" s="345" t="s">
        <v>254</v>
      </c>
      <c r="C112" s="315"/>
    </row>
    <row r="113" spans="1:3" ht="12" customHeight="1" x14ac:dyDescent="0.2">
      <c r="A113" s="496" t="s">
        <v>128</v>
      </c>
      <c r="B113" s="344" t="s">
        <v>549</v>
      </c>
      <c r="C113" s="315"/>
    </row>
    <row r="114" spans="1:3" ht="12" customHeight="1" x14ac:dyDescent="0.2">
      <c r="A114" s="496" t="s">
        <v>130</v>
      </c>
      <c r="B114" s="474" t="s">
        <v>416</v>
      </c>
      <c r="C114" s="315"/>
    </row>
    <row r="115" spans="1:3" ht="12" customHeight="1" x14ac:dyDescent="0.2">
      <c r="A115" s="496" t="s">
        <v>201</v>
      </c>
      <c r="B115" s="174" t="s">
        <v>399</v>
      </c>
      <c r="C115" s="315"/>
    </row>
    <row r="116" spans="1:3" ht="12" customHeight="1" x14ac:dyDescent="0.2">
      <c r="A116" s="496" t="s">
        <v>202</v>
      </c>
      <c r="B116" s="174" t="s">
        <v>415</v>
      </c>
      <c r="C116" s="315"/>
    </row>
    <row r="117" spans="1:3" ht="12" customHeight="1" x14ac:dyDescent="0.2">
      <c r="A117" s="496" t="s">
        <v>203</v>
      </c>
      <c r="B117" s="174" t="s">
        <v>414</v>
      </c>
      <c r="C117" s="315"/>
    </row>
    <row r="118" spans="1:3" ht="12" customHeight="1" x14ac:dyDescent="0.2">
      <c r="A118" s="496" t="s">
        <v>407</v>
      </c>
      <c r="B118" s="174" t="s">
        <v>402</v>
      </c>
      <c r="C118" s="315"/>
    </row>
    <row r="119" spans="1:3" ht="12" customHeight="1" x14ac:dyDescent="0.2">
      <c r="A119" s="496" t="s">
        <v>408</v>
      </c>
      <c r="B119" s="174" t="s">
        <v>413</v>
      </c>
      <c r="C119" s="315"/>
    </row>
    <row r="120" spans="1:3" ht="12" customHeight="1" thickBot="1" x14ac:dyDescent="0.25">
      <c r="A120" s="506" t="s">
        <v>409</v>
      </c>
      <c r="B120" s="174" t="s">
        <v>412</v>
      </c>
      <c r="C120" s="317"/>
    </row>
    <row r="121" spans="1:3" ht="12" customHeight="1" thickBot="1" x14ac:dyDescent="0.25">
      <c r="A121" s="37" t="s">
        <v>23</v>
      </c>
      <c r="B121" s="154" t="s">
        <v>417</v>
      </c>
      <c r="C121" s="348">
        <f>+C122+C123</f>
        <v>0</v>
      </c>
    </row>
    <row r="122" spans="1:3" ht="12" customHeight="1" x14ac:dyDescent="0.2">
      <c r="A122" s="496" t="s">
        <v>98</v>
      </c>
      <c r="B122" s="9" t="s">
        <v>65</v>
      </c>
      <c r="C122" s="351"/>
    </row>
    <row r="123" spans="1:3" ht="12" customHeight="1" thickBot="1" x14ac:dyDescent="0.25">
      <c r="A123" s="498" t="s">
        <v>99</v>
      </c>
      <c r="B123" s="12" t="s">
        <v>66</v>
      </c>
      <c r="C123" s="352"/>
    </row>
    <row r="124" spans="1:3" ht="12" customHeight="1" thickBot="1" x14ac:dyDescent="0.25">
      <c r="A124" s="37" t="s">
        <v>24</v>
      </c>
      <c r="B124" s="154" t="s">
        <v>418</v>
      </c>
      <c r="C124" s="348">
        <f>+C91+C107+C121</f>
        <v>590655</v>
      </c>
    </row>
    <row r="125" spans="1:3" ht="12" customHeight="1" thickBot="1" x14ac:dyDescent="0.25">
      <c r="A125" s="37" t="s">
        <v>25</v>
      </c>
      <c r="B125" s="154" t="s">
        <v>419</v>
      </c>
      <c r="C125" s="348">
        <f>+C126+C127+C128</f>
        <v>0</v>
      </c>
    </row>
    <row r="126" spans="1:3" s="119" customFormat="1" ht="12" customHeight="1" x14ac:dyDescent="0.2">
      <c r="A126" s="496" t="s">
        <v>102</v>
      </c>
      <c r="B126" s="9" t="s">
        <v>420</v>
      </c>
      <c r="C126" s="315"/>
    </row>
    <row r="127" spans="1:3" ht="12" customHeight="1" x14ac:dyDescent="0.2">
      <c r="A127" s="496" t="s">
        <v>103</v>
      </c>
      <c r="B127" s="9" t="s">
        <v>421</v>
      </c>
      <c r="C127" s="315"/>
    </row>
    <row r="128" spans="1:3" ht="12" customHeight="1" thickBot="1" x14ac:dyDescent="0.25">
      <c r="A128" s="506" t="s">
        <v>104</v>
      </c>
      <c r="B128" s="7" t="s">
        <v>422</v>
      </c>
      <c r="C128" s="315"/>
    </row>
    <row r="129" spans="1:11" ht="12" customHeight="1" thickBot="1" x14ac:dyDescent="0.25">
      <c r="A129" s="37" t="s">
        <v>26</v>
      </c>
      <c r="B129" s="154" t="s">
        <v>490</v>
      </c>
      <c r="C129" s="348">
        <f>+C130+C131+C132+C133</f>
        <v>0</v>
      </c>
    </row>
    <row r="130" spans="1:11" ht="12" customHeight="1" x14ac:dyDescent="0.2">
      <c r="A130" s="496" t="s">
        <v>105</v>
      </c>
      <c r="B130" s="9" t="s">
        <v>423</v>
      </c>
      <c r="C130" s="315"/>
    </row>
    <row r="131" spans="1:11" ht="12" customHeight="1" x14ac:dyDescent="0.2">
      <c r="A131" s="496" t="s">
        <v>106</v>
      </c>
      <c r="B131" s="9" t="s">
        <v>424</v>
      </c>
      <c r="C131" s="315"/>
    </row>
    <row r="132" spans="1:11" ht="12" customHeight="1" x14ac:dyDescent="0.2">
      <c r="A132" s="496" t="s">
        <v>326</v>
      </c>
      <c r="B132" s="9" t="s">
        <v>425</v>
      </c>
      <c r="C132" s="315"/>
    </row>
    <row r="133" spans="1:11" s="119" customFormat="1" ht="12" customHeight="1" thickBot="1" x14ac:dyDescent="0.25">
      <c r="A133" s="506" t="s">
        <v>327</v>
      </c>
      <c r="B133" s="7" t="s">
        <v>426</v>
      </c>
      <c r="C133" s="315"/>
    </row>
    <row r="134" spans="1:11" ht="12" customHeight="1" thickBot="1" x14ac:dyDescent="0.25">
      <c r="A134" s="37" t="s">
        <v>27</v>
      </c>
      <c r="B134" s="154" t="s">
        <v>427</v>
      </c>
      <c r="C134" s="354">
        <f>+C135+C136+C137+C138</f>
        <v>163400</v>
      </c>
      <c r="K134" s="297"/>
    </row>
    <row r="135" spans="1:11" x14ac:dyDescent="0.2">
      <c r="A135" s="496" t="s">
        <v>107</v>
      </c>
      <c r="B135" s="9" t="s">
        <v>428</v>
      </c>
      <c r="C135" s="315">
        <v>163400</v>
      </c>
    </row>
    <row r="136" spans="1:11" ht="12" customHeight="1" x14ac:dyDescent="0.2">
      <c r="A136" s="496" t="s">
        <v>108</v>
      </c>
      <c r="B136" s="9" t="s">
        <v>438</v>
      </c>
      <c r="C136" s="315"/>
    </row>
    <row r="137" spans="1:11" s="119" customFormat="1" ht="12" customHeight="1" x14ac:dyDescent="0.2">
      <c r="A137" s="496" t="s">
        <v>339</v>
      </c>
      <c r="B137" s="9" t="s">
        <v>429</v>
      </c>
      <c r="C137" s="315"/>
    </row>
    <row r="138" spans="1:11" s="119" customFormat="1" ht="12" customHeight="1" thickBot="1" x14ac:dyDescent="0.25">
      <c r="A138" s="506" t="s">
        <v>340</v>
      </c>
      <c r="B138" s="7" t="s">
        <v>430</v>
      </c>
      <c r="C138" s="315"/>
    </row>
    <row r="139" spans="1:11" s="119" customFormat="1" ht="12" customHeight="1" thickBot="1" x14ac:dyDescent="0.25">
      <c r="A139" s="37" t="s">
        <v>28</v>
      </c>
      <c r="B139" s="154" t="s">
        <v>431</v>
      </c>
      <c r="C139" s="357">
        <f>+C140+C141+C142+C143</f>
        <v>0</v>
      </c>
    </row>
    <row r="140" spans="1:11" s="119" customFormat="1" ht="12" customHeight="1" x14ac:dyDescent="0.2">
      <c r="A140" s="496" t="s">
        <v>194</v>
      </c>
      <c r="B140" s="9" t="s">
        <v>432</v>
      </c>
      <c r="C140" s="315"/>
    </row>
    <row r="141" spans="1:11" s="119" customFormat="1" ht="12" customHeight="1" x14ac:dyDescent="0.2">
      <c r="A141" s="496" t="s">
        <v>195</v>
      </c>
      <c r="B141" s="9" t="s">
        <v>433</v>
      </c>
      <c r="C141" s="315"/>
    </row>
    <row r="142" spans="1:11" s="119" customFormat="1" ht="12" customHeight="1" x14ac:dyDescent="0.2">
      <c r="A142" s="496" t="s">
        <v>253</v>
      </c>
      <c r="B142" s="9" t="s">
        <v>434</v>
      </c>
      <c r="C142" s="315"/>
    </row>
    <row r="143" spans="1:11" ht="12.75" customHeight="1" thickBot="1" x14ac:dyDescent="0.25">
      <c r="A143" s="496" t="s">
        <v>342</v>
      </c>
      <c r="B143" s="9" t="s">
        <v>435</v>
      </c>
      <c r="C143" s="315"/>
    </row>
    <row r="144" spans="1:11" ht="12" customHeight="1" thickBot="1" x14ac:dyDescent="0.25">
      <c r="A144" s="37" t="s">
        <v>29</v>
      </c>
      <c r="B144" s="154" t="s">
        <v>436</v>
      </c>
      <c r="C144" s="490">
        <f>+C125+C129+C134+C139</f>
        <v>163400</v>
      </c>
    </row>
    <row r="145" spans="1:3" ht="15" customHeight="1" thickBot="1" x14ac:dyDescent="0.25">
      <c r="A145" s="508" t="s">
        <v>30</v>
      </c>
      <c r="B145" s="440" t="s">
        <v>437</v>
      </c>
      <c r="C145" s="490">
        <f>+C124+C144</f>
        <v>754055</v>
      </c>
    </row>
    <row r="146" spans="1:3" ht="13.5" thickBot="1" x14ac:dyDescent="0.25">
      <c r="A146" s="448"/>
      <c r="B146" s="449"/>
      <c r="C146" s="450"/>
    </row>
    <row r="147" spans="1:3" ht="15" customHeight="1" thickBot="1" x14ac:dyDescent="0.25">
      <c r="A147" s="294" t="s">
        <v>223</v>
      </c>
      <c r="B147" s="295"/>
      <c r="C147" s="151">
        <v>104</v>
      </c>
    </row>
    <row r="148" spans="1:3" ht="14.25" customHeight="1" thickBot="1" x14ac:dyDescent="0.25">
      <c r="A148" s="294" t="s">
        <v>224</v>
      </c>
      <c r="B148" s="295"/>
      <c r="C148" s="151"/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K148"/>
  <sheetViews>
    <sheetView topLeftCell="A133" zoomScaleNormal="100" zoomScaleSheetLayoutView="85" workbookViewId="0">
      <selection activeCell="C149" sqref="C149"/>
    </sheetView>
  </sheetViews>
  <sheetFormatPr defaultRowHeight="12.75" x14ac:dyDescent="0.2"/>
  <cols>
    <col min="1" max="1" width="19.5" style="451" customWidth="1"/>
    <col min="2" max="2" width="72" style="452" customWidth="1"/>
    <col min="3" max="3" width="25" style="453" customWidth="1"/>
    <col min="4" max="16384" width="9.33203125" style="3"/>
  </cols>
  <sheetData>
    <row r="1" spans="1:3" s="2" customFormat="1" ht="16.5" customHeight="1" thickBot="1" x14ac:dyDescent="0.25">
      <c r="A1" s="271"/>
      <c r="B1" s="273"/>
      <c r="C1" s="296" t="s">
        <v>570</v>
      </c>
    </row>
    <row r="2" spans="1:3" s="115" customFormat="1" ht="21" customHeight="1" x14ac:dyDescent="0.2">
      <c r="A2" s="468" t="s">
        <v>70</v>
      </c>
      <c r="B2" s="409" t="s">
        <v>565</v>
      </c>
      <c r="C2" s="411" t="s">
        <v>57</v>
      </c>
    </row>
    <row r="3" spans="1:3" s="115" customFormat="1" ht="16.5" thickBot="1" x14ac:dyDescent="0.25">
      <c r="A3" s="274" t="s">
        <v>220</v>
      </c>
      <c r="B3" s="410" t="s">
        <v>550</v>
      </c>
      <c r="C3" s="412">
        <v>2</v>
      </c>
    </row>
    <row r="4" spans="1:3" s="116" customFormat="1" ht="15.95" customHeight="1" thickBot="1" x14ac:dyDescent="0.3">
      <c r="A4" s="275"/>
      <c r="B4" s="275"/>
      <c r="C4" s="276" t="s">
        <v>58</v>
      </c>
    </row>
    <row r="5" spans="1:3" ht="13.5" thickBot="1" x14ac:dyDescent="0.25">
      <c r="A5" s="469" t="s">
        <v>222</v>
      </c>
      <c r="B5" s="277" t="s">
        <v>59</v>
      </c>
      <c r="C5" s="413" t="s">
        <v>60</v>
      </c>
    </row>
    <row r="6" spans="1:3" s="77" customFormat="1" ht="12.95" customHeight="1" thickBot="1" x14ac:dyDescent="0.25">
      <c r="A6" s="238">
        <v>1</v>
      </c>
      <c r="B6" s="239">
        <v>2</v>
      </c>
      <c r="C6" s="240">
        <v>3</v>
      </c>
    </row>
    <row r="7" spans="1:3" s="77" customFormat="1" ht="15.95" customHeight="1" thickBot="1" x14ac:dyDescent="0.25">
      <c r="A7" s="279"/>
      <c r="B7" s="280" t="s">
        <v>61</v>
      </c>
      <c r="C7" s="414"/>
    </row>
    <row r="8" spans="1:3" s="77" customFormat="1" ht="12" customHeight="1" thickBot="1" x14ac:dyDescent="0.25">
      <c r="A8" s="37" t="s">
        <v>21</v>
      </c>
      <c r="B8" s="21" t="s">
        <v>282</v>
      </c>
      <c r="C8" s="348">
        <f>+C9+C10+C11+C12+C13+C14</f>
        <v>325387</v>
      </c>
    </row>
    <row r="9" spans="1:3" s="117" customFormat="1" ht="12" customHeight="1" x14ac:dyDescent="0.2">
      <c r="A9" s="496" t="s">
        <v>109</v>
      </c>
      <c r="B9" s="478" t="s">
        <v>283</v>
      </c>
      <c r="C9" s="351">
        <v>90821</v>
      </c>
    </row>
    <row r="10" spans="1:3" s="118" customFormat="1" ht="12" customHeight="1" x14ac:dyDescent="0.2">
      <c r="A10" s="497" t="s">
        <v>110</v>
      </c>
      <c r="B10" s="479" t="s">
        <v>284</v>
      </c>
      <c r="C10" s="350">
        <v>66513</v>
      </c>
    </row>
    <row r="11" spans="1:3" s="118" customFormat="1" ht="12" customHeight="1" x14ac:dyDescent="0.2">
      <c r="A11" s="497" t="s">
        <v>111</v>
      </c>
      <c r="B11" s="479" t="s">
        <v>285</v>
      </c>
      <c r="C11" s="350">
        <v>136011</v>
      </c>
    </row>
    <row r="12" spans="1:3" s="118" customFormat="1" ht="12" customHeight="1" x14ac:dyDescent="0.2">
      <c r="A12" s="497" t="s">
        <v>112</v>
      </c>
      <c r="B12" s="479" t="s">
        <v>286</v>
      </c>
      <c r="C12" s="350">
        <v>3170</v>
      </c>
    </row>
    <row r="13" spans="1:3" s="118" customFormat="1" ht="12" customHeight="1" x14ac:dyDescent="0.2">
      <c r="A13" s="497" t="s">
        <v>161</v>
      </c>
      <c r="B13" s="479" t="s">
        <v>287</v>
      </c>
      <c r="C13" s="526"/>
    </row>
    <row r="14" spans="1:3" s="117" customFormat="1" ht="12" customHeight="1" thickBot="1" x14ac:dyDescent="0.25">
      <c r="A14" s="498" t="s">
        <v>113</v>
      </c>
      <c r="B14" s="480" t="s">
        <v>288</v>
      </c>
      <c r="C14" s="587">
        <v>28872</v>
      </c>
    </row>
    <row r="15" spans="1:3" s="117" customFormat="1" ht="12" customHeight="1" thickBot="1" x14ac:dyDescent="0.25">
      <c r="A15" s="37" t="s">
        <v>22</v>
      </c>
      <c r="B15" s="343" t="s">
        <v>289</v>
      </c>
      <c r="C15" s="348">
        <f>+C16+C17+C18+C19+C20</f>
        <v>85543</v>
      </c>
    </row>
    <row r="16" spans="1:3" s="117" customFormat="1" ht="12" customHeight="1" x14ac:dyDescent="0.2">
      <c r="A16" s="496" t="s">
        <v>115</v>
      </c>
      <c r="B16" s="478" t="s">
        <v>290</v>
      </c>
      <c r="C16" s="351"/>
    </row>
    <row r="17" spans="1:3" s="117" customFormat="1" ht="12" customHeight="1" x14ac:dyDescent="0.2">
      <c r="A17" s="497" t="s">
        <v>116</v>
      </c>
      <c r="B17" s="479" t="s">
        <v>291</v>
      </c>
      <c r="C17" s="350"/>
    </row>
    <row r="18" spans="1:3" s="117" customFormat="1" ht="12" customHeight="1" x14ac:dyDescent="0.2">
      <c r="A18" s="497" t="s">
        <v>117</v>
      </c>
      <c r="B18" s="479" t="s">
        <v>543</v>
      </c>
      <c r="C18" s="350"/>
    </row>
    <row r="19" spans="1:3" s="117" customFormat="1" ht="12" customHeight="1" x14ac:dyDescent="0.2">
      <c r="A19" s="497" t="s">
        <v>118</v>
      </c>
      <c r="B19" s="479" t="s">
        <v>544</v>
      </c>
      <c r="C19" s="350"/>
    </row>
    <row r="20" spans="1:3" s="117" customFormat="1" ht="12" customHeight="1" x14ac:dyDescent="0.2">
      <c r="A20" s="497" t="s">
        <v>119</v>
      </c>
      <c r="B20" s="479" t="s">
        <v>292</v>
      </c>
      <c r="C20" s="350">
        <v>85543</v>
      </c>
    </row>
    <row r="21" spans="1:3" s="118" customFormat="1" ht="12" customHeight="1" thickBot="1" x14ac:dyDescent="0.25">
      <c r="A21" s="498" t="s">
        <v>128</v>
      </c>
      <c r="B21" s="480" t="s">
        <v>293</v>
      </c>
      <c r="C21" s="352"/>
    </row>
    <row r="22" spans="1:3" s="118" customFormat="1" ht="12" customHeight="1" thickBot="1" x14ac:dyDescent="0.25">
      <c r="A22" s="37" t="s">
        <v>23</v>
      </c>
      <c r="B22" s="21" t="s">
        <v>294</v>
      </c>
      <c r="C22" s="348">
        <f>+C23+C24+C25+C26+C27</f>
        <v>0</v>
      </c>
    </row>
    <row r="23" spans="1:3" s="118" customFormat="1" ht="12" customHeight="1" x14ac:dyDescent="0.2">
      <c r="A23" s="496" t="s">
        <v>98</v>
      </c>
      <c r="B23" s="478" t="s">
        <v>295</v>
      </c>
      <c r="C23" s="351"/>
    </row>
    <row r="24" spans="1:3" s="117" customFormat="1" ht="12" customHeight="1" x14ac:dyDescent="0.2">
      <c r="A24" s="497" t="s">
        <v>99</v>
      </c>
      <c r="B24" s="479" t="s">
        <v>296</v>
      </c>
      <c r="C24" s="350"/>
    </row>
    <row r="25" spans="1:3" s="118" customFormat="1" ht="12" customHeight="1" x14ac:dyDescent="0.2">
      <c r="A25" s="497" t="s">
        <v>100</v>
      </c>
      <c r="B25" s="479" t="s">
        <v>545</v>
      </c>
      <c r="C25" s="350"/>
    </row>
    <row r="26" spans="1:3" s="118" customFormat="1" ht="12" customHeight="1" x14ac:dyDescent="0.2">
      <c r="A26" s="497" t="s">
        <v>101</v>
      </c>
      <c r="B26" s="479" t="s">
        <v>546</v>
      </c>
      <c r="C26" s="350"/>
    </row>
    <row r="27" spans="1:3" s="118" customFormat="1" ht="12" customHeight="1" x14ac:dyDescent="0.2">
      <c r="A27" s="497" t="s">
        <v>184</v>
      </c>
      <c r="B27" s="479" t="s">
        <v>297</v>
      </c>
      <c r="C27" s="350"/>
    </row>
    <row r="28" spans="1:3" s="118" customFormat="1" ht="12" customHeight="1" thickBot="1" x14ac:dyDescent="0.25">
      <c r="A28" s="498" t="s">
        <v>185</v>
      </c>
      <c r="B28" s="480" t="s">
        <v>298</v>
      </c>
      <c r="C28" s="352"/>
    </row>
    <row r="29" spans="1:3" s="118" customFormat="1" ht="12" customHeight="1" thickBot="1" x14ac:dyDescent="0.25">
      <c r="A29" s="37" t="s">
        <v>186</v>
      </c>
      <c r="B29" s="21" t="s">
        <v>299</v>
      </c>
      <c r="C29" s="354">
        <f>+C30+C33+C34+C35</f>
        <v>33200</v>
      </c>
    </row>
    <row r="30" spans="1:3" s="118" customFormat="1" ht="12" customHeight="1" x14ac:dyDescent="0.2">
      <c r="A30" s="496" t="s">
        <v>300</v>
      </c>
      <c r="B30" s="478" t="s">
        <v>306</v>
      </c>
      <c r="C30" s="473">
        <f>+C31+C32</f>
        <v>20500</v>
      </c>
    </row>
    <row r="31" spans="1:3" s="118" customFormat="1" ht="12" customHeight="1" x14ac:dyDescent="0.2">
      <c r="A31" s="497" t="s">
        <v>301</v>
      </c>
      <c r="B31" s="479" t="s">
        <v>307</v>
      </c>
      <c r="C31" s="350">
        <v>2500</v>
      </c>
    </row>
    <row r="32" spans="1:3" s="118" customFormat="1" ht="12" customHeight="1" x14ac:dyDescent="0.2">
      <c r="A32" s="497" t="s">
        <v>302</v>
      </c>
      <c r="B32" s="479" t="s">
        <v>308</v>
      </c>
      <c r="C32" s="350">
        <v>18000</v>
      </c>
    </row>
    <row r="33" spans="1:3" s="118" customFormat="1" ht="12" customHeight="1" x14ac:dyDescent="0.2">
      <c r="A33" s="497" t="s">
        <v>303</v>
      </c>
      <c r="B33" s="479" t="s">
        <v>309</v>
      </c>
      <c r="C33" s="350">
        <v>6500</v>
      </c>
    </row>
    <row r="34" spans="1:3" s="118" customFormat="1" ht="12" customHeight="1" x14ac:dyDescent="0.2">
      <c r="A34" s="497" t="s">
        <v>304</v>
      </c>
      <c r="B34" s="479" t="s">
        <v>310</v>
      </c>
      <c r="C34" s="350">
        <v>4600</v>
      </c>
    </row>
    <row r="35" spans="1:3" s="118" customFormat="1" ht="12" customHeight="1" thickBot="1" x14ac:dyDescent="0.25">
      <c r="A35" s="498" t="s">
        <v>305</v>
      </c>
      <c r="B35" s="480" t="s">
        <v>311</v>
      </c>
      <c r="C35" s="352">
        <v>1600</v>
      </c>
    </row>
    <row r="36" spans="1:3" s="118" customFormat="1" ht="12" customHeight="1" thickBot="1" x14ac:dyDescent="0.25">
      <c r="A36" s="37" t="s">
        <v>25</v>
      </c>
      <c r="B36" s="21" t="s">
        <v>312</v>
      </c>
      <c r="C36" s="348">
        <f>SUM(C37:C46)</f>
        <v>13629</v>
      </c>
    </row>
    <row r="37" spans="1:3" s="118" customFormat="1" ht="12" customHeight="1" x14ac:dyDescent="0.2">
      <c r="A37" s="496" t="s">
        <v>102</v>
      </c>
      <c r="B37" s="478" t="s">
        <v>315</v>
      </c>
      <c r="C37" s="351"/>
    </row>
    <row r="38" spans="1:3" s="118" customFormat="1" ht="12" customHeight="1" x14ac:dyDescent="0.2">
      <c r="A38" s="497" t="s">
        <v>103</v>
      </c>
      <c r="B38" s="479" t="s">
        <v>316</v>
      </c>
      <c r="C38" s="350">
        <v>10615</v>
      </c>
    </row>
    <row r="39" spans="1:3" s="118" customFormat="1" ht="12" customHeight="1" x14ac:dyDescent="0.2">
      <c r="A39" s="497" t="s">
        <v>104</v>
      </c>
      <c r="B39" s="479" t="s">
        <v>317</v>
      </c>
      <c r="C39" s="350"/>
    </row>
    <row r="40" spans="1:3" s="118" customFormat="1" ht="12" customHeight="1" x14ac:dyDescent="0.2">
      <c r="A40" s="497" t="s">
        <v>188</v>
      </c>
      <c r="B40" s="479" t="s">
        <v>318</v>
      </c>
      <c r="C40" s="350"/>
    </row>
    <row r="41" spans="1:3" s="118" customFormat="1" ht="12" customHeight="1" x14ac:dyDescent="0.2">
      <c r="A41" s="497" t="s">
        <v>189</v>
      </c>
      <c r="B41" s="479" t="s">
        <v>319</v>
      </c>
      <c r="C41" s="350"/>
    </row>
    <row r="42" spans="1:3" s="118" customFormat="1" ht="12" customHeight="1" x14ac:dyDescent="0.2">
      <c r="A42" s="497" t="s">
        <v>190</v>
      </c>
      <c r="B42" s="479" t="s">
        <v>320</v>
      </c>
      <c r="C42" s="350"/>
    </row>
    <row r="43" spans="1:3" s="118" customFormat="1" ht="12" customHeight="1" x14ac:dyDescent="0.2">
      <c r="A43" s="497" t="s">
        <v>191</v>
      </c>
      <c r="B43" s="479" t="s">
        <v>321</v>
      </c>
      <c r="C43" s="350">
        <v>2167</v>
      </c>
    </row>
    <row r="44" spans="1:3" s="118" customFormat="1" ht="12" customHeight="1" x14ac:dyDescent="0.2">
      <c r="A44" s="497" t="s">
        <v>192</v>
      </c>
      <c r="B44" s="479" t="s">
        <v>322</v>
      </c>
      <c r="C44" s="350"/>
    </row>
    <row r="45" spans="1:3" s="118" customFormat="1" ht="12" customHeight="1" x14ac:dyDescent="0.2">
      <c r="A45" s="497" t="s">
        <v>313</v>
      </c>
      <c r="B45" s="479" t="s">
        <v>323</v>
      </c>
      <c r="C45" s="353"/>
    </row>
    <row r="46" spans="1:3" s="118" customFormat="1" ht="12" customHeight="1" thickBot="1" x14ac:dyDescent="0.25">
      <c r="A46" s="498" t="s">
        <v>314</v>
      </c>
      <c r="B46" s="480" t="s">
        <v>324</v>
      </c>
      <c r="C46" s="464">
        <v>847</v>
      </c>
    </row>
    <row r="47" spans="1:3" s="118" customFormat="1" ht="12" customHeight="1" thickBot="1" x14ac:dyDescent="0.25">
      <c r="A47" s="37" t="s">
        <v>26</v>
      </c>
      <c r="B47" s="21" t="s">
        <v>325</v>
      </c>
      <c r="C47" s="348">
        <f>SUM(C48:C52)</f>
        <v>0</v>
      </c>
    </row>
    <row r="48" spans="1:3" s="118" customFormat="1" ht="12" customHeight="1" x14ac:dyDescent="0.2">
      <c r="A48" s="496" t="s">
        <v>105</v>
      </c>
      <c r="B48" s="478" t="s">
        <v>329</v>
      </c>
      <c r="C48" s="528"/>
    </row>
    <row r="49" spans="1:3" s="118" customFormat="1" ht="12" customHeight="1" x14ac:dyDescent="0.2">
      <c r="A49" s="497" t="s">
        <v>106</v>
      </c>
      <c r="B49" s="479" t="s">
        <v>330</v>
      </c>
      <c r="C49" s="353"/>
    </row>
    <row r="50" spans="1:3" s="118" customFormat="1" ht="12" customHeight="1" x14ac:dyDescent="0.2">
      <c r="A50" s="497" t="s">
        <v>326</v>
      </c>
      <c r="B50" s="479" t="s">
        <v>331</v>
      </c>
      <c r="C50" s="353"/>
    </row>
    <row r="51" spans="1:3" s="118" customFormat="1" ht="12" customHeight="1" x14ac:dyDescent="0.2">
      <c r="A51" s="497" t="s">
        <v>327</v>
      </c>
      <c r="B51" s="479" t="s">
        <v>332</v>
      </c>
      <c r="C51" s="353"/>
    </row>
    <row r="52" spans="1:3" s="118" customFormat="1" ht="12" customHeight="1" thickBot="1" x14ac:dyDescent="0.25">
      <c r="A52" s="498" t="s">
        <v>328</v>
      </c>
      <c r="B52" s="480" t="s">
        <v>333</v>
      </c>
      <c r="C52" s="464"/>
    </row>
    <row r="53" spans="1:3" s="118" customFormat="1" ht="12" customHeight="1" thickBot="1" x14ac:dyDescent="0.25">
      <c r="A53" s="37" t="s">
        <v>193</v>
      </c>
      <c r="B53" s="21" t="s">
        <v>334</v>
      </c>
      <c r="C53" s="348">
        <f>SUM(C54:C56)</f>
        <v>0</v>
      </c>
    </row>
    <row r="54" spans="1:3" s="118" customFormat="1" ht="12" customHeight="1" x14ac:dyDescent="0.2">
      <c r="A54" s="496" t="s">
        <v>107</v>
      </c>
      <c r="B54" s="478" t="s">
        <v>335</v>
      </c>
      <c r="C54" s="351"/>
    </row>
    <row r="55" spans="1:3" s="118" customFormat="1" ht="12" customHeight="1" x14ac:dyDescent="0.2">
      <c r="A55" s="497" t="s">
        <v>108</v>
      </c>
      <c r="B55" s="479" t="s">
        <v>547</v>
      </c>
      <c r="C55" s="350"/>
    </row>
    <row r="56" spans="1:3" s="118" customFormat="1" ht="12" customHeight="1" x14ac:dyDescent="0.2">
      <c r="A56" s="497" t="s">
        <v>339</v>
      </c>
      <c r="B56" s="479" t="s">
        <v>337</v>
      </c>
      <c r="C56" s="350"/>
    </row>
    <row r="57" spans="1:3" s="118" customFormat="1" ht="12" customHeight="1" thickBot="1" x14ac:dyDescent="0.25">
      <c r="A57" s="498" t="s">
        <v>340</v>
      </c>
      <c r="B57" s="480" t="s">
        <v>338</v>
      </c>
      <c r="C57" s="352"/>
    </row>
    <row r="58" spans="1:3" s="118" customFormat="1" ht="12" customHeight="1" thickBot="1" x14ac:dyDescent="0.25">
      <c r="A58" s="37" t="s">
        <v>28</v>
      </c>
      <c r="B58" s="343" t="s">
        <v>341</v>
      </c>
      <c r="C58" s="348">
        <f>SUM(C59:C61)</f>
        <v>246296</v>
      </c>
    </row>
    <row r="59" spans="1:3" s="118" customFormat="1" ht="12" customHeight="1" x14ac:dyDescent="0.2">
      <c r="A59" s="496" t="s">
        <v>194</v>
      </c>
      <c r="B59" s="478" t="s">
        <v>343</v>
      </c>
      <c r="C59" s="353"/>
    </row>
    <row r="60" spans="1:3" s="118" customFormat="1" ht="12" customHeight="1" x14ac:dyDescent="0.2">
      <c r="A60" s="497" t="s">
        <v>195</v>
      </c>
      <c r="B60" s="479" t="s">
        <v>548</v>
      </c>
      <c r="C60" s="353"/>
    </row>
    <row r="61" spans="1:3" s="118" customFormat="1" ht="12" customHeight="1" x14ac:dyDescent="0.2">
      <c r="A61" s="497" t="s">
        <v>253</v>
      </c>
      <c r="B61" s="479" t="s">
        <v>344</v>
      </c>
      <c r="C61" s="353">
        <v>246296</v>
      </c>
    </row>
    <row r="62" spans="1:3" s="118" customFormat="1" ht="12" customHeight="1" thickBot="1" x14ac:dyDescent="0.25">
      <c r="A62" s="498" t="s">
        <v>342</v>
      </c>
      <c r="B62" s="480" t="s">
        <v>345</v>
      </c>
      <c r="C62" s="353"/>
    </row>
    <row r="63" spans="1:3" s="118" customFormat="1" ht="12" customHeight="1" thickBot="1" x14ac:dyDescent="0.25">
      <c r="A63" s="37" t="s">
        <v>29</v>
      </c>
      <c r="B63" s="21" t="s">
        <v>346</v>
      </c>
      <c r="C63" s="354">
        <f>+C8+C15+C22+C29+C36+C47+C53+C58</f>
        <v>704055</v>
      </c>
    </row>
    <row r="64" spans="1:3" s="118" customFormat="1" ht="12" customHeight="1" thickBot="1" x14ac:dyDescent="0.2">
      <c r="A64" s="499" t="s">
        <v>491</v>
      </c>
      <c r="B64" s="343" t="s">
        <v>348</v>
      </c>
      <c r="C64" s="348">
        <f>SUM(C65:C67)</f>
        <v>0</v>
      </c>
    </row>
    <row r="65" spans="1:3" s="118" customFormat="1" ht="12" customHeight="1" x14ac:dyDescent="0.2">
      <c r="A65" s="496" t="s">
        <v>381</v>
      </c>
      <c r="B65" s="478" t="s">
        <v>349</v>
      </c>
      <c r="C65" s="353"/>
    </row>
    <row r="66" spans="1:3" s="118" customFormat="1" ht="12" customHeight="1" x14ac:dyDescent="0.2">
      <c r="A66" s="497" t="s">
        <v>390</v>
      </c>
      <c r="B66" s="479" t="s">
        <v>350</v>
      </c>
      <c r="C66" s="353"/>
    </row>
    <row r="67" spans="1:3" s="118" customFormat="1" ht="12" customHeight="1" thickBot="1" x14ac:dyDescent="0.25">
      <c r="A67" s="498" t="s">
        <v>391</v>
      </c>
      <c r="B67" s="482" t="s">
        <v>351</v>
      </c>
      <c r="C67" s="353"/>
    </row>
    <row r="68" spans="1:3" s="118" customFormat="1" ht="12" customHeight="1" thickBot="1" x14ac:dyDescent="0.2">
      <c r="A68" s="499" t="s">
        <v>352</v>
      </c>
      <c r="B68" s="343" t="s">
        <v>353</v>
      </c>
      <c r="C68" s="348">
        <f>SUM(C69:C72)</f>
        <v>0</v>
      </c>
    </row>
    <row r="69" spans="1:3" s="118" customFormat="1" ht="12" customHeight="1" x14ac:dyDescent="0.2">
      <c r="A69" s="496" t="s">
        <v>162</v>
      </c>
      <c r="B69" s="478" t="s">
        <v>354</v>
      </c>
      <c r="C69" s="353"/>
    </row>
    <row r="70" spans="1:3" s="118" customFormat="1" ht="12" customHeight="1" x14ac:dyDescent="0.2">
      <c r="A70" s="497" t="s">
        <v>163</v>
      </c>
      <c r="B70" s="479" t="s">
        <v>355</v>
      </c>
      <c r="C70" s="353"/>
    </row>
    <row r="71" spans="1:3" s="118" customFormat="1" ht="12" customHeight="1" x14ac:dyDescent="0.2">
      <c r="A71" s="497" t="s">
        <v>382</v>
      </c>
      <c r="B71" s="479" t="s">
        <v>356</v>
      </c>
      <c r="C71" s="353"/>
    </row>
    <row r="72" spans="1:3" s="118" customFormat="1" ht="12" customHeight="1" thickBot="1" x14ac:dyDescent="0.25">
      <c r="A72" s="498" t="s">
        <v>383</v>
      </c>
      <c r="B72" s="480" t="s">
        <v>357</v>
      </c>
      <c r="C72" s="353"/>
    </row>
    <row r="73" spans="1:3" s="118" customFormat="1" ht="12" customHeight="1" thickBot="1" x14ac:dyDescent="0.2">
      <c r="A73" s="499" t="s">
        <v>358</v>
      </c>
      <c r="B73" s="343" t="s">
        <v>359</v>
      </c>
      <c r="C73" s="348">
        <f>SUM(C74:C75)</f>
        <v>50000</v>
      </c>
    </row>
    <row r="74" spans="1:3" s="118" customFormat="1" ht="12" customHeight="1" x14ac:dyDescent="0.2">
      <c r="A74" s="496" t="s">
        <v>384</v>
      </c>
      <c r="B74" s="478" t="s">
        <v>360</v>
      </c>
      <c r="C74" s="353">
        <v>50000</v>
      </c>
    </row>
    <row r="75" spans="1:3" s="118" customFormat="1" ht="12" customHeight="1" thickBot="1" x14ac:dyDescent="0.25">
      <c r="A75" s="498" t="s">
        <v>385</v>
      </c>
      <c r="B75" s="480" t="s">
        <v>361</v>
      </c>
      <c r="C75" s="353"/>
    </row>
    <row r="76" spans="1:3" s="117" customFormat="1" ht="12" customHeight="1" thickBot="1" x14ac:dyDescent="0.2">
      <c r="A76" s="499" t="s">
        <v>362</v>
      </c>
      <c r="B76" s="343" t="s">
        <v>363</v>
      </c>
      <c r="C76" s="348">
        <f>SUM(C77:C79)</f>
        <v>0</v>
      </c>
    </row>
    <row r="77" spans="1:3" s="118" customFormat="1" ht="12" customHeight="1" x14ac:dyDescent="0.2">
      <c r="A77" s="496" t="s">
        <v>386</v>
      </c>
      <c r="B77" s="478" t="s">
        <v>364</v>
      </c>
      <c r="C77" s="353"/>
    </row>
    <row r="78" spans="1:3" s="118" customFormat="1" ht="12" customHeight="1" x14ac:dyDescent="0.2">
      <c r="A78" s="497" t="s">
        <v>387</v>
      </c>
      <c r="B78" s="479" t="s">
        <v>365</v>
      </c>
      <c r="C78" s="353"/>
    </row>
    <row r="79" spans="1:3" s="118" customFormat="1" ht="12" customHeight="1" thickBot="1" x14ac:dyDescent="0.25">
      <c r="A79" s="498" t="s">
        <v>388</v>
      </c>
      <c r="B79" s="480" t="s">
        <v>366</v>
      </c>
      <c r="C79" s="353"/>
    </row>
    <row r="80" spans="1:3" s="118" customFormat="1" ht="12" customHeight="1" thickBot="1" x14ac:dyDescent="0.2">
      <c r="A80" s="499" t="s">
        <v>367</v>
      </c>
      <c r="B80" s="343" t="s">
        <v>389</v>
      </c>
      <c r="C80" s="348">
        <f>SUM(C81:C84)</f>
        <v>0</v>
      </c>
    </row>
    <row r="81" spans="1:3" s="118" customFormat="1" ht="12" customHeight="1" x14ac:dyDescent="0.2">
      <c r="A81" s="500" t="s">
        <v>368</v>
      </c>
      <c r="B81" s="478" t="s">
        <v>369</v>
      </c>
      <c r="C81" s="353"/>
    </row>
    <row r="82" spans="1:3" s="118" customFormat="1" ht="12" customHeight="1" x14ac:dyDescent="0.2">
      <c r="A82" s="501" t="s">
        <v>370</v>
      </c>
      <c r="B82" s="479" t="s">
        <v>371</v>
      </c>
      <c r="C82" s="353"/>
    </row>
    <row r="83" spans="1:3" s="118" customFormat="1" ht="12" customHeight="1" x14ac:dyDescent="0.2">
      <c r="A83" s="501" t="s">
        <v>372</v>
      </c>
      <c r="B83" s="479" t="s">
        <v>373</v>
      </c>
      <c r="C83" s="353"/>
    </row>
    <row r="84" spans="1:3" s="117" customFormat="1" ht="12" customHeight="1" thickBot="1" x14ac:dyDescent="0.25">
      <c r="A84" s="502" t="s">
        <v>374</v>
      </c>
      <c r="B84" s="480" t="s">
        <v>375</v>
      </c>
      <c r="C84" s="353"/>
    </row>
    <row r="85" spans="1:3" s="117" customFormat="1" ht="12" customHeight="1" thickBot="1" x14ac:dyDescent="0.2">
      <c r="A85" s="499" t="s">
        <v>376</v>
      </c>
      <c r="B85" s="343" t="s">
        <v>377</v>
      </c>
      <c r="C85" s="529"/>
    </row>
    <row r="86" spans="1:3" s="117" customFormat="1" ht="12" customHeight="1" thickBot="1" x14ac:dyDescent="0.2">
      <c r="A86" s="499" t="s">
        <v>378</v>
      </c>
      <c r="B86" s="486" t="s">
        <v>379</v>
      </c>
      <c r="C86" s="354">
        <f>+C64+C68+C73+C76+C80+C85</f>
        <v>50000</v>
      </c>
    </row>
    <row r="87" spans="1:3" s="117" customFormat="1" ht="12" customHeight="1" thickBot="1" x14ac:dyDescent="0.2">
      <c r="A87" s="503" t="s">
        <v>392</v>
      </c>
      <c r="B87" s="488" t="s">
        <v>528</v>
      </c>
      <c r="C87" s="354">
        <f>+C63+C86</f>
        <v>754055</v>
      </c>
    </row>
    <row r="88" spans="1:3" s="118" customFormat="1" ht="15" customHeight="1" x14ac:dyDescent="0.2">
      <c r="A88" s="285"/>
      <c r="B88" s="286"/>
      <c r="C88" s="419"/>
    </row>
    <row r="89" spans="1:3" ht="13.5" thickBot="1" x14ac:dyDescent="0.25">
      <c r="A89" s="504"/>
      <c r="B89" s="288"/>
      <c r="C89" s="420"/>
    </row>
    <row r="90" spans="1:3" s="77" customFormat="1" ht="16.5" customHeight="1" thickBot="1" x14ac:dyDescent="0.25">
      <c r="A90" s="289"/>
      <c r="B90" s="290" t="s">
        <v>63</v>
      </c>
      <c r="C90" s="421"/>
    </row>
    <row r="91" spans="1:3" s="119" customFormat="1" ht="12" customHeight="1" thickBot="1" x14ac:dyDescent="0.25">
      <c r="A91" s="470" t="s">
        <v>21</v>
      </c>
      <c r="B91" s="31" t="s">
        <v>395</v>
      </c>
      <c r="C91" s="347">
        <f>SUM(C92:C96)</f>
        <v>340260</v>
      </c>
    </row>
    <row r="92" spans="1:3" ht="12" customHeight="1" x14ac:dyDescent="0.2">
      <c r="A92" s="505" t="s">
        <v>109</v>
      </c>
      <c r="B92" s="10" t="s">
        <v>52</v>
      </c>
      <c r="C92" s="349">
        <v>89108</v>
      </c>
    </row>
    <row r="93" spans="1:3" ht="12" customHeight="1" x14ac:dyDescent="0.2">
      <c r="A93" s="497" t="s">
        <v>110</v>
      </c>
      <c r="B93" s="8" t="s">
        <v>196</v>
      </c>
      <c r="C93" s="350">
        <v>15111</v>
      </c>
    </row>
    <row r="94" spans="1:3" ht="12" customHeight="1" x14ac:dyDescent="0.2">
      <c r="A94" s="497" t="s">
        <v>111</v>
      </c>
      <c r="B94" s="8" t="s">
        <v>152</v>
      </c>
      <c r="C94" s="352">
        <v>121836</v>
      </c>
    </row>
    <row r="95" spans="1:3" ht="12" customHeight="1" x14ac:dyDescent="0.2">
      <c r="A95" s="497" t="s">
        <v>112</v>
      </c>
      <c r="B95" s="11" t="s">
        <v>197</v>
      </c>
      <c r="C95" s="352">
        <v>103723</v>
      </c>
    </row>
    <row r="96" spans="1:3" ht="12" customHeight="1" x14ac:dyDescent="0.2">
      <c r="A96" s="497" t="s">
        <v>123</v>
      </c>
      <c r="B96" s="19" t="s">
        <v>198</v>
      </c>
      <c r="C96" s="352">
        <v>10482</v>
      </c>
    </row>
    <row r="97" spans="1:3" ht="12" customHeight="1" x14ac:dyDescent="0.2">
      <c r="A97" s="497" t="s">
        <v>113</v>
      </c>
      <c r="B97" s="8" t="s">
        <v>396</v>
      </c>
      <c r="C97" s="352"/>
    </row>
    <row r="98" spans="1:3" ht="12" customHeight="1" x14ac:dyDescent="0.2">
      <c r="A98" s="497" t="s">
        <v>114</v>
      </c>
      <c r="B98" s="173" t="s">
        <v>397</v>
      </c>
      <c r="C98" s="352"/>
    </row>
    <row r="99" spans="1:3" ht="12" customHeight="1" x14ac:dyDescent="0.2">
      <c r="A99" s="497" t="s">
        <v>124</v>
      </c>
      <c r="B99" s="174" t="s">
        <v>398</v>
      </c>
      <c r="C99" s="352"/>
    </row>
    <row r="100" spans="1:3" ht="12" customHeight="1" x14ac:dyDescent="0.2">
      <c r="A100" s="497" t="s">
        <v>125</v>
      </c>
      <c r="B100" s="174" t="s">
        <v>399</v>
      </c>
      <c r="C100" s="352"/>
    </row>
    <row r="101" spans="1:3" ht="12" customHeight="1" x14ac:dyDescent="0.2">
      <c r="A101" s="497" t="s">
        <v>126</v>
      </c>
      <c r="B101" s="173" t="s">
        <v>400</v>
      </c>
      <c r="C101" s="352">
        <v>10188</v>
      </c>
    </row>
    <row r="102" spans="1:3" ht="12" customHeight="1" x14ac:dyDescent="0.2">
      <c r="A102" s="497" t="s">
        <v>127</v>
      </c>
      <c r="B102" s="173" t="s">
        <v>401</v>
      </c>
      <c r="C102" s="352"/>
    </row>
    <row r="103" spans="1:3" ht="12" customHeight="1" x14ac:dyDescent="0.2">
      <c r="A103" s="497" t="s">
        <v>129</v>
      </c>
      <c r="B103" s="174" t="s">
        <v>402</v>
      </c>
      <c r="C103" s="352"/>
    </row>
    <row r="104" spans="1:3" ht="12" customHeight="1" x14ac:dyDescent="0.2">
      <c r="A104" s="506" t="s">
        <v>199</v>
      </c>
      <c r="B104" s="175" t="s">
        <v>403</v>
      </c>
      <c r="C104" s="352"/>
    </row>
    <row r="105" spans="1:3" ht="12" customHeight="1" x14ac:dyDescent="0.2">
      <c r="A105" s="497" t="s">
        <v>393</v>
      </c>
      <c r="B105" s="175" t="s">
        <v>404</v>
      </c>
      <c r="C105" s="352"/>
    </row>
    <row r="106" spans="1:3" ht="12" customHeight="1" thickBot="1" x14ac:dyDescent="0.25">
      <c r="A106" s="507" t="s">
        <v>394</v>
      </c>
      <c r="B106" s="176" t="s">
        <v>405</v>
      </c>
      <c r="C106" s="356">
        <v>294</v>
      </c>
    </row>
    <row r="107" spans="1:3" ht="12" customHeight="1" thickBot="1" x14ac:dyDescent="0.25">
      <c r="A107" s="37" t="s">
        <v>22</v>
      </c>
      <c r="B107" s="30" t="s">
        <v>406</v>
      </c>
      <c r="C107" s="348">
        <f>+C108+C110+C112</f>
        <v>250395</v>
      </c>
    </row>
    <row r="108" spans="1:3" ht="12" customHeight="1" x14ac:dyDescent="0.2">
      <c r="A108" s="496" t="s">
        <v>115</v>
      </c>
      <c r="B108" s="8" t="s">
        <v>251</v>
      </c>
      <c r="C108" s="351">
        <v>187627</v>
      </c>
    </row>
    <row r="109" spans="1:3" ht="12" customHeight="1" x14ac:dyDescent="0.2">
      <c r="A109" s="496" t="s">
        <v>116</v>
      </c>
      <c r="B109" s="12" t="s">
        <v>410</v>
      </c>
      <c r="C109" s="351">
        <v>187627</v>
      </c>
    </row>
    <row r="110" spans="1:3" ht="12" customHeight="1" x14ac:dyDescent="0.2">
      <c r="A110" s="496" t="s">
        <v>117</v>
      </c>
      <c r="B110" s="12" t="s">
        <v>200</v>
      </c>
      <c r="C110" s="350">
        <v>62768</v>
      </c>
    </row>
    <row r="111" spans="1:3" ht="12" customHeight="1" x14ac:dyDescent="0.2">
      <c r="A111" s="496" t="s">
        <v>118</v>
      </c>
      <c r="B111" s="12" t="s">
        <v>411</v>
      </c>
      <c r="C111" s="315"/>
    </row>
    <row r="112" spans="1:3" ht="12" customHeight="1" x14ac:dyDescent="0.2">
      <c r="A112" s="496" t="s">
        <v>119</v>
      </c>
      <c r="B112" s="345" t="s">
        <v>254</v>
      </c>
      <c r="C112" s="315"/>
    </row>
    <row r="113" spans="1:3" ht="12" customHeight="1" x14ac:dyDescent="0.2">
      <c r="A113" s="496" t="s">
        <v>128</v>
      </c>
      <c r="B113" s="344" t="s">
        <v>549</v>
      </c>
      <c r="C113" s="315"/>
    </row>
    <row r="114" spans="1:3" ht="12" customHeight="1" x14ac:dyDescent="0.2">
      <c r="A114" s="496" t="s">
        <v>130</v>
      </c>
      <c r="B114" s="474" t="s">
        <v>416</v>
      </c>
      <c r="C114" s="315"/>
    </row>
    <row r="115" spans="1:3" ht="12" customHeight="1" x14ac:dyDescent="0.2">
      <c r="A115" s="496" t="s">
        <v>201</v>
      </c>
      <c r="B115" s="174" t="s">
        <v>399</v>
      </c>
      <c r="C115" s="315"/>
    </row>
    <row r="116" spans="1:3" ht="12" customHeight="1" x14ac:dyDescent="0.2">
      <c r="A116" s="496" t="s">
        <v>202</v>
      </c>
      <c r="B116" s="174" t="s">
        <v>415</v>
      </c>
      <c r="C116" s="315"/>
    </row>
    <row r="117" spans="1:3" ht="12" customHeight="1" x14ac:dyDescent="0.2">
      <c r="A117" s="496" t="s">
        <v>203</v>
      </c>
      <c r="B117" s="174" t="s">
        <v>414</v>
      </c>
      <c r="C117" s="315"/>
    </row>
    <row r="118" spans="1:3" ht="12" customHeight="1" x14ac:dyDescent="0.2">
      <c r="A118" s="496" t="s">
        <v>407</v>
      </c>
      <c r="B118" s="174" t="s">
        <v>402</v>
      </c>
      <c r="C118" s="315"/>
    </row>
    <row r="119" spans="1:3" ht="12" customHeight="1" x14ac:dyDescent="0.2">
      <c r="A119" s="496" t="s">
        <v>408</v>
      </c>
      <c r="B119" s="174" t="s">
        <v>413</v>
      </c>
      <c r="C119" s="315"/>
    </row>
    <row r="120" spans="1:3" ht="12" customHeight="1" thickBot="1" x14ac:dyDescent="0.25">
      <c r="A120" s="506" t="s">
        <v>409</v>
      </c>
      <c r="B120" s="174" t="s">
        <v>412</v>
      </c>
      <c r="C120" s="317"/>
    </row>
    <row r="121" spans="1:3" ht="12" customHeight="1" thickBot="1" x14ac:dyDescent="0.25">
      <c r="A121" s="37" t="s">
        <v>23</v>
      </c>
      <c r="B121" s="154" t="s">
        <v>417</v>
      </c>
      <c r="C121" s="348">
        <f>+C122+C123</f>
        <v>0</v>
      </c>
    </row>
    <row r="122" spans="1:3" ht="12" customHeight="1" x14ac:dyDescent="0.2">
      <c r="A122" s="496" t="s">
        <v>98</v>
      </c>
      <c r="B122" s="9" t="s">
        <v>65</v>
      </c>
      <c r="C122" s="351"/>
    </row>
    <row r="123" spans="1:3" ht="12" customHeight="1" thickBot="1" x14ac:dyDescent="0.25">
      <c r="A123" s="498" t="s">
        <v>99</v>
      </c>
      <c r="B123" s="12" t="s">
        <v>66</v>
      </c>
      <c r="C123" s="352"/>
    </row>
    <row r="124" spans="1:3" ht="12" customHeight="1" thickBot="1" x14ac:dyDescent="0.25">
      <c r="A124" s="37" t="s">
        <v>24</v>
      </c>
      <c r="B124" s="154" t="s">
        <v>418</v>
      </c>
      <c r="C124" s="348">
        <f>+C91+C107+C121</f>
        <v>590655</v>
      </c>
    </row>
    <row r="125" spans="1:3" ht="12" customHeight="1" thickBot="1" x14ac:dyDescent="0.25">
      <c r="A125" s="37" t="s">
        <v>25</v>
      </c>
      <c r="B125" s="154" t="s">
        <v>419</v>
      </c>
      <c r="C125" s="348">
        <f>+C126+C127+C128</f>
        <v>0</v>
      </c>
    </row>
    <row r="126" spans="1:3" s="119" customFormat="1" ht="12" customHeight="1" x14ac:dyDescent="0.2">
      <c r="A126" s="496" t="s">
        <v>102</v>
      </c>
      <c r="B126" s="9" t="s">
        <v>420</v>
      </c>
      <c r="C126" s="315"/>
    </row>
    <row r="127" spans="1:3" ht="12" customHeight="1" x14ac:dyDescent="0.2">
      <c r="A127" s="496" t="s">
        <v>103</v>
      </c>
      <c r="B127" s="9" t="s">
        <v>421</v>
      </c>
      <c r="C127" s="315"/>
    </row>
    <row r="128" spans="1:3" ht="12" customHeight="1" thickBot="1" x14ac:dyDescent="0.25">
      <c r="A128" s="506" t="s">
        <v>104</v>
      </c>
      <c r="B128" s="7" t="s">
        <v>422</v>
      </c>
      <c r="C128" s="315"/>
    </row>
    <row r="129" spans="1:11" ht="12" customHeight="1" thickBot="1" x14ac:dyDescent="0.25">
      <c r="A129" s="37" t="s">
        <v>26</v>
      </c>
      <c r="B129" s="154" t="s">
        <v>490</v>
      </c>
      <c r="C129" s="348">
        <f>+C130+C131+C132+C133</f>
        <v>0</v>
      </c>
    </row>
    <row r="130" spans="1:11" ht="12" customHeight="1" x14ac:dyDescent="0.2">
      <c r="A130" s="496" t="s">
        <v>105</v>
      </c>
      <c r="B130" s="9" t="s">
        <v>423</v>
      </c>
      <c r="C130" s="315"/>
    </row>
    <row r="131" spans="1:11" ht="12" customHeight="1" x14ac:dyDescent="0.2">
      <c r="A131" s="496" t="s">
        <v>106</v>
      </c>
      <c r="B131" s="9" t="s">
        <v>424</v>
      </c>
      <c r="C131" s="315"/>
    </row>
    <row r="132" spans="1:11" ht="12" customHeight="1" x14ac:dyDescent="0.2">
      <c r="A132" s="496" t="s">
        <v>326</v>
      </c>
      <c r="B132" s="9" t="s">
        <v>425</v>
      </c>
      <c r="C132" s="315"/>
    </row>
    <row r="133" spans="1:11" s="119" customFormat="1" ht="12" customHeight="1" thickBot="1" x14ac:dyDescent="0.25">
      <c r="A133" s="506" t="s">
        <v>327</v>
      </c>
      <c r="B133" s="7" t="s">
        <v>426</v>
      </c>
      <c r="C133" s="315"/>
    </row>
    <row r="134" spans="1:11" ht="12" customHeight="1" thickBot="1" x14ac:dyDescent="0.25">
      <c r="A134" s="37" t="s">
        <v>27</v>
      </c>
      <c r="B134" s="154" t="s">
        <v>427</v>
      </c>
      <c r="C134" s="354">
        <f>+C135+C136+C137+C138</f>
        <v>163400</v>
      </c>
      <c r="K134" s="297"/>
    </row>
    <row r="135" spans="1:11" x14ac:dyDescent="0.2">
      <c r="A135" s="496" t="s">
        <v>107</v>
      </c>
      <c r="B135" s="9" t="s">
        <v>428</v>
      </c>
      <c r="C135" s="315">
        <v>163400</v>
      </c>
    </row>
    <row r="136" spans="1:11" ht="12" customHeight="1" x14ac:dyDescent="0.2">
      <c r="A136" s="496" t="s">
        <v>108</v>
      </c>
      <c r="B136" s="9" t="s">
        <v>438</v>
      </c>
      <c r="C136" s="315"/>
    </row>
    <row r="137" spans="1:11" s="119" customFormat="1" ht="12" customHeight="1" x14ac:dyDescent="0.2">
      <c r="A137" s="496" t="s">
        <v>339</v>
      </c>
      <c r="B137" s="9" t="s">
        <v>429</v>
      </c>
      <c r="C137" s="315"/>
    </row>
    <row r="138" spans="1:11" s="119" customFormat="1" ht="12" customHeight="1" thickBot="1" x14ac:dyDescent="0.25">
      <c r="A138" s="506" t="s">
        <v>340</v>
      </c>
      <c r="B138" s="7" t="s">
        <v>430</v>
      </c>
      <c r="C138" s="315"/>
    </row>
    <row r="139" spans="1:11" s="119" customFormat="1" ht="12" customHeight="1" thickBot="1" x14ac:dyDescent="0.25">
      <c r="A139" s="37" t="s">
        <v>28</v>
      </c>
      <c r="B139" s="154" t="s">
        <v>431</v>
      </c>
      <c r="C139" s="357">
        <f>+C140+C141+C142+C143</f>
        <v>0</v>
      </c>
    </row>
    <row r="140" spans="1:11" s="119" customFormat="1" ht="12" customHeight="1" x14ac:dyDescent="0.2">
      <c r="A140" s="496" t="s">
        <v>194</v>
      </c>
      <c r="B140" s="9" t="s">
        <v>432</v>
      </c>
      <c r="C140" s="315"/>
    </row>
    <row r="141" spans="1:11" s="119" customFormat="1" ht="12" customHeight="1" x14ac:dyDescent="0.2">
      <c r="A141" s="496" t="s">
        <v>195</v>
      </c>
      <c r="B141" s="9" t="s">
        <v>433</v>
      </c>
      <c r="C141" s="315"/>
    </row>
    <row r="142" spans="1:11" s="119" customFormat="1" ht="12" customHeight="1" x14ac:dyDescent="0.2">
      <c r="A142" s="496" t="s">
        <v>253</v>
      </c>
      <c r="B142" s="9" t="s">
        <v>434</v>
      </c>
      <c r="C142" s="315"/>
    </row>
    <row r="143" spans="1:11" ht="12.75" customHeight="1" thickBot="1" x14ac:dyDescent="0.25">
      <c r="A143" s="496" t="s">
        <v>342</v>
      </c>
      <c r="B143" s="9" t="s">
        <v>435</v>
      </c>
      <c r="C143" s="315"/>
    </row>
    <row r="144" spans="1:11" ht="12" customHeight="1" thickBot="1" x14ac:dyDescent="0.25">
      <c r="A144" s="37" t="s">
        <v>29</v>
      </c>
      <c r="B144" s="154" t="s">
        <v>436</v>
      </c>
      <c r="C144" s="490">
        <f>+C125+C129+C134+C139</f>
        <v>163400</v>
      </c>
    </row>
    <row r="145" spans="1:3" ht="15" customHeight="1" thickBot="1" x14ac:dyDescent="0.25">
      <c r="A145" s="508" t="s">
        <v>30</v>
      </c>
      <c r="B145" s="440" t="s">
        <v>437</v>
      </c>
      <c r="C145" s="490">
        <f>+C124+C144</f>
        <v>754055</v>
      </c>
    </row>
    <row r="146" spans="1:3" ht="13.5" thickBot="1" x14ac:dyDescent="0.25">
      <c r="A146" s="448"/>
      <c r="B146" s="449"/>
      <c r="C146" s="450"/>
    </row>
    <row r="147" spans="1:3" ht="15" customHeight="1" thickBot="1" x14ac:dyDescent="0.25">
      <c r="A147" s="294" t="s">
        <v>223</v>
      </c>
      <c r="B147" s="295"/>
      <c r="C147" s="151">
        <v>104</v>
      </c>
    </row>
    <row r="148" spans="1:3" ht="14.25" customHeight="1" thickBot="1" x14ac:dyDescent="0.25">
      <c r="A148" s="294" t="s">
        <v>224</v>
      </c>
      <c r="B148" s="295"/>
      <c r="C148" s="151">
        <v>95</v>
      </c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K148"/>
  <sheetViews>
    <sheetView zoomScaleNormal="100" zoomScaleSheetLayoutView="85" workbookViewId="0">
      <selection activeCell="B1" sqref="B1"/>
    </sheetView>
  </sheetViews>
  <sheetFormatPr defaultRowHeight="12.75" x14ac:dyDescent="0.2"/>
  <cols>
    <col min="1" max="1" width="19.5" style="451" customWidth="1"/>
    <col min="2" max="2" width="72" style="452" customWidth="1"/>
    <col min="3" max="3" width="25" style="453" customWidth="1"/>
    <col min="4" max="16384" width="9.33203125" style="3"/>
  </cols>
  <sheetData>
    <row r="1" spans="1:3" s="2" customFormat="1" ht="16.5" customHeight="1" thickBot="1" x14ac:dyDescent="0.25">
      <c r="A1" s="271"/>
      <c r="B1" s="273"/>
      <c r="C1" s="296" t="s">
        <v>503</v>
      </c>
    </row>
    <row r="2" spans="1:3" s="115" customFormat="1" ht="21" customHeight="1" x14ac:dyDescent="0.2">
      <c r="A2" s="468" t="s">
        <v>70</v>
      </c>
      <c r="B2" s="409" t="s">
        <v>247</v>
      </c>
      <c r="C2" s="411" t="s">
        <v>57</v>
      </c>
    </row>
    <row r="3" spans="1:3" s="115" customFormat="1" ht="16.5" thickBot="1" x14ac:dyDescent="0.25">
      <c r="A3" s="274" t="s">
        <v>220</v>
      </c>
      <c r="B3" s="410" t="s">
        <v>551</v>
      </c>
      <c r="C3" s="412">
        <v>3</v>
      </c>
    </row>
    <row r="4" spans="1:3" s="116" customFormat="1" ht="15.95" customHeight="1" thickBot="1" x14ac:dyDescent="0.3">
      <c r="A4" s="275"/>
      <c r="B4" s="275"/>
      <c r="C4" s="276" t="s">
        <v>58</v>
      </c>
    </row>
    <row r="5" spans="1:3" ht="13.5" thickBot="1" x14ac:dyDescent="0.25">
      <c r="A5" s="469" t="s">
        <v>222</v>
      </c>
      <c r="B5" s="277" t="s">
        <v>59</v>
      </c>
      <c r="C5" s="413" t="s">
        <v>60</v>
      </c>
    </row>
    <row r="6" spans="1:3" s="77" customFormat="1" ht="12.95" customHeight="1" thickBot="1" x14ac:dyDescent="0.25">
      <c r="A6" s="238">
        <v>1</v>
      </c>
      <c r="B6" s="239">
        <v>2</v>
      </c>
      <c r="C6" s="240">
        <v>3</v>
      </c>
    </row>
    <row r="7" spans="1:3" s="77" customFormat="1" ht="15.95" customHeight="1" thickBot="1" x14ac:dyDescent="0.25">
      <c r="A7" s="279"/>
      <c r="B7" s="280" t="s">
        <v>61</v>
      </c>
      <c r="C7" s="414"/>
    </row>
    <row r="8" spans="1:3" s="77" customFormat="1" ht="12" customHeight="1" thickBot="1" x14ac:dyDescent="0.25">
      <c r="A8" s="37" t="s">
        <v>21</v>
      </c>
      <c r="B8" s="21" t="s">
        <v>282</v>
      </c>
      <c r="C8" s="348">
        <f>+C9+C10+C11+C12+C13+C14</f>
        <v>0</v>
      </c>
    </row>
    <row r="9" spans="1:3" s="117" customFormat="1" ht="12" customHeight="1" x14ac:dyDescent="0.2">
      <c r="A9" s="496" t="s">
        <v>109</v>
      </c>
      <c r="B9" s="478" t="s">
        <v>283</v>
      </c>
      <c r="C9" s="351"/>
    </row>
    <row r="10" spans="1:3" s="118" customFormat="1" ht="12" customHeight="1" x14ac:dyDescent="0.2">
      <c r="A10" s="497" t="s">
        <v>110</v>
      </c>
      <c r="B10" s="479" t="s">
        <v>284</v>
      </c>
      <c r="C10" s="350"/>
    </row>
    <row r="11" spans="1:3" s="118" customFormat="1" ht="12" customHeight="1" x14ac:dyDescent="0.2">
      <c r="A11" s="497" t="s">
        <v>111</v>
      </c>
      <c r="B11" s="479" t="s">
        <v>285</v>
      </c>
      <c r="C11" s="350"/>
    </row>
    <row r="12" spans="1:3" s="118" customFormat="1" ht="12" customHeight="1" x14ac:dyDescent="0.2">
      <c r="A12" s="497" t="s">
        <v>112</v>
      </c>
      <c r="B12" s="479" t="s">
        <v>286</v>
      </c>
      <c r="C12" s="350"/>
    </row>
    <row r="13" spans="1:3" s="118" customFormat="1" ht="12" customHeight="1" x14ac:dyDescent="0.2">
      <c r="A13" s="497" t="s">
        <v>161</v>
      </c>
      <c r="B13" s="479" t="s">
        <v>287</v>
      </c>
      <c r="C13" s="526"/>
    </row>
    <row r="14" spans="1:3" s="117" customFormat="1" ht="12" customHeight="1" thickBot="1" x14ac:dyDescent="0.25">
      <c r="A14" s="498" t="s">
        <v>113</v>
      </c>
      <c r="B14" s="480" t="s">
        <v>288</v>
      </c>
      <c r="C14" s="527"/>
    </row>
    <row r="15" spans="1:3" s="117" customFormat="1" ht="12" customHeight="1" thickBot="1" x14ac:dyDescent="0.25">
      <c r="A15" s="37" t="s">
        <v>22</v>
      </c>
      <c r="B15" s="343" t="s">
        <v>289</v>
      </c>
      <c r="C15" s="348">
        <f>+C16+C17+C18+C19+C20</f>
        <v>0</v>
      </c>
    </row>
    <row r="16" spans="1:3" s="117" customFormat="1" ht="12" customHeight="1" x14ac:dyDescent="0.2">
      <c r="A16" s="496" t="s">
        <v>115</v>
      </c>
      <c r="B16" s="478" t="s">
        <v>290</v>
      </c>
      <c r="C16" s="351"/>
    </row>
    <row r="17" spans="1:3" s="117" customFormat="1" ht="12" customHeight="1" x14ac:dyDescent="0.2">
      <c r="A17" s="497" t="s">
        <v>116</v>
      </c>
      <c r="B17" s="479" t="s">
        <v>291</v>
      </c>
      <c r="C17" s="350"/>
    </row>
    <row r="18" spans="1:3" s="117" customFormat="1" ht="12" customHeight="1" x14ac:dyDescent="0.2">
      <c r="A18" s="497" t="s">
        <v>117</v>
      </c>
      <c r="B18" s="479" t="s">
        <v>543</v>
      </c>
      <c r="C18" s="350"/>
    </row>
    <row r="19" spans="1:3" s="117" customFormat="1" ht="12" customHeight="1" x14ac:dyDescent="0.2">
      <c r="A19" s="497" t="s">
        <v>118</v>
      </c>
      <c r="B19" s="479" t="s">
        <v>544</v>
      </c>
      <c r="C19" s="350"/>
    </row>
    <row r="20" spans="1:3" s="117" customFormat="1" ht="12" customHeight="1" x14ac:dyDescent="0.2">
      <c r="A20" s="497" t="s">
        <v>119</v>
      </c>
      <c r="B20" s="479" t="s">
        <v>292</v>
      </c>
      <c r="C20" s="350"/>
    </row>
    <row r="21" spans="1:3" s="118" customFormat="1" ht="12" customHeight="1" thickBot="1" x14ac:dyDescent="0.25">
      <c r="A21" s="498" t="s">
        <v>128</v>
      </c>
      <c r="B21" s="480" t="s">
        <v>293</v>
      </c>
      <c r="C21" s="352"/>
    </row>
    <row r="22" spans="1:3" s="118" customFormat="1" ht="12" customHeight="1" thickBot="1" x14ac:dyDescent="0.25">
      <c r="A22" s="37" t="s">
        <v>23</v>
      </c>
      <c r="B22" s="21" t="s">
        <v>294</v>
      </c>
      <c r="C22" s="348">
        <f>+C23+C24+C25+C26+C27</f>
        <v>0</v>
      </c>
    </row>
    <row r="23" spans="1:3" s="118" customFormat="1" ht="12" customHeight="1" x14ac:dyDescent="0.2">
      <c r="A23" s="496" t="s">
        <v>98</v>
      </c>
      <c r="B23" s="478" t="s">
        <v>295</v>
      </c>
      <c r="C23" s="351"/>
    </row>
    <row r="24" spans="1:3" s="117" customFormat="1" ht="12" customHeight="1" x14ac:dyDescent="0.2">
      <c r="A24" s="497" t="s">
        <v>99</v>
      </c>
      <c r="B24" s="479" t="s">
        <v>296</v>
      </c>
      <c r="C24" s="350"/>
    </row>
    <row r="25" spans="1:3" s="118" customFormat="1" ht="12" customHeight="1" x14ac:dyDescent="0.2">
      <c r="A25" s="497" t="s">
        <v>100</v>
      </c>
      <c r="B25" s="479" t="s">
        <v>545</v>
      </c>
      <c r="C25" s="350"/>
    </row>
    <row r="26" spans="1:3" s="118" customFormat="1" ht="12" customHeight="1" x14ac:dyDescent="0.2">
      <c r="A26" s="497" t="s">
        <v>101</v>
      </c>
      <c r="B26" s="479" t="s">
        <v>546</v>
      </c>
      <c r="C26" s="350"/>
    </row>
    <row r="27" spans="1:3" s="118" customFormat="1" ht="12" customHeight="1" x14ac:dyDescent="0.2">
      <c r="A27" s="497" t="s">
        <v>184</v>
      </c>
      <c r="B27" s="479" t="s">
        <v>297</v>
      </c>
      <c r="C27" s="350"/>
    </row>
    <row r="28" spans="1:3" s="118" customFormat="1" ht="12" customHeight="1" thickBot="1" x14ac:dyDescent="0.25">
      <c r="A28" s="498" t="s">
        <v>185</v>
      </c>
      <c r="B28" s="480" t="s">
        <v>298</v>
      </c>
      <c r="C28" s="352"/>
    </row>
    <row r="29" spans="1:3" s="118" customFormat="1" ht="12" customHeight="1" thickBot="1" x14ac:dyDescent="0.25">
      <c r="A29" s="37" t="s">
        <v>186</v>
      </c>
      <c r="B29" s="21" t="s">
        <v>299</v>
      </c>
      <c r="C29" s="354">
        <f>+C30+C33+C34+C35</f>
        <v>0</v>
      </c>
    </row>
    <row r="30" spans="1:3" s="118" customFormat="1" ht="12" customHeight="1" x14ac:dyDescent="0.2">
      <c r="A30" s="496" t="s">
        <v>300</v>
      </c>
      <c r="B30" s="478" t="s">
        <v>306</v>
      </c>
      <c r="C30" s="473">
        <f>+C31+C32</f>
        <v>0</v>
      </c>
    </row>
    <row r="31" spans="1:3" s="118" customFormat="1" ht="12" customHeight="1" x14ac:dyDescent="0.2">
      <c r="A31" s="497" t="s">
        <v>301</v>
      </c>
      <c r="B31" s="479" t="s">
        <v>307</v>
      </c>
      <c r="C31" s="350"/>
    </row>
    <row r="32" spans="1:3" s="118" customFormat="1" ht="12" customHeight="1" x14ac:dyDescent="0.2">
      <c r="A32" s="497" t="s">
        <v>302</v>
      </c>
      <c r="B32" s="479" t="s">
        <v>308</v>
      </c>
      <c r="C32" s="350"/>
    </row>
    <row r="33" spans="1:3" s="118" customFormat="1" ht="12" customHeight="1" x14ac:dyDescent="0.2">
      <c r="A33" s="497" t="s">
        <v>303</v>
      </c>
      <c r="B33" s="479" t="s">
        <v>309</v>
      </c>
      <c r="C33" s="350"/>
    </row>
    <row r="34" spans="1:3" s="118" customFormat="1" ht="12" customHeight="1" x14ac:dyDescent="0.2">
      <c r="A34" s="497" t="s">
        <v>304</v>
      </c>
      <c r="B34" s="479" t="s">
        <v>310</v>
      </c>
      <c r="C34" s="350"/>
    </row>
    <row r="35" spans="1:3" s="118" customFormat="1" ht="12" customHeight="1" thickBot="1" x14ac:dyDescent="0.25">
      <c r="A35" s="498" t="s">
        <v>305</v>
      </c>
      <c r="B35" s="480" t="s">
        <v>311</v>
      </c>
      <c r="C35" s="352"/>
    </row>
    <row r="36" spans="1:3" s="118" customFormat="1" ht="12" customHeight="1" thickBot="1" x14ac:dyDescent="0.25">
      <c r="A36" s="37" t="s">
        <v>25</v>
      </c>
      <c r="B36" s="21" t="s">
        <v>312</v>
      </c>
      <c r="C36" s="348">
        <f>SUM(C37:C46)</f>
        <v>0</v>
      </c>
    </row>
    <row r="37" spans="1:3" s="118" customFormat="1" ht="12" customHeight="1" x14ac:dyDescent="0.2">
      <c r="A37" s="496" t="s">
        <v>102</v>
      </c>
      <c r="B37" s="478" t="s">
        <v>315</v>
      </c>
      <c r="C37" s="351"/>
    </row>
    <row r="38" spans="1:3" s="118" customFormat="1" ht="12" customHeight="1" x14ac:dyDescent="0.2">
      <c r="A38" s="497" t="s">
        <v>103</v>
      </c>
      <c r="B38" s="479" t="s">
        <v>316</v>
      </c>
      <c r="C38" s="350"/>
    </row>
    <row r="39" spans="1:3" s="118" customFormat="1" ht="12" customHeight="1" x14ac:dyDescent="0.2">
      <c r="A39" s="497" t="s">
        <v>104</v>
      </c>
      <c r="B39" s="479" t="s">
        <v>317</v>
      </c>
      <c r="C39" s="350"/>
    </row>
    <row r="40" spans="1:3" s="118" customFormat="1" ht="12" customHeight="1" x14ac:dyDescent="0.2">
      <c r="A40" s="497" t="s">
        <v>188</v>
      </c>
      <c r="B40" s="479" t="s">
        <v>318</v>
      </c>
      <c r="C40" s="350"/>
    </row>
    <row r="41" spans="1:3" s="118" customFormat="1" ht="12" customHeight="1" x14ac:dyDescent="0.2">
      <c r="A41" s="497" t="s">
        <v>189</v>
      </c>
      <c r="B41" s="479" t="s">
        <v>319</v>
      </c>
      <c r="C41" s="350"/>
    </row>
    <row r="42" spans="1:3" s="118" customFormat="1" ht="12" customHeight="1" x14ac:dyDescent="0.2">
      <c r="A42" s="497" t="s">
        <v>190</v>
      </c>
      <c r="B42" s="479" t="s">
        <v>320</v>
      </c>
      <c r="C42" s="350"/>
    </row>
    <row r="43" spans="1:3" s="118" customFormat="1" ht="12" customHeight="1" x14ac:dyDescent="0.2">
      <c r="A43" s="497" t="s">
        <v>191</v>
      </c>
      <c r="B43" s="479" t="s">
        <v>321</v>
      </c>
      <c r="C43" s="350"/>
    </row>
    <row r="44" spans="1:3" s="118" customFormat="1" ht="12" customHeight="1" x14ac:dyDescent="0.2">
      <c r="A44" s="497" t="s">
        <v>192</v>
      </c>
      <c r="B44" s="479" t="s">
        <v>322</v>
      </c>
      <c r="C44" s="350"/>
    </row>
    <row r="45" spans="1:3" s="118" customFormat="1" ht="12" customHeight="1" x14ac:dyDescent="0.2">
      <c r="A45" s="497" t="s">
        <v>313</v>
      </c>
      <c r="B45" s="479" t="s">
        <v>323</v>
      </c>
      <c r="C45" s="353"/>
    </row>
    <row r="46" spans="1:3" s="118" customFormat="1" ht="12" customHeight="1" thickBot="1" x14ac:dyDescent="0.25">
      <c r="A46" s="498" t="s">
        <v>314</v>
      </c>
      <c r="B46" s="480" t="s">
        <v>324</v>
      </c>
      <c r="C46" s="464"/>
    </row>
    <row r="47" spans="1:3" s="118" customFormat="1" ht="12" customHeight="1" thickBot="1" x14ac:dyDescent="0.25">
      <c r="A47" s="37" t="s">
        <v>26</v>
      </c>
      <c r="B47" s="21" t="s">
        <v>325</v>
      </c>
      <c r="C47" s="348">
        <f>SUM(C48:C52)</f>
        <v>0</v>
      </c>
    </row>
    <row r="48" spans="1:3" s="118" customFormat="1" ht="12" customHeight="1" x14ac:dyDescent="0.2">
      <c r="A48" s="496" t="s">
        <v>105</v>
      </c>
      <c r="B48" s="478" t="s">
        <v>329</v>
      </c>
      <c r="C48" s="528"/>
    </row>
    <row r="49" spans="1:3" s="118" customFormat="1" ht="12" customHeight="1" x14ac:dyDescent="0.2">
      <c r="A49" s="497" t="s">
        <v>106</v>
      </c>
      <c r="B49" s="479" t="s">
        <v>330</v>
      </c>
      <c r="C49" s="353"/>
    </row>
    <row r="50" spans="1:3" s="118" customFormat="1" ht="12" customHeight="1" x14ac:dyDescent="0.2">
      <c r="A50" s="497" t="s">
        <v>326</v>
      </c>
      <c r="B50" s="479" t="s">
        <v>331</v>
      </c>
      <c r="C50" s="353"/>
    </row>
    <row r="51" spans="1:3" s="118" customFormat="1" ht="12" customHeight="1" x14ac:dyDescent="0.2">
      <c r="A51" s="497" t="s">
        <v>327</v>
      </c>
      <c r="B51" s="479" t="s">
        <v>332</v>
      </c>
      <c r="C51" s="353"/>
    </row>
    <row r="52" spans="1:3" s="118" customFormat="1" ht="12" customHeight="1" thickBot="1" x14ac:dyDescent="0.25">
      <c r="A52" s="498" t="s">
        <v>328</v>
      </c>
      <c r="B52" s="480" t="s">
        <v>333</v>
      </c>
      <c r="C52" s="464"/>
    </row>
    <row r="53" spans="1:3" s="118" customFormat="1" ht="12" customHeight="1" thickBot="1" x14ac:dyDescent="0.25">
      <c r="A53" s="37" t="s">
        <v>193</v>
      </c>
      <c r="B53" s="21" t="s">
        <v>334</v>
      </c>
      <c r="C53" s="348">
        <f>SUM(C54:C56)</f>
        <v>0</v>
      </c>
    </row>
    <row r="54" spans="1:3" s="118" customFormat="1" ht="12" customHeight="1" x14ac:dyDescent="0.2">
      <c r="A54" s="496" t="s">
        <v>107</v>
      </c>
      <c r="B54" s="478" t="s">
        <v>335</v>
      </c>
      <c r="C54" s="351"/>
    </row>
    <row r="55" spans="1:3" s="118" customFormat="1" ht="12" customHeight="1" x14ac:dyDescent="0.2">
      <c r="A55" s="497" t="s">
        <v>108</v>
      </c>
      <c r="B55" s="479" t="s">
        <v>547</v>
      </c>
      <c r="C55" s="350"/>
    </row>
    <row r="56" spans="1:3" s="118" customFormat="1" ht="12" customHeight="1" x14ac:dyDescent="0.2">
      <c r="A56" s="497" t="s">
        <v>339</v>
      </c>
      <c r="B56" s="479" t="s">
        <v>337</v>
      </c>
      <c r="C56" s="350"/>
    </row>
    <row r="57" spans="1:3" s="118" customFormat="1" ht="12" customHeight="1" thickBot="1" x14ac:dyDescent="0.25">
      <c r="A57" s="498" t="s">
        <v>340</v>
      </c>
      <c r="B57" s="480" t="s">
        <v>338</v>
      </c>
      <c r="C57" s="352"/>
    </row>
    <row r="58" spans="1:3" s="118" customFormat="1" ht="12" customHeight="1" thickBot="1" x14ac:dyDescent="0.25">
      <c r="A58" s="37" t="s">
        <v>28</v>
      </c>
      <c r="B58" s="343" t="s">
        <v>341</v>
      </c>
      <c r="C58" s="348">
        <f>SUM(C59:C61)</f>
        <v>0</v>
      </c>
    </row>
    <row r="59" spans="1:3" s="118" customFormat="1" ht="12" customHeight="1" x14ac:dyDescent="0.2">
      <c r="A59" s="496" t="s">
        <v>194</v>
      </c>
      <c r="B59" s="478" t="s">
        <v>343</v>
      </c>
      <c r="C59" s="353"/>
    </row>
    <row r="60" spans="1:3" s="118" customFormat="1" ht="12" customHeight="1" x14ac:dyDescent="0.2">
      <c r="A60" s="497" t="s">
        <v>195</v>
      </c>
      <c r="B60" s="479" t="s">
        <v>548</v>
      </c>
      <c r="C60" s="353"/>
    </row>
    <row r="61" spans="1:3" s="118" customFormat="1" ht="12" customHeight="1" x14ac:dyDescent="0.2">
      <c r="A61" s="497" t="s">
        <v>253</v>
      </c>
      <c r="B61" s="479" t="s">
        <v>344</v>
      </c>
      <c r="C61" s="353"/>
    </row>
    <row r="62" spans="1:3" s="118" customFormat="1" ht="12" customHeight="1" thickBot="1" x14ac:dyDescent="0.25">
      <c r="A62" s="498" t="s">
        <v>342</v>
      </c>
      <c r="B62" s="480" t="s">
        <v>345</v>
      </c>
      <c r="C62" s="353"/>
    </row>
    <row r="63" spans="1:3" s="118" customFormat="1" ht="12" customHeight="1" thickBot="1" x14ac:dyDescent="0.25">
      <c r="A63" s="37" t="s">
        <v>29</v>
      </c>
      <c r="B63" s="21" t="s">
        <v>346</v>
      </c>
      <c r="C63" s="354">
        <f>+C8+C15+C22+C29+C36+C47+C53+C58</f>
        <v>0</v>
      </c>
    </row>
    <row r="64" spans="1:3" s="118" customFormat="1" ht="12" customHeight="1" thickBot="1" x14ac:dyDescent="0.2">
      <c r="A64" s="499" t="s">
        <v>491</v>
      </c>
      <c r="B64" s="343" t="s">
        <v>348</v>
      </c>
      <c r="C64" s="348">
        <f>SUM(C65:C67)</f>
        <v>0</v>
      </c>
    </row>
    <row r="65" spans="1:3" s="118" customFormat="1" ht="12" customHeight="1" x14ac:dyDescent="0.2">
      <c r="A65" s="496" t="s">
        <v>381</v>
      </c>
      <c r="B65" s="478" t="s">
        <v>349</v>
      </c>
      <c r="C65" s="353"/>
    </row>
    <row r="66" spans="1:3" s="118" customFormat="1" ht="12" customHeight="1" x14ac:dyDescent="0.2">
      <c r="A66" s="497" t="s">
        <v>390</v>
      </c>
      <c r="B66" s="479" t="s">
        <v>350</v>
      </c>
      <c r="C66" s="353"/>
    </row>
    <row r="67" spans="1:3" s="118" customFormat="1" ht="12" customHeight="1" thickBot="1" x14ac:dyDescent="0.25">
      <c r="A67" s="498" t="s">
        <v>391</v>
      </c>
      <c r="B67" s="482" t="s">
        <v>351</v>
      </c>
      <c r="C67" s="353"/>
    </row>
    <row r="68" spans="1:3" s="118" customFormat="1" ht="12" customHeight="1" thickBot="1" x14ac:dyDescent="0.2">
      <c r="A68" s="499" t="s">
        <v>352</v>
      </c>
      <c r="B68" s="343" t="s">
        <v>353</v>
      </c>
      <c r="C68" s="348">
        <f>SUM(C69:C72)</f>
        <v>0</v>
      </c>
    </row>
    <row r="69" spans="1:3" s="118" customFormat="1" ht="12" customHeight="1" x14ac:dyDescent="0.2">
      <c r="A69" s="496" t="s">
        <v>162</v>
      </c>
      <c r="B69" s="478" t="s">
        <v>354</v>
      </c>
      <c r="C69" s="353"/>
    </row>
    <row r="70" spans="1:3" s="118" customFormat="1" ht="12" customHeight="1" x14ac:dyDescent="0.2">
      <c r="A70" s="497" t="s">
        <v>163</v>
      </c>
      <c r="B70" s="479" t="s">
        <v>355</v>
      </c>
      <c r="C70" s="353"/>
    </row>
    <row r="71" spans="1:3" s="118" customFormat="1" ht="12" customHeight="1" x14ac:dyDescent="0.2">
      <c r="A71" s="497" t="s">
        <v>382</v>
      </c>
      <c r="B71" s="479" t="s">
        <v>356</v>
      </c>
      <c r="C71" s="353"/>
    </row>
    <row r="72" spans="1:3" s="118" customFormat="1" ht="12" customHeight="1" thickBot="1" x14ac:dyDescent="0.25">
      <c r="A72" s="498" t="s">
        <v>383</v>
      </c>
      <c r="B72" s="480" t="s">
        <v>357</v>
      </c>
      <c r="C72" s="353"/>
    </row>
    <row r="73" spans="1:3" s="118" customFormat="1" ht="12" customHeight="1" thickBot="1" x14ac:dyDescent="0.2">
      <c r="A73" s="499" t="s">
        <v>358</v>
      </c>
      <c r="B73" s="343" t="s">
        <v>359</v>
      </c>
      <c r="C73" s="348">
        <f>SUM(C74:C75)</f>
        <v>0</v>
      </c>
    </row>
    <row r="74" spans="1:3" s="118" customFormat="1" ht="12" customHeight="1" x14ac:dyDescent="0.2">
      <c r="A74" s="496" t="s">
        <v>384</v>
      </c>
      <c r="B74" s="478" t="s">
        <v>360</v>
      </c>
      <c r="C74" s="353"/>
    </row>
    <row r="75" spans="1:3" s="118" customFormat="1" ht="12" customHeight="1" thickBot="1" x14ac:dyDescent="0.25">
      <c r="A75" s="498" t="s">
        <v>385</v>
      </c>
      <c r="B75" s="480" t="s">
        <v>361</v>
      </c>
      <c r="C75" s="353"/>
    </row>
    <row r="76" spans="1:3" s="117" customFormat="1" ht="12" customHeight="1" thickBot="1" x14ac:dyDescent="0.2">
      <c r="A76" s="499" t="s">
        <v>362</v>
      </c>
      <c r="B76" s="343" t="s">
        <v>363</v>
      </c>
      <c r="C76" s="348">
        <f>SUM(C77:C79)</f>
        <v>0</v>
      </c>
    </row>
    <row r="77" spans="1:3" s="118" customFormat="1" ht="12" customHeight="1" x14ac:dyDescent="0.2">
      <c r="A77" s="496" t="s">
        <v>386</v>
      </c>
      <c r="B77" s="478" t="s">
        <v>364</v>
      </c>
      <c r="C77" s="353"/>
    </row>
    <row r="78" spans="1:3" s="118" customFormat="1" ht="12" customHeight="1" x14ac:dyDescent="0.2">
      <c r="A78" s="497" t="s">
        <v>387</v>
      </c>
      <c r="B78" s="479" t="s">
        <v>365</v>
      </c>
      <c r="C78" s="353"/>
    </row>
    <row r="79" spans="1:3" s="118" customFormat="1" ht="12" customHeight="1" thickBot="1" x14ac:dyDescent="0.25">
      <c r="A79" s="498" t="s">
        <v>388</v>
      </c>
      <c r="B79" s="480" t="s">
        <v>366</v>
      </c>
      <c r="C79" s="353"/>
    </row>
    <row r="80" spans="1:3" s="118" customFormat="1" ht="12" customHeight="1" thickBot="1" x14ac:dyDescent="0.2">
      <c r="A80" s="499" t="s">
        <v>367</v>
      </c>
      <c r="B80" s="343" t="s">
        <v>389</v>
      </c>
      <c r="C80" s="348">
        <f>SUM(C81:C84)</f>
        <v>0</v>
      </c>
    </row>
    <row r="81" spans="1:3" s="118" customFormat="1" ht="12" customHeight="1" x14ac:dyDescent="0.2">
      <c r="A81" s="500" t="s">
        <v>368</v>
      </c>
      <c r="B81" s="478" t="s">
        <v>369</v>
      </c>
      <c r="C81" s="353"/>
    </row>
    <row r="82" spans="1:3" s="118" customFormat="1" ht="12" customHeight="1" x14ac:dyDescent="0.2">
      <c r="A82" s="501" t="s">
        <v>370</v>
      </c>
      <c r="B82" s="479" t="s">
        <v>371</v>
      </c>
      <c r="C82" s="353"/>
    </row>
    <row r="83" spans="1:3" s="118" customFormat="1" ht="12" customHeight="1" x14ac:dyDescent="0.2">
      <c r="A83" s="501" t="s">
        <v>372</v>
      </c>
      <c r="B83" s="479" t="s">
        <v>373</v>
      </c>
      <c r="C83" s="353"/>
    </row>
    <row r="84" spans="1:3" s="117" customFormat="1" ht="12" customHeight="1" thickBot="1" x14ac:dyDescent="0.25">
      <c r="A84" s="502" t="s">
        <v>374</v>
      </c>
      <c r="B84" s="480" t="s">
        <v>375</v>
      </c>
      <c r="C84" s="353"/>
    </row>
    <row r="85" spans="1:3" s="117" customFormat="1" ht="12" customHeight="1" thickBot="1" x14ac:dyDescent="0.2">
      <c r="A85" s="499" t="s">
        <v>376</v>
      </c>
      <c r="B85" s="343" t="s">
        <v>377</v>
      </c>
      <c r="C85" s="529"/>
    </row>
    <row r="86" spans="1:3" s="117" customFormat="1" ht="12" customHeight="1" thickBot="1" x14ac:dyDescent="0.2">
      <c r="A86" s="499" t="s">
        <v>378</v>
      </c>
      <c r="B86" s="486" t="s">
        <v>379</v>
      </c>
      <c r="C86" s="354">
        <f>+C64+C68+C73+C76+C80+C85</f>
        <v>0</v>
      </c>
    </row>
    <row r="87" spans="1:3" s="117" customFormat="1" ht="12" customHeight="1" thickBot="1" x14ac:dyDescent="0.2">
      <c r="A87" s="503" t="s">
        <v>392</v>
      </c>
      <c r="B87" s="488" t="s">
        <v>528</v>
      </c>
      <c r="C87" s="354">
        <f>+C63+C86</f>
        <v>0</v>
      </c>
    </row>
    <row r="88" spans="1:3" s="118" customFormat="1" ht="15" customHeight="1" x14ac:dyDescent="0.2">
      <c r="A88" s="285"/>
      <c r="B88" s="286"/>
      <c r="C88" s="419"/>
    </row>
    <row r="89" spans="1:3" ht="13.5" thickBot="1" x14ac:dyDescent="0.25">
      <c r="A89" s="504"/>
      <c r="B89" s="288"/>
      <c r="C89" s="420"/>
    </row>
    <row r="90" spans="1:3" s="77" customFormat="1" ht="16.5" customHeight="1" thickBot="1" x14ac:dyDescent="0.25">
      <c r="A90" s="289"/>
      <c r="B90" s="290" t="s">
        <v>63</v>
      </c>
      <c r="C90" s="421"/>
    </row>
    <row r="91" spans="1:3" s="119" customFormat="1" ht="12" customHeight="1" thickBot="1" x14ac:dyDescent="0.25">
      <c r="A91" s="470" t="s">
        <v>21</v>
      </c>
      <c r="B91" s="31" t="s">
        <v>395</v>
      </c>
      <c r="C91" s="347">
        <f>SUM(C92:C96)</f>
        <v>0</v>
      </c>
    </row>
    <row r="92" spans="1:3" ht="12" customHeight="1" x14ac:dyDescent="0.2">
      <c r="A92" s="505" t="s">
        <v>109</v>
      </c>
      <c r="B92" s="10" t="s">
        <v>52</v>
      </c>
      <c r="C92" s="349"/>
    </row>
    <row r="93" spans="1:3" ht="12" customHeight="1" x14ac:dyDescent="0.2">
      <c r="A93" s="497" t="s">
        <v>110</v>
      </c>
      <c r="B93" s="8" t="s">
        <v>196</v>
      </c>
      <c r="C93" s="350"/>
    </row>
    <row r="94" spans="1:3" ht="12" customHeight="1" x14ac:dyDescent="0.2">
      <c r="A94" s="497" t="s">
        <v>111</v>
      </c>
      <c r="B94" s="8" t="s">
        <v>152</v>
      </c>
      <c r="C94" s="352"/>
    </row>
    <row r="95" spans="1:3" ht="12" customHeight="1" x14ac:dyDescent="0.2">
      <c r="A95" s="497" t="s">
        <v>112</v>
      </c>
      <c r="B95" s="11" t="s">
        <v>197</v>
      </c>
      <c r="C95" s="352"/>
    </row>
    <row r="96" spans="1:3" ht="12" customHeight="1" x14ac:dyDescent="0.2">
      <c r="A96" s="497" t="s">
        <v>123</v>
      </c>
      <c r="B96" s="19" t="s">
        <v>198</v>
      </c>
      <c r="C96" s="352"/>
    </row>
    <row r="97" spans="1:3" ht="12" customHeight="1" x14ac:dyDescent="0.2">
      <c r="A97" s="497" t="s">
        <v>113</v>
      </c>
      <c r="B97" s="8" t="s">
        <v>396</v>
      </c>
      <c r="C97" s="352"/>
    </row>
    <row r="98" spans="1:3" ht="12" customHeight="1" x14ac:dyDescent="0.2">
      <c r="A98" s="497" t="s">
        <v>114</v>
      </c>
      <c r="B98" s="173" t="s">
        <v>397</v>
      </c>
      <c r="C98" s="352"/>
    </row>
    <row r="99" spans="1:3" ht="12" customHeight="1" x14ac:dyDescent="0.2">
      <c r="A99" s="497" t="s">
        <v>124</v>
      </c>
      <c r="B99" s="174" t="s">
        <v>398</v>
      </c>
      <c r="C99" s="352"/>
    </row>
    <row r="100" spans="1:3" ht="12" customHeight="1" x14ac:dyDescent="0.2">
      <c r="A100" s="497" t="s">
        <v>125</v>
      </c>
      <c r="B100" s="174" t="s">
        <v>399</v>
      </c>
      <c r="C100" s="352"/>
    </row>
    <row r="101" spans="1:3" ht="12" customHeight="1" x14ac:dyDescent="0.2">
      <c r="A101" s="497" t="s">
        <v>126</v>
      </c>
      <c r="B101" s="173" t="s">
        <v>400</v>
      </c>
      <c r="C101" s="352"/>
    </row>
    <row r="102" spans="1:3" ht="12" customHeight="1" x14ac:dyDescent="0.2">
      <c r="A102" s="497" t="s">
        <v>127</v>
      </c>
      <c r="B102" s="173" t="s">
        <v>401</v>
      </c>
      <c r="C102" s="352"/>
    </row>
    <row r="103" spans="1:3" ht="12" customHeight="1" x14ac:dyDescent="0.2">
      <c r="A103" s="497" t="s">
        <v>129</v>
      </c>
      <c r="B103" s="174" t="s">
        <v>402</v>
      </c>
      <c r="C103" s="352"/>
    </row>
    <row r="104" spans="1:3" ht="12" customHeight="1" x14ac:dyDescent="0.2">
      <c r="A104" s="506" t="s">
        <v>199</v>
      </c>
      <c r="B104" s="175" t="s">
        <v>403</v>
      </c>
      <c r="C104" s="352"/>
    </row>
    <row r="105" spans="1:3" ht="12" customHeight="1" x14ac:dyDescent="0.2">
      <c r="A105" s="497" t="s">
        <v>393</v>
      </c>
      <c r="B105" s="175" t="s">
        <v>404</v>
      </c>
      <c r="C105" s="352"/>
    </row>
    <row r="106" spans="1:3" ht="12" customHeight="1" thickBot="1" x14ac:dyDescent="0.25">
      <c r="A106" s="507" t="s">
        <v>394</v>
      </c>
      <c r="B106" s="176" t="s">
        <v>405</v>
      </c>
      <c r="C106" s="356"/>
    </row>
    <row r="107" spans="1:3" ht="12" customHeight="1" thickBot="1" x14ac:dyDescent="0.25">
      <c r="A107" s="37" t="s">
        <v>22</v>
      </c>
      <c r="B107" s="30" t="s">
        <v>406</v>
      </c>
      <c r="C107" s="348">
        <f>+C108+C110+C112</f>
        <v>0</v>
      </c>
    </row>
    <row r="108" spans="1:3" ht="12" customHeight="1" x14ac:dyDescent="0.2">
      <c r="A108" s="496" t="s">
        <v>115</v>
      </c>
      <c r="B108" s="8" t="s">
        <v>251</v>
      </c>
      <c r="C108" s="351"/>
    </row>
    <row r="109" spans="1:3" ht="12" customHeight="1" x14ac:dyDescent="0.2">
      <c r="A109" s="496" t="s">
        <v>116</v>
      </c>
      <c r="B109" s="12" t="s">
        <v>410</v>
      </c>
      <c r="C109" s="351"/>
    </row>
    <row r="110" spans="1:3" ht="12" customHeight="1" x14ac:dyDescent="0.2">
      <c r="A110" s="496" t="s">
        <v>117</v>
      </c>
      <c r="B110" s="12" t="s">
        <v>200</v>
      </c>
      <c r="C110" s="350"/>
    </row>
    <row r="111" spans="1:3" ht="12" customHeight="1" x14ac:dyDescent="0.2">
      <c r="A111" s="496" t="s">
        <v>118</v>
      </c>
      <c r="B111" s="12" t="s">
        <v>411</v>
      </c>
      <c r="C111" s="315"/>
    </row>
    <row r="112" spans="1:3" ht="12" customHeight="1" x14ac:dyDescent="0.2">
      <c r="A112" s="496" t="s">
        <v>119</v>
      </c>
      <c r="B112" s="345" t="s">
        <v>254</v>
      </c>
      <c r="C112" s="315"/>
    </row>
    <row r="113" spans="1:3" ht="12" customHeight="1" x14ac:dyDescent="0.2">
      <c r="A113" s="496" t="s">
        <v>128</v>
      </c>
      <c r="B113" s="344" t="s">
        <v>549</v>
      </c>
      <c r="C113" s="315"/>
    </row>
    <row r="114" spans="1:3" ht="12" customHeight="1" x14ac:dyDescent="0.2">
      <c r="A114" s="496" t="s">
        <v>130</v>
      </c>
      <c r="B114" s="474" t="s">
        <v>416</v>
      </c>
      <c r="C114" s="315"/>
    </row>
    <row r="115" spans="1:3" ht="12" customHeight="1" x14ac:dyDescent="0.2">
      <c r="A115" s="496" t="s">
        <v>201</v>
      </c>
      <c r="B115" s="174" t="s">
        <v>399</v>
      </c>
      <c r="C115" s="315"/>
    </row>
    <row r="116" spans="1:3" ht="12" customHeight="1" x14ac:dyDescent="0.2">
      <c r="A116" s="496" t="s">
        <v>202</v>
      </c>
      <c r="B116" s="174" t="s">
        <v>415</v>
      </c>
      <c r="C116" s="315"/>
    </row>
    <row r="117" spans="1:3" ht="12" customHeight="1" x14ac:dyDescent="0.2">
      <c r="A117" s="496" t="s">
        <v>203</v>
      </c>
      <c r="B117" s="174" t="s">
        <v>414</v>
      </c>
      <c r="C117" s="315"/>
    </row>
    <row r="118" spans="1:3" ht="12" customHeight="1" x14ac:dyDescent="0.2">
      <c r="A118" s="496" t="s">
        <v>407</v>
      </c>
      <c r="B118" s="174" t="s">
        <v>402</v>
      </c>
      <c r="C118" s="315"/>
    </row>
    <row r="119" spans="1:3" ht="12" customHeight="1" x14ac:dyDescent="0.2">
      <c r="A119" s="496" t="s">
        <v>408</v>
      </c>
      <c r="B119" s="174" t="s">
        <v>413</v>
      </c>
      <c r="C119" s="315"/>
    </row>
    <row r="120" spans="1:3" ht="12" customHeight="1" thickBot="1" x14ac:dyDescent="0.25">
      <c r="A120" s="506" t="s">
        <v>409</v>
      </c>
      <c r="B120" s="174" t="s">
        <v>412</v>
      </c>
      <c r="C120" s="317"/>
    </row>
    <row r="121" spans="1:3" ht="12" customHeight="1" thickBot="1" x14ac:dyDescent="0.25">
      <c r="A121" s="37" t="s">
        <v>23</v>
      </c>
      <c r="B121" s="154" t="s">
        <v>417</v>
      </c>
      <c r="C121" s="348">
        <f>+C122+C123</f>
        <v>0</v>
      </c>
    </row>
    <row r="122" spans="1:3" ht="12" customHeight="1" x14ac:dyDescent="0.2">
      <c r="A122" s="496" t="s">
        <v>98</v>
      </c>
      <c r="B122" s="9" t="s">
        <v>65</v>
      </c>
      <c r="C122" s="351"/>
    </row>
    <row r="123" spans="1:3" ht="12" customHeight="1" thickBot="1" x14ac:dyDescent="0.25">
      <c r="A123" s="498" t="s">
        <v>99</v>
      </c>
      <c r="B123" s="12" t="s">
        <v>66</v>
      </c>
      <c r="C123" s="352"/>
    </row>
    <row r="124" spans="1:3" ht="12" customHeight="1" thickBot="1" x14ac:dyDescent="0.25">
      <c r="A124" s="37" t="s">
        <v>24</v>
      </c>
      <c r="B124" s="154" t="s">
        <v>418</v>
      </c>
      <c r="C124" s="348">
        <f>+C91+C107+C121</f>
        <v>0</v>
      </c>
    </row>
    <row r="125" spans="1:3" ht="12" customHeight="1" thickBot="1" x14ac:dyDescent="0.25">
      <c r="A125" s="37" t="s">
        <v>25</v>
      </c>
      <c r="B125" s="154" t="s">
        <v>419</v>
      </c>
      <c r="C125" s="348">
        <f>+C126+C127+C128</f>
        <v>0</v>
      </c>
    </row>
    <row r="126" spans="1:3" s="119" customFormat="1" ht="12" customHeight="1" x14ac:dyDescent="0.2">
      <c r="A126" s="496" t="s">
        <v>102</v>
      </c>
      <c r="B126" s="9" t="s">
        <v>420</v>
      </c>
      <c r="C126" s="315"/>
    </row>
    <row r="127" spans="1:3" ht="12" customHeight="1" x14ac:dyDescent="0.2">
      <c r="A127" s="496" t="s">
        <v>103</v>
      </c>
      <c r="B127" s="9" t="s">
        <v>421</v>
      </c>
      <c r="C127" s="315"/>
    </row>
    <row r="128" spans="1:3" ht="12" customHeight="1" thickBot="1" x14ac:dyDescent="0.25">
      <c r="A128" s="506" t="s">
        <v>104</v>
      </c>
      <c r="B128" s="7" t="s">
        <v>422</v>
      </c>
      <c r="C128" s="315"/>
    </row>
    <row r="129" spans="1:11" ht="12" customHeight="1" thickBot="1" x14ac:dyDescent="0.25">
      <c r="A129" s="37" t="s">
        <v>26</v>
      </c>
      <c r="B129" s="154" t="s">
        <v>490</v>
      </c>
      <c r="C129" s="348">
        <f>+C130+C131+C132+C133</f>
        <v>0</v>
      </c>
    </row>
    <row r="130" spans="1:11" ht="12" customHeight="1" x14ac:dyDescent="0.2">
      <c r="A130" s="496" t="s">
        <v>105</v>
      </c>
      <c r="B130" s="9" t="s">
        <v>423</v>
      </c>
      <c r="C130" s="315"/>
    </row>
    <row r="131" spans="1:11" ht="12" customHeight="1" x14ac:dyDescent="0.2">
      <c r="A131" s="496" t="s">
        <v>106</v>
      </c>
      <c r="B131" s="9" t="s">
        <v>424</v>
      </c>
      <c r="C131" s="315"/>
    </row>
    <row r="132" spans="1:11" ht="12" customHeight="1" x14ac:dyDescent="0.2">
      <c r="A132" s="496" t="s">
        <v>326</v>
      </c>
      <c r="B132" s="9" t="s">
        <v>425</v>
      </c>
      <c r="C132" s="315"/>
    </row>
    <row r="133" spans="1:11" s="119" customFormat="1" ht="12" customHeight="1" thickBot="1" x14ac:dyDescent="0.25">
      <c r="A133" s="506" t="s">
        <v>327</v>
      </c>
      <c r="B133" s="7" t="s">
        <v>426</v>
      </c>
      <c r="C133" s="315"/>
    </row>
    <row r="134" spans="1:11" ht="12" customHeight="1" thickBot="1" x14ac:dyDescent="0.25">
      <c r="A134" s="37" t="s">
        <v>27</v>
      </c>
      <c r="B134" s="154" t="s">
        <v>427</v>
      </c>
      <c r="C134" s="354">
        <f>+C135+C136+C137+C138</f>
        <v>0</v>
      </c>
      <c r="K134" s="297"/>
    </row>
    <row r="135" spans="1:11" x14ac:dyDescent="0.2">
      <c r="A135" s="496" t="s">
        <v>107</v>
      </c>
      <c r="B135" s="9" t="s">
        <v>428</v>
      </c>
      <c r="C135" s="315"/>
    </row>
    <row r="136" spans="1:11" ht="12" customHeight="1" x14ac:dyDescent="0.2">
      <c r="A136" s="496" t="s">
        <v>108</v>
      </c>
      <c r="B136" s="9" t="s">
        <v>438</v>
      </c>
      <c r="C136" s="315"/>
    </row>
    <row r="137" spans="1:11" s="119" customFormat="1" ht="12" customHeight="1" x14ac:dyDescent="0.2">
      <c r="A137" s="496" t="s">
        <v>339</v>
      </c>
      <c r="B137" s="9" t="s">
        <v>429</v>
      </c>
      <c r="C137" s="315"/>
    </row>
    <row r="138" spans="1:11" s="119" customFormat="1" ht="12" customHeight="1" thickBot="1" x14ac:dyDescent="0.25">
      <c r="A138" s="506" t="s">
        <v>340</v>
      </c>
      <c r="B138" s="7" t="s">
        <v>430</v>
      </c>
      <c r="C138" s="315"/>
    </row>
    <row r="139" spans="1:11" s="119" customFormat="1" ht="12" customHeight="1" thickBot="1" x14ac:dyDescent="0.25">
      <c r="A139" s="37" t="s">
        <v>28</v>
      </c>
      <c r="B139" s="154" t="s">
        <v>431</v>
      </c>
      <c r="C139" s="357">
        <f>+C140+C141+C142+C143</f>
        <v>0</v>
      </c>
    </row>
    <row r="140" spans="1:11" s="119" customFormat="1" ht="12" customHeight="1" x14ac:dyDescent="0.2">
      <c r="A140" s="496" t="s">
        <v>194</v>
      </c>
      <c r="B140" s="9" t="s">
        <v>432</v>
      </c>
      <c r="C140" s="315"/>
    </row>
    <row r="141" spans="1:11" s="119" customFormat="1" ht="12" customHeight="1" x14ac:dyDescent="0.2">
      <c r="A141" s="496" t="s">
        <v>195</v>
      </c>
      <c r="B141" s="9" t="s">
        <v>433</v>
      </c>
      <c r="C141" s="315"/>
    </row>
    <row r="142" spans="1:11" s="119" customFormat="1" ht="12" customHeight="1" x14ac:dyDescent="0.2">
      <c r="A142" s="496" t="s">
        <v>253</v>
      </c>
      <c r="B142" s="9" t="s">
        <v>434</v>
      </c>
      <c r="C142" s="315"/>
    </row>
    <row r="143" spans="1:11" ht="12.75" customHeight="1" thickBot="1" x14ac:dyDescent="0.25">
      <c r="A143" s="496" t="s">
        <v>342</v>
      </c>
      <c r="B143" s="9" t="s">
        <v>435</v>
      </c>
      <c r="C143" s="315"/>
    </row>
    <row r="144" spans="1:11" ht="12" customHeight="1" thickBot="1" x14ac:dyDescent="0.25">
      <c r="A144" s="37" t="s">
        <v>29</v>
      </c>
      <c r="B144" s="154" t="s">
        <v>436</v>
      </c>
      <c r="C144" s="490">
        <f>+C125+C129+C134+C139</f>
        <v>0</v>
      </c>
    </row>
    <row r="145" spans="1:3" ht="15" customHeight="1" thickBot="1" x14ac:dyDescent="0.25">
      <c r="A145" s="508" t="s">
        <v>30</v>
      </c>
      <c r="B145" s="440" t="s">
        <v>437</v>
      </c>
      <c r="C145" s="490">
        <f>+C124+C144</f>
        <v>0</v>
      </c>
    </row>
    <row r="146" spans="1:3" ht="13.5" thickBot="1" x14ac:dyDescent="0.25">
      <c r="A146" s="448"/>
      <c r="B146" s="449"/>
      <c r="C146" s="450"/>
    </row>
    <row r="147" spans="1:3" ht="15" customHeight="1" thickBot="1" x14ac:dyDescent="0.25">
      <c r="A147" s="294" t="s">
        <v>223</v>
      </c>
      <c r="B147" s="295"/>
      <c r="C147" s="151"/>
    </row>
    <row r="148" spans="1:3" ht="14.25" customHeight="1" thickBot="1" x14ac:dyDescent="0.25">
      <c r="A148" s="294" t="s">
        <v>224</v>
      </c>
      <c r="B148" s="295"/>
      <c r="C148" s="151"/>
    </row>
  </sheetData>
  <sheetProtection sheet="1" objects="1" scenarios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K148"/>
  <sheetViews>
    <sheetView zoomScaleNormal="100" zoomScaleSheetLayoutView="85" workbookViewId="0">
      <selection activeCell="H13" sqref="H13"/>
    </sheetView>
  </sheetViews>
  <sheetFormatPr defaultRowHeight="12.75" x14ac:dyDescent="0.2"/>
  <cols>
    <col min="1" max="1" width="19.5" style="451" customWidth="1"/>
    <col min="2" max="2" width="72" style="452" customWidth="1"/>
    <col min="3" max="3" width="25" style="453" customWidth="1"/>
    <col min="4" max="16384" width="9.33203125" style="3"/>
  </cols>
  <sheetData>
    <row r="1" spans="1:3" s="2" customFormat="1" ht="16.5" customHeight="1" thickBot="1" x14ac:dyDescent="0.25">
      <c r="A1" s="271"/>
      <c r="B1" s="273"/>
      <c r="C1" s="296" t="s">
        <v>503</v>
      </c>
    </row>
    <row r="2" spans="1:3" s="115" customFormat="1" ht="21" customHeight="1" x14ac:dyDescent="0.2">
      <c r="A2" s="468" t="s">
        <v>70</v>
      </c>
      <c r="B2" s="409" t="s">
        <v>247</v>
      </c>
      <c r="C2" s="411" t="s">
        <v>57</v>
      </c>
    </row>
    <row r="3" spans="1:3" s="115" customFormat="1" ht="16.5" thickBot="1" x14ac:dyDescent="0.25">
      <c r="A3" s="274" t="s">
        <v>220</v>
      </c>
      <c r="B3" s="410" t="s">
        <v>552</v>
      </c>
      <c r="C3" s="412">
        <v>4</v>
      </c>
    </row>
    <row r="4" spans="1:3" s="116" customFormat="1" ht="15.95" customHeight="1" thickBot="1" x14ac:dyDescent="0.3">
      <c r="A4" s="275"/>
      <c r="B4" s="275"/>
      <c r="C4" s="276" t="s">
        <v>58</v>
      </c>
    </row>
    <row r="5" spans="1:3" ht="13.5" thickBot="1" x14ac:dyDescent="0.25">
      <c r="A5" s="469" t="s">
        <v>222</v>
      </c>
      <c r="B5" s="277" t="s">
        <v>59</v>
      </c>
      <c r="C5" s="413" t="s">
        <v>60</v>
      </c>
    </row>
    <row r="6" spans="1:3" s="77" customFormat="1" ht="12.95" customHeight="1" thickBot="1" x14ac:dyDescent="0.25">
      <c r="A6" s="238">
        <v>1</v>
      </c>
      <c r="B6" s="239">
        <v>2</v>
      </c>
      <c r="C6" s="240">
        <v>3</v>
      </c>
    </row>
    <row r="7" spans="1:3" s="77" customFormat="1" ht="15.95" customHeight="1" thickBot="1" x14ac:dyDescent="0.25">
      <c r="A7" s="279"/>
      <c r="B7" s="280" t="s">
        <v>61</v>
      </c>
      <c r="C7" s="414"/>
    </row>
    <row r="8" spans="1:3" s="77" customFormat="1" ht="12" customHeight="1" thickBot="1" x14ac:dyDescent="0.25">
      <c r="A8" s="37" t="s">
        <v>21</v>
      </c>
      <c r="B8" s="21" t="s">
        <v>282</v>
      </c>
      <c r="C8" s="348">
        <f>+C9+C10+C11+C12+C13+C14</f>
        <v>0</v>
      </c>
    </row>
    <row r="9" spans="1:3" s="117" customFormat="1" ht="12" customHeight="1" x14ac:dyDescent="0.2">
      <c r="A9" s="496" t="s">
        <v>109</v>
      </c>
      <c r="B9" s="478" t="s">
        <v>283</v>
      </c>
      <c r="C9" s="351"/>
    </row>
    <row r="10" spans="1:3" s="118" customFormat="1" ht="12" customHeight="1" x14ac:dyDescent="0.2">
      <c r="A10" s="497" t="s">
        <v>110</v>
      </c>
      <c r="B10" s="479" t="s">
        <v>284</v>
      </c>
      <c r="C10" s="350"/>
    </row>
    <row r="11" spans="1:3" s="118" customFormat="1" ht="12" customHeight="1" x14ac:dyDescent="0.2">
      <c r="A11" s="497" t="s">
        <v>111</v>
      </c>
      <c r="B11" s="479" t="s">
        <v>285</v>
      </c>
      <c r="C11" s="350"/>
    </row>
    <row r="12" spans="1:3" s="118" customFormat="1" ht="12" customHeight="1" x14ac:dyDescent="0.2">
      <c r="A12" s="497" t="s">
        <v>112</v>
      </c>
      <c r="B12" s="479" t="s">
        <v>286</v>
      </c>
      <c r="C12" s="350"/>
    </row>
    <row r="13" spans="1:3" s="118" customFormat="1" ht="12" customHeight="1" x14ac:dyDescent="0.2">
      <c r="A13" s="497" t="s">
        <v>161</v>
      </c>
      <c r="B13" s="479" t="s">
        <v>287</v>
      </c>
      <c r="C13" s="526"/>
    </row>
    <row r="14" spans="1:3" s="117" customFormat="1" ht="12" customHeight="1" thickBot="1" x14ac:dyDescent="0.25">
      <c r="A14" s="498" t="s">
        <v>113</v>
      </c>
      <c r="B14" s="480" t="s">
        <v>288</v>
      </c>
      <c r="C14" s="527"/>
    </row>
    <row r="15" spans="1:3" s="117" customFormat="1" ht="12" customHeight="1" thickBot="1" x14ac:dyDescent="0.25">
      <c r="A15" s="37" t="s">
        <v>22</v>
      </c>
      <c r="B15" s="343" t="s">
        <v>289</v>
      </c>
      <c r="C15" s="348">
        <f>+C16+C17+C18+C19+C20</f>
        <v>0</v>
      </c>
    </row>
    <row r="16" spans="1:3" s="117" customFormat="1" ht="12" customHeight="1" x14ac:dyDescent="0.2">
      <c r="A16" s="496" t="s">
        <v>115</v>
      </c>
      <c r="B16" s="478" t="s">
        <v>290</v>
      </c>
      <c r="C16" s="351"/>
    </row>
    <row r="17" spans="1:3" s="117" customFormat="1" ht="12" customHeight="1" x14ac:dyDescent="0.2">
      <c r="A17" s="497" t="s">
        <v>116</v>
      </c>
      <c r="B17" s="479" t="s">
        <v>291</v>
      </c>
      <c r="C17" s="350"/>
    </row>
    <row r="18" spans="1:3" s="117" customFormat="1" ht="12" customHeight="1" x14ac:dyDescent="0.2">
      <c r="A18" s="497" t="s">
        <v>117</v>
      </c>
      <c r="B18" s="479" t="s">
        <v>543</v>
      </c>
      <c r="C18" s="350"/>
    </row>
    <row r="19" spans="1:3" s="117" customFormat="1" ht="12" customHeight="1" x14ac:dyDescent="0.2">
      <c r="A19" s="497" t="s">
        <v>118</v>
      </c>
      <c r="B19" s="479" t="s">
        <v>544</v>
      </c>
      <c r="C19" s="350"/>
    </row>
    <row r="20" spans="1:3" s="117" customFormat="1" ht="12" customHeight="1" x14ac:dyDescent="0.2">
      <c r="A20" s="497" t="s">
        <v>119</v>
      </c>
      <c r="B20" s="479" t="s">
        <v>292</v>
      </c>
      <c r="C20" s="350"/>
    </row>
    <row r="21" spans="1:3" s="118" customFormat="1" ht="12" customHeight="1" thickBot="1" x14ac:dyDescent="0.25">
      <c r="A21" s="498" t="s">
        <v>128</v>
      </c>
      <c r="B21" s="480" t="s">
        <v>293</v>
      </c>
      <c r="C21" s="352"/>
    </row>
    <row r="22" spans="1:3" s="118" customFormat="1" ht="12" customHeight="1" thickBot="1" x14ac:dyDescent="0.25">
      <c r="A22" s="37" t="s">
        <v>23</v>
      </c>
      <c r="B22" s="21" t="s">
        <v>294</v>
      </c>
      <c r="C22" s="348">
        <f>+C23+C24+C25+C26+C27</f>
        <v>0</v>
      </c>
    </row>
    <row r="23" spans="1:3" s="118" customFormat="1" ht="12" customHeight="1" x14ac:dyDescent="0.2">
      <c r="A23" s="496" t="s">
        <v>98</v>
      </c>
      <c r="B23" s="478" t="s">
        <v>295</v>
      </c>
      <c r="C23" s="351"/>
    </row>
    <row r="24" spans="1:3" s="117" customFormat="1" ht="12" customHeight="1" x14ac:dyDescent="0.2">
      <c r="A24" s="497" t="s">
        <v>99</v>
      </c>
      <c r="B24" s="479" t="s">
        <v>296</v>
      </c>
      <c r="C24" s="350"/>
    </row>
    <row r="25" spans="1:3" s="118" customFormat="1" ht="12" customHeight="1" x14ac:dyDescent="0.2">
      <c r="A25" s="497" t="s">
        <v>100</v>
      </c>
      <c r="B25" s="479" t="s">
        <v>545</v>
      </c>
      <c r="C25" s="350"/>
    </row>
    <row r="26" spans="1:3" s="118" customFormat="1" ht="12" customHeight="1" x14ac:dyDescent="0.2">
      <c r="A26" s="497" t="s">
        <v>101</v>
      </c>
      <c r="B26" s="479" t="s">
        <v>546</v>
      </c>
      <c r="C26" s="350"/>
    </row>
    <row r="27" spans="1:3" s="118" customFormat="1" ht="12" customHeight="1" x14ac:dyDescent="0.2">
      <c r="A27" s="497" t="s">
        <v>184</v>
      </c>
      <c r="B27" s="479" t="s">
        <v>297</v>
      </c>
      <c r="C27" s="350"/>
    </row>
    <row r="28" spans="1:3" s="118" customFormat="1" ht="12" customHeight="1" thickBot="1" x14ac:dyDescent="0.25">
      <c r="A28" s="498" t="s">
        <v>185</v>
      </c>
      <c r="B28" s="480" t="s">
        <v>298</v>
      </c>
      <c r="C28" s="352"/>
    </row>
    <row r="29" spans="1:3" s="118" customFormat="1" ht="12" customHeight="1" thickBot="1" x14ac:dyDescent="0.25">
      <c r="A29" s="37" t="s">
        <v>186</v>
      </c>
      <c r="B29" s="21" t="s">
        <v>299</v>
      </c>
      <c r="C29" s="354">
        <f>+C30+C33+C34+C35</f>
        <v>0</v>
      </c>
    </row>
    <row r="30" spans="1:3" s="118" customFormat="1" ht="12" customHeight="1" x14ac:dyDescent="0.2">
      <c r="A30" s="496" t="s">
        <v>300</v>
      </c>
      <c r="B30" s="478" t="s">
        <v>306</v>
      </c>
      <c r="C30" s="473">
        <f>+C31+C32</f>
        <v>0</v>
      </c>
    </row>
    <row r="31" spans="1:3" s="118" customFormat="1" ht="12" customHeight="1" x14ac:dyDescent="0.2">
      <c r="A31" s="497" t="s">
        <v>301</v>
      </c>
      <c r="B31" s="479" t="s">
        <v>307</v>
      </c>
      <c r="C31" s="350"/>
    </row>
    <row r="32" spans="1:3" s="118" customFormat="1" ht="12" customHeight="1" x14ac:dyDescent="0.2">
      <c r="A32" s="497" t="s">
        <v>302</v>
      </c>
      <c r="B32" s="479" t="s">
        <v>308</v>
      </c>
      <c r="C32" s="350"/>
    </row>
    <row r="33" spans="1:3" s="118" customFormat="1" ht="12" customHeight="1" x14ac:dyDescent="0.2">
      <c r="A33" s="497" t="s">
        <v>303</v>
      </c>
      <c r="B33" s="479" t="s">
        <v>309</v>
      </c>
      <c r="C33" s="350"/>
    </row>
    <row r="34" spans="1:3" s="118" customFormat="1" ht="12" customHeight="1" x14ac:dyDescent="0.2">
      <c r="A34" s="497" t="s">
        <v>304</v>
      </c>
      <c r="B34" s="479" t="s">
        <v>310</v>
      </c>
      <c r="C34" s="350"/>
    </row>
    <row r="35" spans="1:3" s="118" customFormat="1" ht="12" customHeight="1" thickBot="1" x14ac:dyDescent="0.25">
      <c r="A35" s="498" t="s">
        <v>305</v>
      </c>
      <c r="B35" s="480" t="s">
        <v>311</v>
      </c>
      <c r="C35" s="352"/>
    </row>
    <row r="36" spans="1:3" s="118" customFormat="1" ht="12" customHeight="1" thickBot="1" x14ac:dyDescent="0.25">
      <c r="A36" s="37" t="s">
        <v>25</v>
      </c>
      <c r="B36" s="21" t="s">
        <v>312</v>
      </c>
      <c r="C36" s="348">
        <f>SUM(C37:C46)</f>
        <v>0</v>
      </c>
    </row>
    <row r="37" spans="1:3" s="118" customFormat="1" ht="12" customHeight="1" x14ac:dyDescent="0.2">
      <c r="A37" s="496" t="s">
        <v>102</v>
      </c>
      <c r="B37" s="478" t="s">
        <v>315</v>
      </c>
      <c r="C37" s="351"/>
    </row>
    <row r="38" spans="1:3" s="118" customFormat="1" ht="12" customHeight="1" x14ac:dyDescent="0.2">
      <c r="A38" s="497" t="s">
        <v>103</v>
      </c>
      <c r="B38" s="479" t="s">
        <v>316</v>
      </c>
      <c r="C38" s="350"/>
    </row>
    <row r="39" spans="1:3" s="118" customFormat="1" ht="12" customHeight="1" x14ac:dyDescent="0.2">
      <c r="A39" s="497" t="s">
        <v>104</v>
      </c>
      <c r="B39" s="479" t="s">
        <v>317</v>
      </c>
      <c r="C39" s="350"/>
    </row>
    <row r="40" spans="1:3" s="118" customFormat="1" ht="12" customHeight="1" x14ac:dyDescent="0.2">
      <c r="A40" s="497" t="s">
        <v>188</v>
      </c>
      <c r="B40" s="479" t="s">
        <v>318</v>
      </c>
      <c r="C40" s="350"/>
    </row>
    <row r="41" spans="1:3" s="118" customFormat="1" ht="12" customHeight="1" x14ac:dyDescent="0.2">
      <c r="A41" s="497" t="s">
        <v>189</v>
      </c>
      <c r="B41" s="479" t="s">
        <v>319</v>
      </c>
      <c r="C41" s="350"/>
    </row>
    <row r="42" spans="1:3" s="118" customFormat="1" ht="12" customHeight="1" x14ac:dyDescent="0.2">
      <c r="A42" s="497" t="s">
        <v>190</v>
      </c>
      <c r="B42" s="479" t="s">
        <v>320</v>
      </c>
      <c r="C42" s="350"/>
    </row>
    <row r="43" spans="1:3" s="118" customFormat="1" ht="12" customHeight="1" x14ac:dyDescent="0.2">
      <c r="A43" s="497" t="s">
        <v>191</v>
      </c>
      <c r="B43" s="479" t="s">
        <v>321</v>
      </c>
      <c r="C43" s="350"/>
    </row>
    <row r="44" spans="1:3" s="118" customFormat="1" ht="12" customHeight="1" x14ac:dyDescent="0.2">
      <c r="A44" s="497" t="s">
        <v>192</v>
      </c>
      <c r="B44" s="479" t="s">
        <v>322</v>
      </c>
      <c r="C44" s="350"/>
    </row>
    <row r="45" spans="1:3" s="118" customFormat="1" ht="12" customHeight="1" x14ac:dyDescent="0.2">
      <c r="A45" s="497" t="s">
        <v>313</v>
      </c>
      <c r="B45" s="479" t="s">
        <v>323</v>
      </c>
      <c r="C45" s="353"/>
    </row>
    <row r="46" spans="1:3" s="118" customFormat="1" ht="12" customHeight="1" thickBot="1" x14ac:dyDescent="0.25">
      <c r="A46" s="498" t="s">
        <v>314</v>
      </c>
      <c r="B46" s="480" t="s">
        <v>324</v>
      </c>
      <c r="C46" s="464"/>
    </row>
    <row r="47" spans="1:3" s="118" customFormat="1" ht="12" customHeight="1" thickBot="1" x14ac:dyDescent="0.25">
      <c r="A47" s="37" t="s">
        <v>26</v>
      </c>
      <c r="B47" s="21" t="s">
        <v>325</v>
      </c>
      <c r="C47" s="348">
        <f>SUM(C48:C52)</f>
        <v>0</v>
      </c>
    </row>
    <row r="48" spans="1:3" s="118" customFormat="1" ht="12" customHeight="1" x14ac:dyDescent="0.2">
      <c r="A48" s="496" t="s">
        <v>105</v>
      </c>
      <c r="B48" s="478" t="s">
        <v>329</v>
      </c>
      <c r="C48" s="528"/>
    </row>
    <row r="49" spans="1:3" s="118" customFormat="1" ht="12" customHeight="1" x14ac:dyDescent="0.2">
      <c r="A49" s="497" t="s">
        <v>106</v>
      </c>
      <c r="B49" s="479" t="s">
        <v>330</v>
      </c>
      <c r="C49" s="353"/>
    </row>
    <row r="50" spans="1:3" s="118" customFormat="1" ht="12" customHeight="1" x14ac:dyDescent="0.2">
      <c r="A50" s="497" t="s">
        <v>326</v>
      </c>
      <c r="B50" s="479" t="s">
        <v>331</v>
      </c>
      <c r="C50" s="353"/>
    </row>
    <row r="51" spans="1:3" s="118" customFormat="1" ht="12" customHeight="1" x14ac:dyDescent="0.2">
      <c r="A51" s="497" t="s">
        <v>327</v>
      </c>
      <c r="B51" s="479" t="s">
        <v>332</v>
      </c>
      <c r="C51" s="353"/>
    </row>
    <row r="52" spans="1:3" s="118" customFormat="1" ht="12" customHeight="1" thickBot="1" x14ac:dyDescent="0.25">
      <c r="A52" s="498" t="s">
        <v>328</v>
      </c>
      <c r="B52" s="480" t="s">
        <v>333</v>
      </c>
      <c r="C52" s="464"/>
    </row>
    <row r="53" spans="1:3" s="118" customFormat="1" ht="12" customHeight="1" thickBot="1" x14ac:dyDescent="0.25">
      <c r="A53" s="37" t="s">
        <v>193</v>
      </c>
      <c r="B53" s="21" t="s">
        <v>334</v>
      </c>
      <c r="C53" s="348">
        <f>SUM(C54:C56)</f>
        <v>0</v>
      </c>
    </row>
    <row r="54" spans="1:3" s="118" customFormat="1" ht="12" customHeight="1" x14ac:dyDescent="0.2">
      <c r="A54" s="496" t="s">
        <v>107</v>
      </c>
      <c r="B54" s="478" t="s">
        <v>335</v>
      </c>
      <c r="C54" s="351"/>
    </row>
    <row r="55" spans="1:3" s="118" customFormat="1" ht="12" customHeight="1" x14ac:dyDescent="0.2">
      <c r="A55" s="497" t="s">
        <v>108</v>
      </c>
      <c r="B55" s="479" t="s">
        <v>547</v>
      </c>
      <c r="C55" s="350"/>
    </row>
    <row r="56" spans="1:3" s="118" customFormat="1" ht="12" customHeight="1" x14ac:dyDescent="0.2">
      <c r="A56" s="497" t="s">
        <v>339</v>
      </c>
      <c r="B56" s="479" t="s">
        <v>337</v>
      </c>
      <c r="C56" s="350"/>
    </row>
    <row r="57" spans="1:3" s="118" customFormat="1" ht="12" customHeight="1" thickBot="1" x14ac:dyDescent="0.25">
      <c r="A57" s="498" t="s">
        <v>340</v>
      </c>
      <c r="B57" s="480" t="s">
        <v>338</v>
      </c>
      <c r="C57" s="352"/>
    </row>
    <row r="58" spans="1:3" s="118" customFormat="1" ht="12" customHeight="1" thickBot="1" x14ac:dyDescent="0.25">
      <c r="A58" s="37" t="s">
        <v>28</v>
      </c>
      <c r="B58" s="343" t="s">
        <v>341</v>
      </c>
      <c r="C58" s="348">
        <f>SUM(C59:C61)</f>
        <v>0</v>
      </c>
    </row>
    <row r="59" spans="1:3" s="118" customFormat="1" ht="12" customHeight="1" x14ac:dyDescent="0.2">
      <c r="A59" s="496" t="s">
        <v>194</v>
      </c>
      <c r="B59" s="478" t="s">
        <v>343</v>
      </c>
      <c r="C59" s="353"/>
    </row>
    <row r="60" spans="1:3" s="118" customFormat="1" ht="12" customHeight="1" x14ac:dyDescent="0.2">
      <c r="A60" s="497" t="s">
        <v>195</v>
      </c>
      <c r="B60" s="479" t="s">
        <v>548</v>
      </c>
      <c r="C60" s="353"/>
    </row>
    <row r="61" spans="1:3" s="118" customFormat="1" ht="12" customHeight="1" x14ac:dyDescent="0.2">
      <c r="A61" s="497" t="s">
        <v>253</v>
      </c>
      <c r="B61" s="479" t="s">
        <v>344</v>
      </c>
      <c r="C61" s="353"/>
    </row>
    <row r="62" spans="1:3" s="118" customFormat="1" ht="12" customHeight="1" thickBot="1" x14ac:dyDescent="0.25">
      <c r="A62" s="498" t="s">
        <v>342</v>
      </c>
      <c r="B62" s="480" t="s">
        <v>345</v>
      </c>
      <c r="C62" s="353"/>
    </row>
    <row r="63" spans="1:3" s="118" customFormat="1" ht="12" customHeight="1" thickBot="1" x14ac:dyDescent="0.25">
      <c r="A63" s="37" t="s">
        <v>29</v>
      </c>
      <c r="B63" s="21" t="s">
        <v>346</v>
      </c>
      <c r="C63" s="354">
        <f>+C8+C15+C22+C29+C36+C47+C53+C58</f>
        <v>0</v>
      </c>
    </row>
    <row r="64" spans="1:3" s="118" customFormat="1" ht="12" customHeight="1" thickBot="1" x14ac:dyDescent="0.2">
      <c r="A64" s="499" t="s">
        <v>491</v>
      </c>
      <c r="B64" s="343" t="s">
        <v>348</v>
      </c>
      <c r="C64" s="348">
        <f>SUM(C65:C67)</f>
        <v>0</v>
      </c>
    </row>
    <row r="65" spans="1:3" s="118" customFormat="1" ht="12" customHeight="1" x14ac:dyDescent="0.2">
      <c r="A65" s="496" t="s">
        <v>381</v>
      </c>
      <c r="B65" s="478" t="s">
        <v>349</v>
      </c>
      <c r="C65" s="353"/>
    </row>
    <row r="66" spans="1:3" s="118" customFormat="1" ht="12" customHeight="1" x14ac:dyDescent="0.2">
      <c r="A66" s="497" t="s">
        <v>390</v>
      </c>
      <c r="B66" s="479" t="s">
        <v>350</v>
      </c>
      <c r="C66" s="353"/>
    </row>
    <row r="67" spans="1:3" s="118" customFormat="1" ht="12" customHeight="1" thickBot="1" x14ac:dyDescent="0.25">
      <c r="A67" s="498" t="s">
        <v>391</v>
      </c>
      <c r="B67" s="482" t="s">
        <v>351</v>
      </c>
      <c r="C67" s="353"/>
    </row>
    <row r="68" spans="1:3" s="118" customFormat="1" ht="12" customHeight="1" thickBot="1" x14ac:dyDescent="0.2">
      <c r="A68" s="499" t="s">
        <v>352</v>
      </c>
      <c r="B68" s="343" t="s">
        <v>353</v>
      </c>
      <c r="C68" s="348">
        <f>SUM(C69:C72)</f>
        <v>0</v>
      </c>
    </row>
    <row r="69" spans="1:3" s="118" customFormat="1" ht="12" customHeight="1" x14ac:dyDescent="0.2">
      <c r="A69" s="496" t="s">
        <v>162</v>
      </c>
      <c r="B69" s="478" t="s">
        <v>354</v>
      </c>
      <c r="C69" s="353"/>
    </row>
    <row r="70" spans="1:3" s="118" customFormat="1" ht="12" customHeight="1" x14ac:dyDescent="0.2">
      <c r="A70" s="497" t="s">
        <v>163</v>
      </c>
      <c r="B70" s="479" t="s">
        <v>355</v>
      </c>
      <c r="C70" s="353"/>
    </row>
    <row r="71" spans="1:3" s="118" customFormat="1" ht="12" customHeight="1" x14ac:dyDescent="0.2">
      <c r="A71" s="497" t="s">
        <v>382</v>
      </c>
      <c r="B71" s="479" t="s">
        <v>356</v>
      </c>
      <c r="C71" s="353"/>
    </row>
    <row r="72" spans="1:3" s="118" customFormat="1" ht="12" customHeight="1" thickBot="1" x14ac:dyDescent="0.25">
      <c r="A72" s="498" t="s">
        <v>383</v>
      </c>
      <c r="B72" s="480" t="s">
        <v>357</v>
      </c>
      <c r="C72" s="353"/>
    </row>
    <row r="73" spans="1:3" s="118" customFormat="1" ht="12" customHeight="1" thickBot="1" x14ac:dyDescent="0.2">
      <c r="A73" s="499" t="s">
        <v>358</v>
      </c>
      <c r="B73" s="343" t="s">
        <v>359</v>
      </c>
      <c r="C73" s="348">
        <f>SUM(C74:C75)</f>
        <v>0</v>
      </c>
    </row>
    <row r="74" spans="1:3" s="118" customFormat="1" ht="12" customHeight="1" x14ac:dyDescent="0.2">
      <c r="A74" s="496" t="s">
        <v>384</v>
      </c>
      <c r="B74" s="478" t="s">
        <v>360</v>
      </c>
      <c r="C74" s="353"/>
    </row>
    <row r="75" spans="1:3" s="118" customFormat="1" ht="12" customHeight="1" thickBot="1" x14ac:dyDescent="0.25">
      <c r="A75" s="498" t="s">
        <v>385</v>
      </c>
      <c r="B75" s="480" t="s">
        <v>361</v>
      </c>
      <c r="C75" s="353"/>
    </row>
    <row r="76" spans="1:3" s="117" customFormat="1" ht="12" customHeight="1" thickBot="1" x14ac:dyDescent="0.2">
      <c r="A76" s="499" t="s">
        <v>362</v>
      </c>
      <c r="B76" s="343" t="s">
        <v>363</v>
      </c>
      <c r="C76" s="348">
        <f>SUM(C77:C79)</f>
        <v>0</v>
      </c>
    </row>
    <row r="77" spans="1:3" s="118" customFormat="1" ht="12" customHeight="1" x14ac:dyDescent="0.2">
      <c r="A77" s="496" t="s">
        <v>386</v>
      </c>
      <c r="B77" s="478" t="s">
        <v>364</v>
      </c>
      <c r="C77" s="353"/>
    </row>
    <row r="78" spans="1:3" s="118" customFormat="1" ht="12" customHeight="1" x14ac:dyDescent="0.2">
      <c r="A78" s="497" t="s">
        <v>387</v>
      </c>
      <c r="B78" s="479" t="s">
        <v>365</v>
      </c>
      <c r="C78" s="353"/>
    </row>
    <row r="79" spans="1:3" s="118" customFormat="1" ht="12" customHeight="1" thickBot="1" x14ac:dyDescent="0.25">
      <c r="A79" s="498" t="s">
        <v>388</v>
      </c>
      <c r="B79" s="480" t="s">
        <v>366</v>
      </c>
      <c r="C79" s="353"/>
    </row>
    <row r="80" spans="1:3" s="118" customFormat="1" ht="12" customHeight="1" thickBot="1" x14ac:dyDescent="0.2">
      <c r="A80" s="499" t="s">
        <v>367</v>
      </c>
      <c r="B80" s="343" t="s">
        <v>389</v>
      </c>
      <c r="C80" s="348">
        <f>SUM(C81:C84)</f>
        <v>0</v>
      </c>
    </row>
    <row r="81" spans="1:3" s="118" customFormat="1" ht="12" customHeight="1" x14ac:dyDescent="0.2">
      <c r="A81" s="500" t="s">
        <v>368</v>
      </c>
      <c r="B81" s="478" t="s">
        <v>369</v>
      </c>
      <c r="C81" s="353"/>
    </row>
    <row r="82" spans="1:3" s="118" customFormat="1" ht="12" customHeight="1" x14ac:dyDescent="0.2">
      <c r="A82" s="501" t="s">
        <v>370</v>
      </c>
      <c r="B82" s="479" t="s">
        <v>371</v>
      </c>
      <c r="C82" s="353"/>
    </row>
    <row r="83" spans="1:3" s="118" customFormat="1" ht="12" customHeight="1" x14ac:dyDescent="0.2">
      <c r="A83" s="501" t="s">
        <v>372</v>
      </c>
      <c r="B83" s="479" t="s">
        <v>373</v>
      </c>
      <c r="C83" s="353"/>
    </row>
    <row r="84" spans="1:3" s="117" customFormat="1" ht="12" customHeight="1" thickBot="1" x14ac:dyDescent="0.25">
      <c r="A84" s="502" t="s">
        <v>374</v>
      </c>
      <c r="B84" s="480" t="s">
        <v>375</v>
      </c>
      <c r="C84" s="353"/>
    </row>
    <row r="85" spans="1:3" s="117" customFormat="1" ht="12" customHeight="1" thickBot="1" x14ac:dyDescent="0.2">
      <c r="A85" s="499" t="s">
        <v>376</v>
      </c>
      <c r="B85" s="343" t="s">
        <v>377</v>
      </c>
      <c r="C85" s="529"/>
    </row>
    <row r="86" spans="1:3" s="117" customFormat="1" ht="12" customHeight="1" thickBot="1" x14ac:dyDescent="0.2">
      <c r="A86" s="499" t="s">
        <v>378</v>
      </c>
      <c r="B86" s="486" t="s">
        <v>379</v>
      </c>
      <c r="C86" s="354">
        <f>+C64+C68+C73+C76+C80+C85</f>
        <v>0</v>
      </c>
    </row>
    <row r="87" spans="1:3" s="117" customFormat="1" ht="12" customHeight="1" thickBot="1" x14ac:dyDescent="0.2">
      <c r="A87" s="503" t="s">
        <v>392</v>
      </c>
      <c r="B87" s="488" t="s">
        <v>528</v>
      </c>
      <c r="C87" s="354">
        <f>+C63+C86</f>
        <v>0</v>
      </c>
    </row>
    <row r="88" spans="1:3" s="118" customFormat="1" ht="15" customHeight="1" x14ac:dyDescent="0.2">
      <c r="A88" s="285"/>
      <c r="B88" s="286"/>
      <c r="C88" s="419"/>
    </row>
    <row r="89" spans="1:3" ht="13.5" thickBot="1" x14ac:dyDescent="0.25">
      <c r="A89" s="504"/>
      <c r="B89" s="288"/>
      <c r="C89" s="420"/>
    </row>
    <row r="90" spans="1:3" s="77" customFormat="1" ht="16.5" customHeight="1" thickBot="1" x14ac:dyDescent="0.25">
      <c r="A90" s="289"/>
      <c r="B90" s="290" t="s">
        <v>63</v>
      </c>
      <c r="C90" s="421"/>
    </row>
    <row r="91" spans="1:3" s="119" customFormat="1" ht="12" customHeight="1" thickBot="1" x14ac:dyDescent="0.25">
      <c r="A91" s="470" t="s">
        <v>21</v>
      </c>
      <c r="B91" s="31" t="s">
        <v>395</v>
      </c>
      <c r="C91" s="347">
        <f>SUM(C92:C96)</f>
        <v>0</v>
      </c>
    </row>
    <row r="92" spans="1:3" ht="12" customHeight="1" x14ac:dyDescent="0.2">
      <c r="A92" s="505" t="s">
        <v>109</v>
      </c>
      <c r="B92" s="10" t="s">
        <v>52</v>
      </c>
      <c r="C92" s="349"/>
    </row>
    <row r="93" spans="1:3" ht="12" customHeight="1" x14ac:dyDescent="0.2">
      <c r="A93" s="497" t="s">
        <v>110</v>
      </c>
      <c r="B93" s="8" t="s">
        <v>196</v>
      </c>
      <c r="C93" s="350"/>
    </row>
    <row r="94" spans="1:3" ht="12" customHeight="1" x14ac:dyDescent="0.2">
      <c r="A94" s="497" t="s">
        <v>111</v>
      </c>
      <c r="B94" s="8" t="s">
        <v>152</v>
      </c>
      <c r="C94" s="352"/>
    </row>
    <row r="95" spans="1:3" ht="12" customHeight="1" x14ac:dyDescent="0.2">
      <c r="A95" s="497" t="s">
        <v>112</v>
      </c>
      <c r="B95" s="11" t="s">
        <v>197</v>
      </c>
      <c r="C95" s="352"/>
    </row>
    <row r="96" spans="1:3" ht="12" customHeight="1" x14ac:dyDescent="0.2">
      <c r="A96" s="497" t="s">
        <v>123</v>
      </c>
      <c r="B96" s="19" t="s">
        <v>198</v>
      </c>
      <c r="C96" s="352"/>
    </row>
    <row r="97" spans="1:3" ht="12" customHeight="1" x14ac:dyDescent="0.2">
      <c r="A97" s="497" t="s">
        <v>113</v>
      </c>
      <c r="B97" s="8" t="s">
        <v>396</v>
      </c>
      <c r="C97" s="352"/>
    </row>
    <row r="98" spans="1:3" ht="12" customHeight="1" x14ac:dyDescent="0.2">
      <c r="A98" s="497" t="s">
        <v>114</v>
      </c>
      <c r="B98" s="173" t="s">
        <v>397</v>
      </c>
      <c r="C98" s="352"/>
    </row>
    <row r="99" spans="1:3" ht="12" customHeight="1" x14ac:dyDescent="0.2">
      <c r="A99" s="497" t="s">
        <v>124</v>
      </c>
      <c r="B99" s="174" t="s">
        <v>398</v>
      </c>
      <c r="C99" s="352"/>
    </row>
    <row r="100" spans="1:3" ht="12" customHeight="1" x14ac:dyDescent="0.2">
      <c r="A100" s="497" t="s">
        <v>125</v>
      </c>
      <c r="B100" s="174" t="s">
        <v>399</v>
      </c>
      <c r="C100" s="352"/>
    </row>
    <row r="101" spans="1:3" ht="12" customHeight="1" x14ac:dyDescent="0.2">
      <c r="A101" s="497" t="s">
        <v>126</v>
      </c>
      <c r="B101" s="173" t="s">
        <v>400</v>
      </c>
      <c r="C101" s="352"/>
    </row>
    <row r="102" spans="1:3" ht="12" customHeight="1" x14ac:dyDescent="0.2">
      <c r="A102" s="497" t="s">
        <v>127</v>
      </c>
      <c r="B102" s="173" t="s">
        <v>401</v>
      </c>
      <c r="C102" s="352"/>
    </row>
    <row r="103" spans="1:3" ht="12" customHeight="1" x14ac:dyDescent="0.2">
      <c r="A103" s="497" t="s">
        <v>129</v>
      </c>
      <c r="B103" s="174" t="s">
        <v>402</v>
      </c>
      <c r="C103" s="352"/>
    </row>
    <row r="104" spans="1:3" ht="12" customHeight="1" x14ac:dyDescent="0.2">
      <c r="A104" s="506" t="s">
        <v>199</v>
      </c>
      <c r="B104" s="175" t="s">
        <v>403</v>
      </c>
      <c r="C104" s="352"/>
    </row>
    <row r="105" spans="1:3" ht="12" customHeight="1" x14ac:dyDescent="0.2">
      <c r="A105" s="497" t="s">
        <v>393</v>
      </c>
      <c r="B105" s="175" t="s">
        <v>404</v>
      </c>
      <c r="C105" s="352"/>
    </row>
    <row r="106" spans="1:3" ht="12" customHeight="1" thickBot="1" x14ac:dyDescent="0.25">
      <c r="A106" s="507" t="s">
        <v>394</v>
      </c>
      <c r="B106" s="176" t="s">
        <v>405</v>
      </c>
      <c r="C106" s="356"/>
    </row>
    <row r="107" spans="1:3" ht="12" customHeight="1" thickBot="1" x14ac:dyDescent="0.25">
      <c r="A107" s="37" t="s">
        <v>22</v>
      </c>
      <c r="B107" s="30" t="s">
        <v>406</v>
      </c>
      <c r="C107" s="348">
        <f>+C108+C110+C112</f>
        <v>0</v>
      </c>
    </row>
    <row r="108" spans="1:3" ht="12" customHeight="1" x14ac:dyDescent="0.2">
      <c r="A108" s="496" t="s">
        <v>115</v>
      </c>
      <c r="B108" s="8" t="s">
        <v>251</v>
      </c>
      <c r="C108" s="351"/>
    </row>
    <row r="109" spans="1:3" ht="12" customHeight="1" x14ac:dyDescent="0.2">
      <c r="A109" s="496" t="s">
        <v>116</v>
      </c>
      <c r="B109" s="12" t="s">
        <v>410</v>
      </c>
      <c r="C109" s="351"/>
    </row>
    <row r="110" spans="1:3" ht="12" customHeight="1" x14ac:dyDescent="0.2">
      <c r="A110" s="496" t="s">
        <v>117</v>
      </c>
      <c r="B110" s="12" t="s">
        <v>200</v>
      </c>
      <c r="C110" s="350"/>
    </row>
    <row r="111" spans="1:3" ht="12" customHeight="1" x14ac:dyDescent="0.2">
      <c r="A111" s="496" t="s">
        <v>118</v>
      </c>
      <c r="B111" s="12" t="s">
        <v>411</v>
      </c>
      <c r="C111" s="315"/>
    </row>
    <row r="112" spans="1:3" ht="12" customHeight="1" x14ac:dyDescent="0.2">
      <c r="A112" s="496" t="s">
        <v>119</v>
      </c>
      <c r="B112" s="345" t="s">
        <v>254</v>
      </c>
      <c r="C112" s="315"/>
    </row>
    <row r="113" spans="1:3" ht="12" customHeight="1" x14ac:dyDescent="0.2">
      <c r="A113" s="496" t="s">
        <v>128</v>
      </c>
      <c r="B113" s="344" t="s">
        <v>549</v>
      </c>
      <c r="C113" s="315"/>
    </row>
    <row r="114" spans="1:3" ht="12" customHeight="1" x14ac:dyDescent="0.2">
      <c r="A114" s="496" t="s">
        <v>130</v>
      </c>
      <c r="B114" s="474" t="s">
        <v>416</v>
      </c>
      <c r="C114" s="315"/>
    </row>
    <row r="115" spans="1:3" ht="12" customHeight="1" x14ac:dyDescent="0.2">
      <c r="A115" s="496" t="s">
        <v>201</v>
      </c>
      <c r="B115" s="174" t="s">
        <v>399</v>
      </c>
      <c r="C115" s="315"/>
    </row>
    <row r="116" spans="1:3" ht="12" customHeight="1" x14ac:dyDescent="0.2">
      <c r="A116" s="496" t="s">
        <v>202</v>
      </c>
      <c r="B116" s="174" t="s">
        <v>415</v>
      </c>
      <c r="C116" s="315"/>
    </row>
    <row r="117" spans="1:3" ht="12" customHeight="1" x14ac:dyDescent="0.2">
      <c r="A117" s="496" t="s">
        <v>203</v>
      </c>
      <c r="B117" s="174" t="s">
        <v>414</v>
      </c>
      <c r="C117" s="315"/>
    </row>
    <row r="118" spans="1:3" ht="12" customHeight="1" x14ac:dyDescent="0.2">
      <c r="A118" s="496" t="s">
        <v>407</v>
      </c>
      <c r="B118" s="174" t="s">
        <v>402</v>
      </c>
      <c r="C118" s="315"/>
    </row>
    <row r="119" spans="1:3" ht="12" customHeight="1" x14ac:dyDescent="0.2">
      <c r="A119" s="496" t="s">
        <v>408</v>
      </c>
      <c r="B119" s="174" t="s">
        <v>413</v>
      </c>
      <c r="C119" s="315"/>
    </row>
    <row r="120" spans="1:3" ht="12" customHeight="1" thickBot="1" x14ac:dyDescent="0.25">
      <c r="A120" s="506" t="s">
        <v>409</v>
      </c>
      <c r="B120" s="174" t="s">
        <v>412</v>
      </c>
      <c r="C120" s="317"/>
    </row>
    <row r="121" spans="1:3" ht="12" customHeight="1" thickBot="1" x14ac:dyDescent="0.25">
      <c r="A121" s="37" t="s">
        <v>23</v>
      </c>
      <c r="B121" s="154" t="s">
        <v>417</v>
      </c>
      <c r="C121" s="348">
        <f>+C122+C123</f>
        <v>0</v>
      </c>
    </row>
    <row r="122" spans="1:3" ht="12" customHeight="1" x14ac:dyDescent="0.2">
      <c r="A122" s="496" t="s">
        <v>98</v>
      </c>
      <c r="B122" s="9" t="s">
        <v>65</v>
      </c>
      <c r="C122" s="351"/>
    </row>
    <row r="123" spans="1:3" ht="12" customHeight="1" thickBot="1" x14ac:dyDescent="0.25">
      <c r="A123" s="498" t="s">
        <v>99</v>
      </c>
      <c r="B123" s="12" t="s">
        <v>66</v>
      </c>
      <c r="C123" s="352"/>
    </row>
    <row r="124" spans="1:3" ht="12" customHeight="1" thickBot="1" x14ac:dyDescent="0.25">
      <c r="A124" s="37" t="s">
        <v>24</v>
      </c>
      <c r="B124" s="154" t="s">
        <v>418</v>
      </c>
      <c r="C124" s="348">
        <f>+C91+C107+C121</f>
        <v>0</v>
      </c>
    </row>
    <row r="125" spans="1:3" ht="12" customHeight="1" thickBot="1" x14ac:dyDescent="0.25">
      <c r="A125" s="37" t="s">
        <v>25</v>
      </c>
      <c r="B125" s="154" t="s">
        <v>419</v>
      </c>
      <c r="C125" s="348">
        <f>+C126+C127+C128</f>
        <v>0</v>
      </c>
    </row>
    <row r="126" spans="1:3" s="119" customFormat="1" ht="12" customHeight="1" x14ac:dyDescent="0.2">
      <c r="A126" s="496" t="s">
        <v>102</v>
      </c>
      <c r="B126" s="9" t="s">
        <v>420</v>
      </c>
      <c r="C126" s="315"/>
    </row>
    <row r="127" spans="1:3" ht="12" customHeight="1" x14ac:dyDescent="0.2">
      <c r="A127" s="496" t="s">
        <v>103</v>
      </c>
      <c r="B127" s="9" t="s">
        <v>421</v>
      </c>
      <c r="C127" s="315"/>
    </row>
    <row r="128" spans="1:3" ht="12" customHeight="1" thickBot="1" x14ac:dyDescent="0.25">
      <c r="A128" s="506" t="s">
        <v>104</v>
      </c>
      <c r="B128" s="7" t="s">
        <v>422</v>
      </c>
      <c r="C128" s="315"/>
    </row>
    <row r="129" spans="1:11" ht="12" customHeight="1" thickBot="1" x14ac:dyDescent="0.25">
      <c r="A129" s="37" t="s">
        <v>26</v>
      </c>
      <c r="B129" s="154" t="s">
        <v>490</v>
      </c>
      <c r="C129" s="348">
        <f>+C130+C131+C132+C133</f>
        <v>0</v>
      </c>
    </row>
    <row r="130" spans="1:11" ht="12" customHeight="1" x14ac:dyDescent="0.2">
      <c r="A130" s="496" t="s">
        <v>105</v>
      </c>
      <c r="B130" s="9" t="s">
        <v>423</v>
      </c>
      <c r="C130" s="315"/>
    </row>
    <row r="131" spans="1:11" ht="12" customHeight="1" x14ac:dyDescent="0.2">
      <c r="A131" s="496" t="s">
        <v>106</v>
      </c>
      <c r="B131" s="9" t="s">
        <v>424</v>
      </c>
      <c r="C131" s="315"/>
    </row>
    <row r="132" spans="1:11" ht="12" customHeight="1" x14ac:dyDescent="0.2">
      <c r="A132" s="496" t="s">
        <v>326</v>
      </c>
      <c r="B132" s="9" t="s">
        <v>425</v>
      </c>
      <c r="C132" s="315"/>
    </row>
    <row r="133" spans="1:11" s="119" customFormat="1" ht="12" customHeight="1" thickBot="1" x14ac:dyDescent="0.25">
      <c r="A133" s="506" t="s">
        <v>327</v>
      </c>
      <c r="B133" s="7" t="s">
        <v>426</v>
      </c>
      <c r="C133" s="315"/>
    </row>
    <row r="134" spans="1:11" ht="12" customHeight="1" thickBot="1" x14ac:dyDescent="0.25">
      <c r="A134" s="37" t="s">
        <v>27</v>
      </c>
      <c r="B134" s="154" t="s">
        <v>427</v>
      </c>
      <c r="C134" s="354">
        <f>+C135+C136+C137+C138</f>
        <v>0</v>
      </c>
      <c r="K134" s="297"/>
    </row>
    <row r="135" spans="1:11" x14ac:dyDescent="0.2">
      <c r="A135" s="496" t="s">
        <v>107</v>
      </c>
      <c r="B135" s="9" t="s">
        <v>428</v>
      </c>
      <c r="C135" s="315"/>
    </row>
    <row r="136" spans="1:11" ht="12" customHeight="1" x14ac:dyDescent="0.2">
      <c r="A136" s="496" t="s">
        <v>108</v>
      </c>
      <c r="B136" s="9" t="s">
        <v>438</v>
      </c>
      <c r="C136" s="315"/>
    </row>
    <row r="137" spans="1:11" s="119" customFormat="1" ht="12" customHeight="1" x14ac:dyDescent="0.2">
      <c r="A137" s="496" t="s">
        <v>339</v>
      </c>
      <c r="B137" s="9" t="s">
        <v>429</v>
      </c>
      <c r="C137" s="315"/>
    </row>
    <row r="138" spans="1:11" s="119" customFormat="1" ht="12" customHeight="1" thickBot="1" x14ac:dyDescent="0.25">
      <c r="A138" s="506" t="s">
        <v>340</v>
      </c>
      <c r="B138" s="7" t="s">
        <v>430</v>
      </c>
      <c r="C138" s="315"/>
    </row>
    <row r="139" spans="1:11" s="119" customFormat="1" ht="12" customHeight="1" thickBot="1" x14ac:dyDescent="0.25">
      <c r="A139" s="37" t="s">
        <v>28</v>
      </c>
      <c r="B139" s="154" t="s">
        <v>431</v>
      </c>
      <c r="C139" s="357">
        <f>+C140+C141+C142+C143</f>
        <v>0</v>
      </c>
    </row>
    <row r="140" spans="1:11" s="119" customFormat="1" ht="12" customHeight="1" x14ac:dyDescent="0.2">
      <c r="A140" s="496" t="s">
        <v>194</v>
      </c>
      <c r="B140" s="9" t="s">
        <v>432</v>
      </c>
      <c r="C140" s="315"/>
    </row>
    <row r="141" spans="1:11" s="119" customFormat="1" ht="12" customHeight="1" x14ac:dyDescent="0.2">
      <c r="A141" s="496" t="s">
        <v>195</v>
      </c>
      <c r="B141" s="9" t="s">
        <v>433</v>
      </c>
      <c r="C141" s="315"/>
    </row>
    <row r="142" spans="1:11" s="119" customFormat="1" ht="12" customHeight="1" x14ac:dyDescent="0.2">
      <c r="A142" s="496" t="s">
        <v>253</v>
      </c>
      <c r="B142" s="9" t="s">
        <v>434</v>
      </c>
      <c r="C142" s="315"/>
    </row>
    <row r="143" spans="1:11" ht="12.75" customHeight="1" thickBot="1" x14ac:dyDescent="0.25">
      <c r="A143" s="496" t="s">
        <v>342</v>
      </c>
      <c r="B143" s="9" t="s">
        <v>435</v>
      </c>
      <c r="C143" s="315"/>
    </row>
    <row r="144" spans="1:11" ht="12" customHeight="1" thickBot="1" x14ac:dyDescent="0.25">
      <c r="A144" s="37" t="s">
        <v>29</v>
      </c>
      <c r="B144" s="154" t="s">
        <v>436</v>
      </c>
      <c r="C144" s="490">
        <f>+C125+C129+C134+C139</f>
        <v>0</v>
      </c>
    </row>
    <row r="145" spans="1:3" ht="15" customHeight="1" thickBot="1" x14ac:dyDescent="0.25">
      <c r="A145" s="508" t="s">
        <v>30</v>
      </c>
      <c r="B145" s="440" t="s">
        <v>437</v>
      </c>
      <c r="C145" s="490">
        <f>+C124+C144</f>
        <v>0</v>
      </c>
    </row>
    <row r="146" spans="1:3" ht="13.5" thickBot="1" x14ac:dyDescent="0.25">
      <c r="A146" s="448"/>
      <c r="B146" s="449"/>
      <c r="C146" s="450"/>
    </row>
    <row r="147" spans="1:3" ht="15" customHeight="1" thickBot="1" x14ac:dyDescent="0.25">
      <c r="A147" s="294" t="s">
        <v>223</v>
      </c>
      <c r="B147" s="295"/>
      <c r="C147" s="151"/>
    </row>
    <row r="148" spans="1:3" ht="14.25" customHeight="1" thickBot="1" x14ac:dyDescent="0.25">
      <c r="A148" s="294" t="s">
        <v>224</v>
      </c>
      <c r="B148" s="295"/>
      <c r="C148" s="151"/>
    </row>
  </sheetData>
  <sheetProtection sheet="1" objects="1" scenarios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C58"/>
  <sheetViews>
    <sheetView zoomScaleNormal="100" workbookViewId="0">
      <selection activeCell="B2" sqref="B2"/>
    </sheetView>
  </sheetViews>
  <sheetFormatPr defaultRowHeight="12.75" x14ac:dyDescent="0.2"/>
  <cols>
    <col min="1" max="1" width="13.83203125" style="292" customWidth="1"/>
    <col min="2" max="2" width="79.1640625" style="293" customWidth="1"/>
    <col min="3" max="3" width="25" style="293" customWidth="1"/>
    <col min="4" max="16384" width="9.33203125" style="293"/>
  </cols>
  <sheetData>
    <row r="1" spans="1:3" s="272" customFormat="1" ht="21" customHeight="1" thickBot="1" x14ac:dyDescent="0.25">
      <c r="A1" s="271"/>
      <c r="B1" s="273"/>
      <c r="C1" s="520" t="s">
        <v>529</v>
      </c>
    </row>
    <row r="2" spans="1:3" s="521" customFormat="1" ht="25.5" customHeight="1" x14ac:dyDescent="0.2">
      <c r="A2" s="468" t="s">
        <v>221</v>
      </c>
      <c r="B2" s="409" t="s">
        <v>566</v>
      </c>
      <c r="C2" s="424" t="s">
        <v>67</v>
      </c>
    </row>
    <row r="3" spans="1:3" s="521" customFormat="1" ht="24.75" thickBot="1" x14ac:dyDescent="0.25">
      <c r="A3" s="513" t="s">
        <v>220</v>
      </c>
      <c r="B3" s="410" t="s">
        <v>504</v>
      </c>
      <c r="C3" s="425" t="s">
        <v>57</v>
      </c>
    </row>
    <row r="4" spans="1:3" s="522" customFormat="1" ht="15.95" customHeight="1" thickBot="1" x14ac:dyDescent="0.3">
      <c r="A4" s="275"/>
      <c r="B4" s="275"/>
      <c r="C4" s="276" t="s">
        <v>58</v>
      </c>
    </row>
    <row r="5" spans="1:3" ht="13.5" thickBot="1" x14ac:dyDescent="0.25">
      <c r="A5" s="469" t="s">
        <v>222</v>
      </c>
      <c r="B5" s="277" t="s">
        <v>59</v>
      </c>
      <c r="C5" s="278" t="s">
        <v>60</v>
      </c>
    </row>
    <row r="6" spans="1:3" s="523" customFormat="1" ht="12.95" customHeight="1" thickBot="1" x14ac:dyDescent="0.25">
      <c r="A6" s="238">
        <v>1</v>
      </c>
      <c r="B6" s="239">
        <v>2</v>
      </c>
      <c r="C6" s="240">
        <v>3</v>
      </c>
    </row>
    <row r="7" spans="1:3" s="523" customFormat="1" ht="15.95" customHeight="1" thickBot="1" x14ac:dyDescent="0.25">
      <c r="A7" s="279"/>
      <c r="B7" s="280" t="s">
        <v>61</v>
      </c>
      <c r="C7" s="281"/>
    </row>
    <row r="8" spans="1:3" s="426" customFormat="1" ht="12" customHeight="1" thickBot="1" x14ac:dyDescent="0.25">
      <c r="A8" s="238" t="s">
        <v>21</v>
      </c>
      <c r="B8" s="282" t="s">
        <v>506</v>
      </c>
      <c r="C8" s="368">
        <f>SUM(C9:C18)</f>
        <v>0</v>
      </c>
    </row>
    <row r="9" spans="1:3" s="426" customFormat="1" ht="12" customHeight="1" x14ac:dyDescent="0.2">
      <c r="A9" s="514" t="s">
        <v>109</v>
      </c>
      <c r="B9" s="10" t="s">
        <v>315</v>
      </c>
      <c r="C9" s="415"/>
    </row>
    <row r="10" spans="1:3" s="426" customFormat="1" ht="12" customHeight="1" x14ac:dyDescent="0.2">
      <c r="A10" s="515" t="s">
        <v>110</v>
      </c>
      <c r="B10" s="8" t="s">
        <v>316</v>
      </c>
      <c r="C10" s="366"/>
    </row>
    <row r="11" spans="1:3" s="426" customFormat="1" ht="12" customHeight="1" x14ac:dyDescent="0.2">
      <c r="A11" s="515" t="s">
        <v>111</v>
      </c>
      <c r="B11" s="8" t="s">
        <v>317</v>
      </c>
      <c r="C11" s="366"/>
    </row>
    <row r="12" spans="1:3" s="426" customFormat="1" ht="12" customHeight="1" x14ac:dyDescent="0.2">
      <c r="A12" s="515" t="s">
        <v>112</v>
      </c>
      <c r="B12" s="8" t="s">
        <v>318</v>
      </c>
      <c r="C12" s="366"/>
    </row>
    <row r="13" spans="1:3" s="426" customFormat="1" ht="12" customHeight="1" x14ac:dyDescent="0.2">
      <c r="A13" s="515" t="s">
        <v>161</v>
      </c>
      <c r="B13" s="8" t="s">
        <v>319</v>
      </c>
      <c r="C13" s="366"/>
    </row>
    <row r="14" spans="1:3" s="426" customFormat="1" ht="12" customHeight="1" x14ac:dyDescent="0.2">
      <c r="A14" s="515" t="s">
        <v>113</v>
      </c>
      <c r="B14" s="8" t="s">
        <v>507</v>
      </c>
      <c r="C14" s="366"/>
    </row>
    <row r="15" spans="1:3" s="426" customFormat="1" ht="12" customHeight="1" x14ac:dyDescent="0.2">
      <c r="A15" s="515" t="s">
        <v>114</v>
      </c>
      <c r="B15" s="7" t="s">
        <v>508</v>
      </c>
      <c r="C15" s="366"/>
    </row>
    <row r="16" spans="1:3" s="426" customFormat="1" ht="12" customHeight="1" x14ac:dyDescent="0.2">
      <c r="A16" s="515" t="s">
        <v>124</v>
      </c>
      <c r="B16" s="8" t="s">
        <v>322</v>
      </c>
      <c r="C16" s="416"/>
    </row>
    <row r="17" spans="1:3" s="524" customFormat="1" ht="12" customHeight="1" x14ac:dyDescent="0.2">
      <c r="A17" s="515" t="s">
        <v>125</v>
      </c>
      <c r="B17" s="8" t="s">
        <v>323</v>
      </c>
      <c r="C17" s="366"/>
    </row>
    <row r="18" spans="1:3" s="524" customFormat="1" ht="12" customHeight="1" thickBot="1" x14ac:dyDescent="0.25">
      <c r="A18" s="515" t="s">
        <v>126</v>
      </c>
      <c r="B18" s="7" t="s">
        <v>324</v>
      </c>
      <c r="C18" s="367"/>
    </row>
    <row r="19" spans="1:3" s="426" customFormat="1" ht="12" customHeight="1" thickBot="1" x14ac:dyDescent="0.25">
      <c r="A19" s="238" t="s">
        <v>22</v>
      </c>
      <c r="B19" s="282" t="s">
        <v>509</v>
      </c>
      <c r="C19" s="368">
        <f>SUM(C20:C22)</f>
        <v>7295</v>
      </c>
    </row>
    <row r="20" spans="1:3" s="524" customFormat="1" ht="12" customHeight="1" x14ac:dyDescent="0.2">
      <c r="A20" s="515" t="s">
        <v>115</v>
      </c>
      <c r="B20" s="9" t="s">
        <v>290</v>
      </c>
      <c r="C20" s="366"/>
    </row>
    <row r="21" spans="1:3" s="524" customFormat="1" ht="12" customHeight="1" x14ac:dyDescent="0.2">
      <c r="A21" s="515" t="s">
        <v>116</v>
      </c>
      <c r="B21" s="8" t="s">
        <v>510</v>
      </c>
      <c r="C21" s="366"/>
    </row>
    <row r="22" spans="1:3" s="524" customFormat="1" ht="12" customHeight="1" x14ac:dyDescent="0.2">
      <c r="A22" s="515" t="s">
        <v>117</v>
      </c>
      <c r="B22" s="8" t="s">
        <v>511</v>
      </c>
      <c r="C22" s="366">
        <v>7295</v>
      </c>
    </row>
    <row r="23" spans="1:3" s="524" customFormat="1" ht="12" customHeight="1" thickBot="1" x14ac:dyDescent="0.25">
      <c r="A23" s="515" t="s">
        <v>118</v>
      </c>
      <c r="B23" s="8" t="s">
        <v>2</v>
      </c>
      <c r="C23" s="366"/>
    </row>
    <row r="24" spans="1:3" s="524" customFormat="1" ht="12" customHeight="1" thickBot="1" x14ac:dyDescent="0.25">
      <c r="A24" s="246" t="s">
        <v>23</v>
      </c>
      <c r="B24" s="154" t="s">
        <v>187</v>
      </c>
      <c r="C24" s="395"/>
    </row>
    <row r="25" spans="1:3" s="524" customFormat="1" ht="12" customHeight="1" thickBot="1" x14ac:dyDescent="0.25">
      <c r="A25" s="246" t="s">
        <v>24</v>
      </c>
      <c r="B25" s="154" t="s">
        <v>512</v>
      </c>
      <c r="C25" s="368">
        <f>+C26+C27</f>
        <v>0</v>
      </c>
    </row>
    <row r="26" spans="1:3" s="524" customFormat="1" ht="12" customHeight="1" x14ac:dyDescent="0.2">
      <c r="A26" s="516" t="s">
        <v>300</v>
      </c>
      <c r="B26" s="517" t="s">
        <v>510</v>
      </c>
      <c r="C26" s="96"/>
    </row>
    <row r="27" spans="1:3" s="524" customFormat="1" ht="12" customHeight="1" x14ac:dyDescent="0.2">
      <c r="A27" s="516" t="s">
        <v>303</v>
      </c>
      <c r="B27" s="518" t="s">
        <v>513</v>
      </c>
      <c r="C27" s="369"/>
    </row>
    <row r="28" spans="1:3" s="524" customFormat="1" ht="12" customHeight="1" thickBot="1" x14ac:dyDescent="0.25">
      <c r="A28" s="515" t="s">
        <v>304</v>
      </c>
      <c r="B28" s="519" t="s">
        <v>514</v>
      </c>
      <c r="C28" s="103"/>
    </row>
    <row r="29" spans="1:3" s="524" customFormat="1" ht="12" customHeight="1" thickBot="1" x14ac:dyDescent="0.25">
      <c r="A29" s="246" t="s">
        <v>25</v>
      </c>
      <c r="B29" s="154" t="s">
        <v>515</v>
      </c>
      <c r="C29" s="368">
        <f>+C30+C31+C32</f>
        <v>0</v>
      </c>
    </row>
    <row r="30" spans="1:3" s="524" customFormat="1" ht="12" customHeight="1" x14ac:dyDescent="0.2">
      <c r="A30" s="516" t="s">
        <v>102</v>
      </c>
      <c r="B30" s="517" t="s">
        <v>329</v>
      </c>
      <c r="C30" s="96"/>
    </row>
    <row r="31" spans="1:3" s="524" customFormat="1" ht="12" customHeight="1" x14ac:dyDescent="0.2">
      <c r="A31" s="516" t="s">
        <v>103</v>
      </c>
      <c r="B31" s="518" t="s">
        <v>330</v>
      </c>
      <c r="C31" s="369"/>
    </row>
    <row r="32" spans="1:3" s="524" customFormat="1" ht="12" customHeight="1" thickBot="1" x14ac:dyDescent="0.25">
      <c r="A32" s="515" t="s">
        <v>104</v>
      </c>
      <c r="B32" s="172" t="s">
        <v>331</v>
      </c>
      <c r="C32" s="103"/>
    </row>
    <row r="33" spans="1:3" s="426" customFormat="1" ht="12" customHeight="1" thickBot="1" x14ac:dyDescent="0.25">
      <c r="A33" s="246" t="s">
        <v>26</v>
      </c>
      <c r="B33" s="154" t="s">
        <v>445</v>
      </c>
      <c r="C33" s="395"/>
    </row>
    <row r="34" spans="1:3" s="426" customFormat="1" ht="12" customHeight="1" thickBot="1" x14ac:dyDescent="0.25">
      <c r="A34" s="246" t="s">
        <v>27</v>
      </c>
      <c r="B34" s="154" t="s">
        <v>516</v>
      </c>
      <c r="C34" s="417"/>
    </row>
    <row r="35" spans="1:3" s="426" customFormat="1" ht="12" customHeight="1" thickBot="1" x14ac:dyDescent="0.25">
      <c r="A35" s="238" t="s">
        <v>28</v>
      </c>
      <c r="B35" s="154" t="s">
        <v>517</v>
      </c>
      <c r="C35" s="418">
        <f>+C8+C19+C24+C25+C29+C33+C34</f>
        <v>7295</v>
      </c>
    </row>
    <row r="36" spans="1:3" s="426" customFormat="1" ht="12" customHeight="1" thickBot="1" x14ac:dyDescent="0.25">
      <c r="A36" s="283" t="s">
        <v>29</v>
      </c>
      <c r="B36" s="154" t="s">
        <v>518</v>
      </c>
      <c r="C36" s="418">
        <f>+C37+C38+C39</f>
        <v>49670</v>
      </c>
    </row>
    <row r="37" spans="1:3" s="426" customFormat="1" ht="12" customHeight="1" x14ac:dyDescent="0.2">
      <c r="A37" s="516" t="s">
        <v>519</v>
      </c>
      <c r="B37" s="517" t="s">
        <v>261</v>
      </c>
      <c r="C37" s="96"/>
    </row>
    <row r="38" spans="1:3" s="426" customFormat="1" ht="12" customHeight="1" x14ac:dyDescent="0.2">
      <c r="A38" s="516" t="s">
        <v>520</v>
      </c>
      <c r="B38" s="518" t="s">
        <v>3</v>
      </c>
      <c r="C38" s="369"/>
    </row>
    <row r="39" spans="1:3" s="524" customFormat="1" ht="12" customHeight="1" thickBot="1" x14ac:dyDescent="0.25">
      <c r="A39" s="515" t="s">
        <v>521</v>
      </c>
      <c r="B39" s="172" t="s">
        <v>522</v>
      </c>
      <c r="C39" s="103">
        <v>49670</v>
      </c>
    </row>
    <row r="40" spans="1:3" s="524" customFormat="1" ht="15" customHeight="1" thickBot="1" x14ac:dyDescent="0.25">
      <c r="A40" s="283" t="s">
        <v>30</v>
      </c>
      <c r="B40" s="284" t="s">
        <v>523</v>
      </c>
      <c r="C40" s="421">
        <f>+C35+C36</f>
        <v>56965</v>
      </c>
    </row>
    <row r="41" spans="1:3" s="524" customFormat="1" ht="15" customHeight="1" x14ac:dyDescent="0.2">
      <c r="A41" s="285"/>
      <c r="B41" s="286"/>
      <c r="C41" s="419"/>
    </row>
    <row r="42" spans="1:3" ht="13.5" thickBot="1" x14ac:dyDescent="0.25">
      <c r="A42" s="287"/>
      <c r="B42" s="288"/>
      <c r="C42" s="420"/>
    </row>
    <row r="43" spans="1:3" s="523" customFormat="1" ht="16.5" customHeight="1" thickBot="1" x14ac:dyDescent="0.25">
      <c r="A43" s="289"/>
      <c r="B43" s="290" t="s">
        <v>63</v>
      </c>
      <c r="C43" s="421"/>
    </row>
    <row r="44" spans="1:3" s="525" customFormat="1" ht="12" customHeight="1" thickBot="1" x14ac:dyDescent="0.25">
      <c r="A44" s="246" t="s">
        <v>21</v>
      </c>
      <c r="B44" s="154" t="s">
        <v>524</v>
      </c>
      <c r="C44" s="368">
        <f>SUM(C45:C49)</f>
        <v>56965</v>
      </c>
    </row>
    <row r="45" spans="1:3" ht="12" customHeight="1" x14ac:dyDescent="0.2">
      <c r="A45" s="515" t="s">
        <v>109</v>
      </c>
      <c r="B45" s="9" t="s">
        <v>52</v>
      </c>
      <c r="C45" s="96">
        <v>38837</v>
      </c>
    </row>
    <row r="46" spans="1:3" ht="12" customHeight="1" x14ac:dyDescent="0.2">
      <c r="A46" s="515" t="s">
        <v>110</v>
      </c>
      <c r="B46" s="8" t="s">
        <v>196</v>
      </c>
      <c r="C46" s="99">
        <v>10423</v>
      </c>
    </row>
    <row r="47" spans="1:3" ht="12" customHeight="1" x14ac:dyDescent="0.2">
      <c r="A47" s="515" t="s">
        <v>111</v>
      </c>
      <c r="B47" s="8" t="s">
        <v>152</v>
      </c>
      <c r="C47" s="99">
        <v>7705</v>
      </c>
    </row>
    <row r="48" spans="1:3" ht="12" customHeight="1" x14ac:dyDescent="0.2">
      <c r="A48" s="515" t="s">
        <v>112</v>
      </c>
      <c r="B48" s="8" t="s">
        <v>197</v>
      </c>
      <c r="C48" s="99"/>
    </row>
    <row r="49" spans="1:3" ht="12" customHeight="1" thickBot="1" x14ac:dyDescent="0.25">
      <c r="A49" s="515" t="s">
        <v>161</v>
      </c>
      <c r="B49" s="8" t="s">
        <v>198</v>
      </c>
      <c r="C49" s="99"/>
    </row>
    <row r="50" spans="1:3" ht="12" customHeight="1" thickBot="1" x14ac:dyDescent="0.25">
      <c r="A50" s="246" t="s">
        <v>22</v>
      </c>
      <c r="B50" s="154" t="s">
        <v>525</v>
      </c>
      <c r="C50" s="368">
        <f>SUM(C51:C53)</f>
        <v>0</v>
      </c>
    </row>
    <row r="51" spans="1:3" s="525" customFormat="1" ht="12" customHeight="1" x14ac:dyDescent="0.2">
      <c r="A51" s="515" t="s">
        <v>115</v>
      </c>
      <c r="B51" s="9" t="s">
        <v>251</v>
      </c>
      <c r="C51" s="96"/>
    </row>
    <row r="52" spans="1:3" ht="12" customHeight="1" x14ac:dyDescent="0.2">
      <c r="A52" s="515" t="s">
        <v>116</v>
      </c>
      <c r="B52" s="8" t="s">
        <v>200</v>
      </c>
      <c r="C52" s="99"/>
    </row>
    <row r="53" spans="1:3" ht="12" customHeight="1" x14ac:dyDescent="0.2">
      <c r="A53" s="515" t="s">
        <v>117</v>
      </c>
      <c r="B53" s="8" t="s">
        <v>64</v>
      </c>
      <c r="C53" s="99"/>
    </row>
    <row r="54" spans="1:3" ht="12" customHeight="1" thickBot="1" x14ac:dyDescent="0.25">
      <c r="A54" s="515" t="s">
        <v>118</v>
      </c>
      <c r="B54" s="8" t="s">
        <v>4</v>
      </c>
      <c r="C54" s="99"/>
    </row>
    <row r="55" spans="1:3" ht="15" customHeight="1" thickBot="1" x14ac:dyDescent="0.25">
      <c r="A55" s="246" t="s">
        <v>23</v>
      </c>
      <c r="B55" s="291" t="s">
        <v>526</v>
      </c>
      <c r="C55" s="422">
        <f>+C44+C50</f>
        <v>56965</v>
      </c>
    </row>
    <row r="56" spans="1:3" ht="13.5" thickBot="1" x14ac:dyDescent="0.25">
      <c r="C56" s="423"/>
    </row>
    <row r="57" spans="1:3" ht="15" customHeight="1" thickBot="1" x14ac:dyDescent="0.25">
      <c r="A57" s="294" t="s">
        <v>223</v>
      </c>
      <c r="B57" s="295"/>
      <c r="C57" s="151">
        <v>11</v>
      </c>
    </row>
    <row r="58" spans="1:3" ht="14.25" customHeight="1" thickBot="1" x14ac:dyDescent="0.25">
      <c r="A58" s="294" t="s">
        <v>224</v>
      </c>
      <c r="B58" s="295"/>
      <c r="C58" s="151"/>
    </row>
  </sheetData>
  <sheetProtection sheet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indexed="43"/>
  </sheetPr>
  <dimension ref="A1:I149"/>
  <sheetViews>
    <sheetView topLeftCell="A88" zoomScale="120" zoomScaleNormal="120" zoomScaleSheetLayoutView="100" workbookViewId="0">
      <selection activeCell="C109" sqref="C109"/>
    </sheetView>
  </sheetViews>
  <sheetFormatPr defaultRowHeight="15.75" x14ac:dyDescent="0.25"/>
  <cols>
    <col min="1" max="1" width="9.5" style="441" customWidth="1"/>
    <col min="2" max="2" width="91.6640625" style="441" customWidth="1"/>
    <col min="3" max="3" width="21.6640625" style="442" customWidth="1"/>
    <col min="4" max="4" width="9" style="475" customWidth="1"/>
    <col min="5" max="16384" width="9.33203125" style="475"/>
  </cols>
  <sheetData>
    <row r="1" spans="1:3" ht="15.95" customHeight="1" x14ac:dyDescent="0.25">
      <c r="A1" s="589" t="s">
        <v>18</v>
      </c>
      <c r="B1" s="589"/>
      <c r="C1" s="589"/>
    </row>
    <row r="2" spans="1:3" ht="15.95" customHeight="1" thickBot="1" x14ac:dyDescent="0.3">
      <c r="A2" s="588" t="s">
        <v>165</v>
      </c>
      <c r="B2" s="588"/>
      <c r="C2" s="358" t="s">
        <v>252</v>
      </c>
    </row>
    <row r="3" spans="1:3" ht="38.1" customHeight="1" thickBot="1" x14ac:dyDescent="0.3">
      <c r="A3" s="23" t="s">
        <v>78</v>
      </c>
      <c r="B3" s="24" t="s">
        <v>20</v>
      </c>
      <c r="C3" s="45" t="s">
        <v>281</v>
      </c>
    </row>
    <row r="4" spans="1:3" s="476" customFormat="1" ht="12" customHeight="1" thickBot="1" x14ac:dyDescent="0.25">
      <c r="A4" s="470">
        <v>1</v>
      </c>
      <c r="B4" s="471">
        <v>2</v>
      </c>
      <c r="C4" s="472">
        <v>3</v>
      </c>
    </row>
    <row r="5" spans="1:3" s="477" customFormat="1" ht="12" customHeight="1" thickBot="1" x14ac:dyDescent="0.25">
      <c r="A5" s="20" t="s">
        <v>21</v>
      </c>
      <c r="B5" s="21" t="s">
        <v>282</v>
      </c>
      <c r="C5" s="348">
        <f>+C6+C7+C8+C9+C10+C11</f>
        <v>325387</v>
      </c>
    </row>
    <row r="6" spans="1:3" s="477" customFormat="1" ht="12" customHeight="1" x14ac:dyDescent="0.2">
      <c r="A6" s="15" t="s">
        <v>109</v>
      </c>
      <c r="B6" s="478" t="s">
        <v>283</v>
      </c>
      <c r="C6" s="351">
        <v>90821</v>
      </c>
    </row>
    <row r="7" spans="1:3" s="477" customFormat="1" ht="12" customHeight="1" x14ac:dyDescent="0.2">
      <c r="A7" s="14" t="s">
        <v>110</v>
      </c>
      <c r="B7" s="479" t="s">
        <v>284</v>
      </c>
      <c r="C7" s="350">
        <v>66513</v>
      </c>
    </row>
    <row r="8" spans="1:3" s="477" customFormat="1" ht="12" customHeight="1" x14ac:dyDescent="0.2">
      <c r="A8" s="14" t="s">
        <v>111</v>
      </c>
      <c r="B8" s="479" t="s">
        <v>285</v>
      </c>
      <c r="C8" s="350">
        <v>136011</v>
      </c>
    </row>
    <row r="9" spans="1:3" s="477" customFormat="1" ht="12" customHeight="1" x14ac:dyDescent="0.2">
      <c r="A9" s="14" t="s">
        <v>112</v>
      </c>
      <c r="B9" s="479" t="s">
        <v>286</v>
      </c>
      <c r="C9" s="350">
        <v>3170</v>
      </c>
    </row>
    <row r="10" spans="1:3" s="477" customFormat="1" ht="12" customHeight="1" x14ac:dyDescent="0.2">
      <c r="A10" s="14" t="s">
        <v>161</v>
      </c>
      <c r="B10" s="479" t="s">
        <v>287</v>
      </c>
      <c r="C10" s="350"/>
    </row>
    <row r="11" spans="1:3" s="477" customFormat="1" ht="12" customHeight="1" thickBot="1" x14ac:dyDescent="0.25">
      <c r="A11" s="16" t="s">
        <v>113</v>
      </c>
      <c r="B11" s="480" t="s">
        <v>288</v>
      </c>
      <c r="C11" s="350">
        <v>28872</v>
      </c>
    </row>
    <row r="12" spans="1:3" s="477" customFormat="1" ht="12" customHeight="1" thickBot="1" x14ac:dyDescent="0.25">
      <c r="A12" s="20" t="s">
        <v>22</v>
      </c>
      <c r="B12" s="343" t="s">
        <v>289</v>
      </c>
      <c r="C12" s="348">
        <f>+C13+C14+C15+C16+C17</f>
        <v>92838</v>
      </c>
    </row>
    <row r="13" spans="1:3" s="477" customFormat="1" ht="12" customHeight="1" x14ac:dyDescent="0.2">
      <c r="A13" s="15" t="s">
        <v>115</v>
      </c>
      <c r="B13" s="478" t="s">
        <v>290</v>
      </c>
      <c r="C13" s="351"/>
    </row>
    <row r="14" spans="1:3" s="477" customFormat="1" ht="12" customHeight="1" x14ac:dyDescent="0.2">
      <c r="A14" s="14" t="s">
        <v>116</v>
      </c>
      <c r="B14" s="479" t="s">
        <v>291</v>
      </c>
      <c r="C14" s="350"/>
    </row>
    <row r="15" spans="1:3" s="477" customFormat="1" ht="12" customHeight="1" x14ac:dyDescent="0.2">
      <c r="A15" s="14" t="s">
        <v>117</v>
      </c>
      <c r="B15" s="479" t="s">
        <v>543</v>
      </c>
      <c r="C15" s="350"/>
    </row>
    <row r="16" spans="1:3" s="477" customFormat="1" ht="12" customHeight="1" x14ac:dyDescent="0.2">
      <c r="A16" s="14" t="s">
        <v>118</v>
      </c>
      <c r="B16" s="479" t="s">
        <v>544</v>
      </c>
      <c r="C16" s="350"/>
    </row>
    <row r="17" spans="1:3" s="477" customFormat="1" ht="12" customHeight="1" x14ac:dyDescent="0.2">
      <c r="A17" s="14" t="s">
        <v>119</v>
      </c>
      <c r="B17" s="479" t="s">
        <v>292</v>
      </c>
      <c r="C17" s="350">
        <v>92838</v>
      </c>
    </row>
    <row r="18" spans="1:3" s="477" customFormat="1" ht="12" customHeight="1" thickBot="1" x14ac:dyDescent="0.25">
      <c r="A18" s="16" t="s">
        <v>128</v>
      </c>
      <c r="B18" s="480" t="s">
        <v>293</v>
      </c>
      <c r="C18" s="352"/>
    </row>
    <row r="19" spans="1:3" s="477" customFormat="1" ht="12" customHeight="1" thickBot="1" x14ac:dyDescent="0.25">
      <c r="A19" s="20" t="s">
        <v>23</v>
      </c>
      <c r="B19" s="21" t="s">
        <v>294</v>
      </c>
      <c r="C19" s="348">
        <f>+C20+C21+C22+C23+C24</f>
        <v>285296</v>
      </c>
    </row>
    <row r="20" spans="1:3" s="477" customFormat="1" ht="12" customHeight="1" x14ac:dyDescent="0.2">
      <c r="A20" s="15" t="s">
        <v>98</v>
      </c>
      <c r="B20" s="478" t="s">
        <v>295</v>
      </c>
      <c r="C20" s="351"/>
    </row>
    <row r="21" spans="1:3" s="477" customFormat="1" ht="12" customHeight="1" x14ac:dyDescent="0.2">
      <c r="A21" s="14" t="s">
        <v>99</v>
      </c>
      <c r="B21" s="479" t="s">
        <v>296</v>
      </c>
      <c r="C21" s="350"/>
    </row>
    <row r="22" spans="1:3" s="477" customFormat="1" ht="12" customHeight="1" x14ac:dyDescent="0.2">
      <c r="A22" s="14" t="s">
        <v>100</v>
      </c>
      <c r="B22" s="479" t="s">
        <v>545</v>
      </c>
      <c r="C22" s="350"/>
    </row>
    <row r="23" spans="1:3" s="477" customFormat="1" ht="12" customHeight="1" x14ac:dyDescent="0.2">
      <c r="A23" s="14" t="s">
        <v>101</v>
      </c>
      <c r="B23" s="479" t="s">
        <v>546</v>
      </c>
      <c r="C23" s="350"/>
    </row>
    <row r="24" spans="1:3" s="477" customFormat="1" ht="12" customHeight="1" x14ac:dyDescent="0.2">
      <c r="A24" s="14" t="s">
        <v>184</v>
      </c>
      <c r="B24" s="479" t="s">
        <v>297</v>
      </c>
      <c r="C24" s="350">
        <v>285296</v>
      </c>
    </row>
    <row r="25" spans="1:3" s="477" customFormat="1" ht="12" customHeight="1" thickBot="1" x14ac:dyDescent="0.25">
      <c r="A25" s="16" t="s">
        <v>185</v>
      </c>
      <c r="B25" s="480" t="s">
        <v>298</v>
      </c>
      <c r="C25" s="352">
        <v>185927</v>
      </c>
    </row>
    <row r="26" spans="1:3" s="477" customFormat="1" ht="12" customHeight="1" thickBot="1" x14ac:dyDescent="0.25">
      <c r="A26" s="20" t="s">
        <v>186</v>
      </c>
      <c r="B26" s="21" t="s">
        <v>299</v>
      </c>
      <c r="C26" s="354">
        <f>+C27+C30+C31+C32</f>
        <v>33200</v>
      </c>
    </row>
    <row r="27" spans="1:3" s="477" customFormat="1" ht="12" customHeight="1" x14ac:dyDescent="0.2">
      <c r="A27" s="15" t="s">
        <v>300</v>
      </c>
      <c r="B27" s="478" t="s">
        <v>306</v>
      </c>
      <c r="C27" s="473">
        <f>+C28+C29</f>
        <v>20500</v>
      </c>
    </row>
    <row r="28" spans="1:3" s="477" customFormat="1" ht="12" customHeight="1" x14ac:dyDescent="0.2">
      <c r="A28" s="14" t="s">
        <v>301</v>
      </c>
      <c r="B28" s="479" t="s">
        <v>307</v>
      </c>
      <c r="C28" s="350">
        <v>2500</v>
      </c>
    </row>
    <row r="29" spans="1:3" s="477" customFormat="1" ht="12" customHeight="1" x14ac:dyDescent="0.2">
      <c r="A29" s="14" t="s">
        <v>302</v>
      </c>
      <c r="B29" s="479" t="s">
        <v>308</v>
      </c>
      <c r="C29" s="350">
        <v>18000</v>
      </c>
    </row>
    <row r="30" spans="1:3" s="477" customFormat="1" ht="12" customHeight="1" x14ac:dyDescent="0.2">
      <c r="A30" s="14" t="s">
        <v>303</v>
      </c>
      <c r="B30" s="479" t="s">
        <v>309</v>
      </c>
      <c r="C30" s="350">
        <v>6500</v>
      </c>
    </row>
    <row r="31" spans="1:3" s="477" customFormat="1" ht="12" customHeight="1" x14ac:dyDescent="0.2">
      <c r="A31" s="14" t="s">
        <v>304</v>
      </c>
      <c r="B31" s="479" t="s">
        <v>310</v>
      </c>
      <c r="C31" s="350">
        <v>4600</v>
      </c>
    </row>
    <row r="32" spans="1:3" s="477" customFormat="1" ht="12" customHeight="1" thickBot="1" x14ac:dyDescent="0.25">
      <c r="A32" s="16" t="s">
        <v>305</v>
      </c>
      <c r="B32" s="480" t="s">
        <v>311</v>
      </c>
      <c r="C32" s="352">
        <v>1600</v>
      </c>
    </row>
    <row r="33" spans="1:3" s="477" customFormat="1" ht="12" customHeight="1" thickBot="1" x14ac:dyDescent="0.25">
      <c r="A33" s="20" t="s">
        <v>25</v>
      </c>
      <c r="B33" s="21" t="s">
        <v>312</v>
      </c>
      <c r="C33" s="348">
        <f>SUM(C34:C43)</f>
        <v>19289</v>
      </c>
    </row>
    <row r="34" spans="1:3" s="477" customFormat="1" ht="12" customHeight="1" x14ac:dyDescent="0.2">
      <c r="A34" s="15" t="s">
        <v>102</v>
      </c>
      <c r="B34" s="478" t="s">
        <v>315</v>
      </c>
      <c r="C34" s="351"/>
    </row>
    <row r="35" spans="1:3" s="477" customFormat="1" ht="12" customHeight="1" x14ac:dyDescent="0.2">
      <c r="A35" s="14" t="s">
        <v>103</v>
      </c>
      <c r="B35" s="479" t="s">
        <v>316</v>
      </c>
      <c r="C35" s="350">
        <v>10965</v>
      </c>
    </row>
    <row r="36" spans="1:3" s="477" customFormat="1" ht="12" customHeight="1" x14ac:dyDescent="0.2">
      <c r="A36" s="14" t="s">
        <v>104</v>
      </c>
      <c r="B36" s="479" t="s">
        <v>317</v>
      </c>
      <c r="C36" s="350"/>
    </row>
    <row r="37" spans="1:3" s="477" customFormat="1" ht="12" customHeight="1" x14ac:dyDescent="0.2">
      <c r="A37" s="14" t="s">
        <v>188</v>
      </c>
      <c r="B37" s="479" t="s">
        <v>318</v>
      </c>
      <c r="C37" s="350"/>
    </row>
    <row r="38" spans="1:3" s="477" customFormat="1" ht="12" customHeight="1" x14ac:dyDescent="0.2">
      <c r="A38" s="14" t="s">
        <v>189</v>
      </c>
      <c r="B38" s="479" t="s">
        <v>319</v>
      </c>
      <c r="C38" s="350">
        <v>5300</v>
      </c>
    </row>
    <row r="39" spans="1:3" s="477" customFormat="1" ht="12" customHeight="1" x14ac:dyDescent="0.2">
      <c r="A39" s="14" t="s">
        <v>190</v>
      </c>
      <c r="B39" s="479" t="s">
        <v>320</v>
      </c>
      <c r="C39" s="350"/>
    </row>
    <row r="40" spans="1:3" s="477" customFormat="1" ht="12" customHeight="1" x14ac:dyDescent="0.2">
      <c r="A40" s="14" t="s">
        <v>191</v>
      </c>
      <c r="B40" s="479" t="s">
        <v>321</v>
      </c>
      <c r="C40" s="350">
        <v>2167</v>
      </c>
    </row>
    <row r="41" spans="1:3" s="477" customFormat="1" ht="12" customHeight="1" x14ac:dyDescent="0.2">
      <c r="A41" s="14" t="s">
        <v>192</v>
      </c>
      <c r="B41" s="479" t="s">
        <v>322</v>
      </c>
      <c r="C41" s="350"/>
    </row>
    <row r="42" spans="1:3" s="477" customFormat="1" ht="12" customHeight="1" x14ac:dyDescent="0.2">
      <c r="A42" s="14" t="s">
        <v>313</v>
      </c>
      <c r="B42" s="479" t="s">
        <v>323</v>
      </c>
      <c r="C42" s="353"/>
    </row>
    <row r="43" spans="1:3" s="477" customFormat="1" ht="12" customHeight="1" thickBot="1" x14ac:dyDescent="0.25">
      <c r="A43" s="16" t="s">
        <v>314</v>
      </c>
      <c r="B43" s="480" t="s">
        <v>324</v>
      </c>
      <c r="C43" s="464">
        <v>857</v>
      </c>
    </row>
    <row r="44" spans="1:3" s="477" customFormat="1" ht="12" customHeight="1" thickBot="1" x14ac:dyDescent="0.25">
      <c r="A44" s="20" t="s">
        <v>26</v>
      </c>
      <c r="B44" s="21" t="s">
        <v>325</v>
      </c>
      <c r="C44" s="348">
        <f>SUM(C45:C49)</f>
        <v>0</v>
      </c>
    </row>
    <row r="45" spans="1:3" s="477" customFormat="1" ht="12" customHeight="1" x14ac:dyDescent="0.2">
      <c r="A45" s="15" t="s">
        <v>105</v>
      </c>
      <c r="B45" s="478" t="s">
        <v>329</v>
      </c>
      <c r="C45" s="528"/>
    </row>
    <row r="46" spans="1:3" s="477" customFormat="1" ht="12" customHeight="1" x14ac:dyDescent="0.2">
      <c r="A46" s="14" t="s">
        <v>106</v>
      </c>
      <c r="B46" s="479" t="s">
        <v>330</v>
      </c>
      <c r="C46" s="353"/>
    </row>
    <row r="47" spans="1:3" s="477" customFormat="1" ht="12" customHeight="1" x14ac:dyDescent="0.2">
      <c r="A47" s="14" t="s">
        <v>326</v>
      </c>
      <c r="B47" s="479" t="s">
        <v>331</v>
      </c>
      <c r="C47" s="353"/>
    </row>
    <row r="48" spans="1:3" s="477" customFormat="1" ht="12" customHeight="1" x14ac:dyDescent="0.2">
      <c r="A48" s="14" t="s">
        <v>327</v>
      </c>
      <c r="B48" s="479" t="s">
        <v>332</v>
      </c>
      <c r="C48" s="353"/>
    </row>
    <row r="49" spans="1:3" s="477" customFormat="1" ht="12" customHeight="1" thickBot="1" x14ac:dyDescent="0.25">
      <c r="A49" s="16" t="s">
        <v>328</v>
      </c>
      <c r="B49" s="480" t="s">
        <v>333</v>
      </c>
      <c r="C49" s="464"/>
    </row>
    <row r="50" spans="1:3" s="477" customFormat="1" ht="12" customHeight="1" thickBot="1" x14ac:dyDescent="0.25">
      <c r="A50" s="20" t="s">
        <v>193</v>
      </c>
      <c r="B50" s="21" t="s">
        <v>334</v>
      </c>
      <c r="C50" s="348">
        <f>SUM(C51:C53)</f>
        <v>0</v>
      </c>
    </row>
    <row r="51" spans="1:3" s="477" customFormat="1" ht="12" customHeight="1" x14ac:dyDescent="0.2">
      <c r="A51" s="15" t="s">
        <v>107</v>
      </c>
      <c r="B51" s="478" t="s">
        <v>335</v>
      </c>
      <c r="C51" s="351"/>
    </row>
    <row r="52" spans="1:3" s="477" customFormat="1" ht="12" customHeight="1" x14ac:dyDescent="0.2">
      <c r="A52" s="14" t="s">
        <v>108</v>
      </c>
      <c r="B52" s="479" t="s">
        <v>547</v>
      </c>
      <c r="C52" s="350"/>
    </row>
    <row r="53" spans="1:3" s="477" customFormat="1" ht="12" customHeight="1" x14ac:dyDescent="0.2">
      <c r="A53" s="14" t="s">
        <v>339</v>
      </c>
      <c r="B53" s="479" t="s">
        <v>337</v>
      </c>
      <c r="C53" s="350"/>
    </row>
    <row r="54" spans="1:3" s="477" customFormat="1" ht="12" customHeight="1" thickBot="1" x14ac:dyDescent="0.25">
      <c r="A54" s="16" t="s">
        <v>340</v>
      </c>
      <c r="B54" s="480" t="s">
        <v>338</v>
      </c>
      <c r="C54" s="352"/>
    </row>
    <row r="55" spans="1:3" s="477" customFormat="1" ht="12" customHeight="1" thickBot="1" x14ac:dyDescent="0.25">
      <c r="A55" s="20" t="s">
        <v>28</v>
      </c>
      <c r="B55" s="343" t="s">
        <v>341</v>
      </c>
      <c r="C55" s="348">
        <f>SUM(C56:C58)</f>
        <v>0</v>
      </c>
    </row>
    <row r="56" spans="1:3" s="477" customFormat="1" ht="12" customHeight="1" x14ac:dyDescent="0.2">
      <c r="A56" s="15" t="s">
        <v>194</v>
      </c>
      <c r="B56" s="478" t="s">
        <v>343</v>
      </c>
      <c r="C56" s="353"/>
    </row>
    <row r="57" spans="1:3" s="477" customFormat="1" ht="12" customHeight="1" x14ac:dyDescent="0.2">
      <c r="A57" s="14" t="s">
        <v>195</v>
      </c>
      <c r="B57" s="479" t="s">
        <v>548</v>
      </c>
      <c r="C57" s="353"/>
    </row>
    <row r="58" spans="1:3" s="477" customFormat="1" ht="12" customHeight="1" x14ac:dyDescent="0.2">
      <c r="A58" s="14" t="s">
        <v>253</v>
      </c>
      <c r="B58" s="479" t="s">
        <v>344</v>
      </c>
      <c r="C58" s="353"/>
    </row>
    <row r="59" spans="1:3" s="477" customFormat="1" ht="12" customHeight="1" thickBot="1" x14ac:dyDescent="0.25">
      <c r="A59" s="16" t="s">
        <v>342</v>
      </c>
      <c r="B59" s="480" t="s">
        <v>345</v>
      </c>
      <c r="C59" s="353"/>
    </row>
    <row r="60" spans="1:3" s="477" customFormat="1" ht="12" customHeight="1" thickBot="1" x14ac:dyDescent="0.25">
      <c r="A60" s="20" t="s">
        <v>29</v>
      </c>
      <c r="B60" s="21" t="s">
        <v>346</v>
      </c>
      <c r="C60" s="354">
        <f>+C5+C12+C19+C26+C33+C44+C50+C55</f>
        <v>756010</v>
      </c>
    </row>
    <row r="61" spans="1:3" s="477" customFormat="1" ht="12" customHeight="1" thickBot="1" x14ac:dyDescent="0.25">
      <c r="A61" s="481" t="s">
        <v>347</v>
      </c>
      <c r="B61" s="343" t="s">
        <v>348</v>
      </c>
      <c r="C61" s="348">
        <f>SUM(C62:C64)</f>
        <v>0</v>
      </c>
    </row>
    <row r="62" spans="1:3" s="477" customFormat="1" ht="12" customHeight="1" x14ac:dyDescent="0.2">
      <c r="A62" s="15" t="s">
        <v>381</v>
      </c>
      <c r="B62" s="478" t="s">
        <v>349</v>
      </c>
      <c r="C62" s="353"/>
    </row>
    <row r="63" spans="1:3" s="477" customFormat="1" ht="12" customHeight="1" x14ac:dyDescent="0.2">
      <c r="A63" s="14" t="s">
        <v>390</v>
      </c>
      <c r="B63" s="479" t="s">
        <v>350</v>
      </c>
      <c r="C63" s="353"/>
    </row>
    <row r="64" spans="1:3" s="477" customFormat="1" ht="12" customHeight="1" thickBot="1" x14ac:dyDescent="0.25">
      <c r="A64" s="16" t="s">
        <v>391</v>
      </c>
      <c r="B64" s="482" t="s">
        <v>351</v>
      </c>
      <c r="C64" s="353"/>
    </row>
    <row r="65" spans="1:3" s="477" customFormat="1" ht="12" customHeight="1" thickBot="1" x14ac:dyDescent="0.25">
      <c r="A65" s="481" t="s">
        <v>352</v>
      </c>
      <c r="B65" s="343" t="s">
        <v>353</v>
      </c>
      <c r="C65" s="348">
        <f>SUM(C66:C69)</f>
        <v>0</v>
      </c>
    </row>
    <row r="66" spans="1:3" s="477" customFormat="1" ht="12" customHeight="1" x14ac:dyDescent="0.2">
      <c r="A66" s="15" t="s">
        <v>162</v>
      </c>
      <c r="B66" s="478" t="s">
        <v>354</v>
      </c>
      <c r="C66" s="353"/>
    </row>
    <row r="67" spans="1:3" s="477" customFormat="1" ht="12" customHeight="1" x14ac:dyDescent="0.2">
      <c r="A67" s="14" t="s">
        <v>163</v>
      </c>
      <c r="B67" s="479" t="s">
        <v>355</v>
      </c>
      <c r="C67" s="353"/>
    </row>
    <row r="68" spans="1:3" s="477" customFormat="1" ht="12" customHeight="1" x14ac:dyDescent="0.2">
      <c r="A68" s="14" t="s">
        <v>382</v>
      </c>
      <c r="B68" s="479" t="s">
        <v>356</v>
      </c>
      <c r="C68" s="353"/>
    </row>
    <row r="69" spans="1:3" s="477" customFormat="1" ht="12" customHeight="1" thickBot="1" x14ac:dyDescent="0.25">
      <c r="A69" s="16" t="s">
        <v>383</v>
      </c>
      <c r="B69" s="480" t="s">
        <v>357</v>
      </c>
      <c r="C69" s="353"/>
    </row>
    <row r="70" spans="1:3" s="477" customFormat="1" ht="12" customHeight="1" thickBot="1" x14ac:dyDescent="0.25">
      <c r="A70" s="481" t="s">
        <v>358</v>
      </c>
      <c r="B70" s="343" t="s">
        <v>359</v>
      </c>
      <c r="C70" s="348">
        <f>SUM(C71:C72)</f>
        <v>50000</v>
      </c>
    </row>
    <row r="71" spans="1:3" s="477" customFormat="1" ht="12" customHeight="1" x14ac:dyDescent="0.2">
      <c r="A71" s="15" t="s">
        <v>384</v>
      </c>
      <c r="B71" s="478" t="s">
        <v>360</v>
      </c>
      <c r="C71" s="353">
        <v>50000</v>
      </c>
    </row>
    <row r="72" spans="1:3" s="477" customFormat="1" ht="12" customHeight="1" thickBot="1" x14ac:dyDescent="0.25">
      <c r="A72" s="16" t="s">
        <v>385</v>
      </c>
      <c r="B72" s="480" t="s">
        <v>361</v>
      </c>
      <c r="C72" s="353"/>
    </row>
    <row r="73" spans="1:3" s="477" customFormat="1" ht="12" customHeight="1" thickBot="1" x14ac:dyDescent="0.25">
      <c r="A73" s="481" t="s">
        <v>362</v>
      </c>
      <c r="B73" s="343" t="s">
        <v>363</v>
      </c>
      <c r="C73" s="348">
        <f>SUM(C74:C76)</f>
        <v>0</v>
      </c>
    </row>
    <row r="74" spans="1:3" s="477" customFormat="1" ht="12" customHeight="1" x14ac:dyDescent="0.2">
      <c r="A74" s="15" t="s">
        <v>386</v>
      </c>
      <c r="B74" s="478" t="s">
        <v>364</v>
      </c>
      <c r="C74" s="353"/>
    </row>
    <row r="75" spans="1:3" s="477" customFormat="1" ht="12" customHeight="1" x14ac:dyDescent="0.2">
      <c r="A75" s="14" t="s">
        <v>387</v>
      </c>
      <c r="B75" s="479" t="s">
        <v>365</v>
      </c>
      <c r="C75" s="353"/>
    </row>
    <row r="76" spans="1:3" s="477" customFormat="1" ht="12" customHeight="1" thickBot="1" x14ac:dyDescent="0.25">
      <c r="A76" s="16" t="s">
        <v>388</v>
      </c>
      <c r="B76" s="480" t="s">
        <v>366</v>
      </c>
      <c r="C76" s="353"/>
    </row>
    <row r="77" spans="1:3" s="477" customFormat="1" ht="12" customHeight="1" thickBot="1" x14ac:dyDescent="0.25">
      <c r="A77" s="481" t="s">
        <v>367</v>
      </c>
      <c r="B77" s="343" t="s">
        <v>389</v>
      </c>
      <c r="C77" s="348">
        <f>SUM(C78:C81)</f>
        <v>0</v>
      </c>
    </row>
    <row r="78" spans="1:3" s="477" customFormat="1" ht="12" customHeight="1" x14ac:dyDescent="0.2">
      <c r="A78" s="483" t="s">
        <v>368</v>
      </c>
      <c r="B78" s="478" t="s">
        <v>369</v>
      </c>
      <c r="C78" s="353"/>
    </row>
    <row r="79" spans="1:3" s="477" customFormat="1" ht="12" customHeight="1" x14ac:dyDescent="0.2">
      <c r="A79" s="484" t="s">
        <v>370</v>
      </c>
      <c r="B79" s="479" t="s">
        <v>371</v>
      </c>
      <c r="C79" s="353"/>
    </row>
    <row r="80" spans="1:3" s="477" customFormat="1" ht="12" customHeight="1" x14ac:dyDescent="0.2">
      <c r="A80" s="484" t="s">
        <v>372</v>
      </c>
      <c r="B80" s="479" t="s">
        <v>373</v>
      </c>
      <c r="C80" s="353"/>
    </row>
    <row r="81" spans="1:3" s="477" customFormat="1" ht="12" customHeight="1" thickBot="1" x14ac:dyDescent="0.25">
      <c r="A81" s="485" t="s">
        <v>374</v>
      </c>
      <c r="B81" s="480" t="s">
        <v>375</v>
      </c>
      <c r="C81" s="353"/>
    </row>
    <row r="82" spans="1:3" s="477" customFormat="1" ht="13.5" customHeight="1" thickBot="1" x14ac:dyDescent="0.25">
      <c r="A82" s="481" t="s">
        <v>376</v>
      </c>
      <c r="B82" s="343" t="s">
        <v>377</v>
      </c>
      <c r="C82" s="529"/>
    </row>
    <row r="83" spans="1:3" s="477" customFormat="1" ht="15.75" customHeight="1" thickBot="1" x14ac:dyDescent="0.25">
      <c r="A83" s="481" t="s">
        <v>378</v>
      </c>
      <c r="B83" s="486" t="s">
        <v>379</v>
      </c>
      <c r="C83" s="354">
        <f>+C61+C65+C70+C73+C77+C82</f>
        <v>50000</v>
      </c>
    </row>
    <row r="84" spans="1:3" s="477" customFormat="1" ht="16.5" customHeight="1" thickBot="1" x14ac:dyDescent="0.25">
      <c r="A84" s="487" t="s">
        <v>392</v>
      </c>
      <c r="B84" s="488" t="s">
        <v>380</v>
      </c>
      <c r="C84" s="354">
        <f>+C60+C83</f>
        <v>806010</v>
      </c>
    </row>
    <row r="85" spans="1:3" s="477" customFormat="1" ht="83.25" customHeight="1" x14ac:dyDescent="0.2">
      <c r="A85" s="5"/>
      <c r="B85" s="6"/>
      <c r="C85" s="355"/>
    </row>
    <row r="86" spans="1:3" ht="16.5" customHeight="1" x14ac:dyDescent="0.25">
      <c r="A86" s="589" t="s">
        <v>50</v>
      </c>
      <c r="B86" s="589"/>
      <c r="C86" s="589"/>
    </row>
    <row r="87" spans="1:3" s="489" customFormat="1" ht="16.5" customHeight="1" thickBot="1" x14ac:dyDescent="0.3">
      <c r="A87" s="590" t="s">
        <v>166</v>
      </c>
      <c r="B87" s="590"/>
      <c r="C87" s="170" t="s">
        <v>252</v>
      </c>
    </row>
    <row r="88" spans="1:3" ht="38.1" customHeight="1" thickBot="1" x14ac:dyDescent="0.3">
      <c r="A88" s="23" t="s">
        <v>78</v>
      </c>
      <c r="B88" s="24" t="s">
        <v>51</v>
      </c>
      <c r="C88" s="45" t="s">
        <v>281</v>
      </c>
    </row>
    <row r="89" spans="1:3" s="476" customFormat="1" ht="12" customHeight="1" thickBot="1" x14ac:dyDescent="0.25">
      <c r="A89" s="37">
        <v>1</v>
      </c>
      <c r="B89" s="38">
        <v>2</v>
      </c>
      <c r="C89" s="39">
        <v>3</v>
      </c>
    </row>
    <row r="90" spans="1:3" ht="12" customHeight="1" thickBot="1" x14ac:dyDescent="0.3">
      <c r="A90" s="22" t="s">
        <v>21</v>
      </c>
      <c r="B90" s="31" t="s">
        <v>395</v>
      </c>
      <c r="C90" s="347">
        <f>SUM(C91:C95)</f>
        <v>513515</v>
      </c>
    </row>
    <row r="91" spans="1:3" ht="12" customHeight="1" x14ac:dyDescent="0.25">
      <c r="A91" s="17" t="s">
        <v>109</v>
      </c>
      <c r="B91" s="10" t="s">
        <v>52</v>
      </c>
      <c r="C91" s="349">
        <v>201150</v>
      </c>
    </row>
    <row r="92" spans="1:3" ht="12" customHeight="1" x14ac:dyDescent="0.25">
      <c r="A92" s="14" t="s">
        <v>110</v>
      </c>
      <c r="B92" s="8" t="s">
        <v>196</v>
      </c>
      <c r="C92" s="350">
        <v>45022</v>
      </c>
    </row>
    <row r="93" spans="1:3" ht="12" customHeight="1" x14ac:dyDescent="0.25">
      <c r="A93" s="14" t="s">
        <v>111</v>
      </c>
      <c r="B93" s="8" t="s">
        <v>152</v>
      </c>
      <c r="C93" s="352">
        <v>153138</v>
      </c>
    </row>
    <row r="94" spans="1:3" ht="12" customHeight="1" x14ac:dyDescent="0.25">
      <c r="A94" s="14" t="s">
        <v>112</v>
      </c>
      <c r="B94" s="11" t="s">
        <v>197</v>
      </c>
      <c r="C94" s="352">
        <v>103723</v>
      </c>
    </row>
    <row r="95" spans="1:3" ht="12" customHeight="1" x14ac:dyDescent="0.25">
      <c r="A95" s="14" t="s">
        <v>123</v>
      </c>
      <c r="B95" s="19" t="s">
        <v>198</v>
      </c>
      <c r="C95" s="352">
        <v>10482</v>
      </c>
    </row>
    <row r="96" spans="1:3" ht="12" customHeight="1" x14ac:dyDescent="0.25">
      <c r="A96" s="14" t="s">
        <v>113</v>
      </c>
      <c r="B96" s="8" t="s">
        <v>396</v>
      </c>
      <c r="C96" s="352"/>
    </row>
    <row r="97" spans="1:3" ht="12" customHeight="1" x14ac:dyDescent="0.25">
      <c r="A97" s="14" t="s">
        <v>114</v>
      </c>
      <c r="B97" s="173" t="s">
        <v>397</v>
      </c>
      <c r="C97" s="352"/>
    </row>
    <row r="98" spans="1:3" ht="12" customHeight="1" x14ac:dyDescent="0.25">
      <c r="A98" s="14" t="s">
        <v>124</v>
      </c>
      <c r="B98" s="174" t="s">
        <v>398</v>
      </c>
      <c r="C98" s="352"/>
    </row>
    <row r="99" spans="1:3" ht="12" customHeight="1" x14ac:dyDescent="0.25">
      <c r="A99" s="14" t="s">
        <v>125</v>
      </c>
      <c r="B99" s="174" t="s">
        <v>399</v>
      </c>
      <c r="C99" s="352"/>
    </row>
    <row r="100" spans="1:3" ht="12" customHeight="1" x14ac:dyDescent="0.25">
      <c r="A100" s="14" t="s">
        <v>126</v>
      </c>
      <c r="B100" s="173" t="s">
        <v>400</v>
      </c>
      <c r="C100" s="352">
        <v>10188</v>
      </c>
    </row>
    <row r="101" spans="1:3" ht="12" customHeight="1" x14ac:dyDescent="0.25">
      <c r="A101" s="14" t="s">
        <v>127</v>
      </c>
      <c r="B101" s="173" t="s">
        <v>401</v>
      </c>
      <c r="C101" s="352"/>
    </row>
    <row r="102" spans="1:3" ht="12" customHeight="1" x14ac:dyDescent="0.25">
      <c r="A102" s="14" t="s">
        <v>129</v>
      </c>
      <c r="B102" s="174" t="s">
        <v>402</v>
      </c>
      <c r="C102" s="352"/>
    </row>
    <row r="103" spans="1:3" ht="12" customHeight="1" x14ac:dyDescent="0.25">
      <c r="A103" s="13" t="s">
        <v>199</v>
      </c>
      <c r="B103" s="175" t="s">
        <v>403</v>
      </c>
      <c r="C103" s="352"/>
    </row>
    <row r="104" spans="1:3" ht="12" customHeight="1" x14ac:dyDescent="0.25">
      <c r="A104" s="14" t="s">
        <v>393</v>
      </c>
      <c r="B104" s="175" t="s">
        <v>404</v>
      </c>
      <c r="C104" s="352"/>
    </row>
    <row r="105" spans="1:3" ht="12" customHeight="1" thickBot="1" x14ac:dyDescent="0.3">
      <c r="A105" s="18" t="s">
        <v>394</v>
      </c>
      <c r="B105" s="176" t="s">
        <v>405</v>
      </c>
      <c r="C105" s="356">
        <v>294</v>
      </c>
    </row>
    <row r="106" spans="1:3" ht="12" customHeight="1" thickBot="1" x14ac:dyDescent="0.3">
      <c r="A106" s="20" t="s">
        <v>22</v>
      </c>
      <c r="B106" s="30" t="s">
        <v>406</v>
      </c>
      <c r="C106" s="348">
        <f>+C107+C109+C111</f>
        <v>292495</v>
      </c>
    </row>
    <row r="107" spans="1:3" ht="12" customHeight="1" x14ac:dyDescent="0.25">
      <c r="A107" s="15" t="s">
        <v>115</v>
      </c>
      <c r="B107" s="8" t="s">
        <v>251</v>
      </c>
      <c r="C107" s="351">
        <v>189727</v>
      </c>
    </row>
    <row r="108" spans="1:3" ht="12" customHeight="1" x14ac:dyDescent="0.25">
      <c r="A108" s="15" t="s">
        <v>116</v>
      </c>
      <c r="B108" s="12" t="s">
        <v>410</v>
      </c>
      <c r="C108" s="351">
        <v>185927</v>
      </c>
    </row>
    <row r="109" spans="1:3" ht="12" customHeight="1" x14ac:dyDescent="0.25">
      <c r="A109" s="15" t="s">
        <v>117</v>
      </c>
      <c r="B109" s="12" t="s">
        <v>200</v>
      </c>
      <c r="C109" s="350">
        <v>102768</v>
      </c>
    </row>
    <row r="110" spans="1:3" ht="12" customHeight="1" x14ac:dyDescent="0.25">
      <c r="A110" s="15" t="s">
        <v>118</v>
      </c>
      <c r="B110" s="12" t="s">
        <v>411</v>
      </c>
      <c r="C110" s="315"/>
    </row>
    <row r="111" spans="1:3" ht="12" customHeight="1" x14ac:dyDescent="0.25">
      <c r="A111" s="15" t="s">
        <v>119</v>
      </c>
      <c r="B111" s="345" t="s">
        <v>254</v>
      </c>
      <c r="C111" s="315"/>
    </row>
    <row r="112" spans="1:3" ht="12" customHeight="1" x14ac:dyDescent="0.25">
      <c r="A112" s="15" t="s">
        <v>128</v>
      </c>
      <c r="B112" s="344" t="s">
        <v>549</v>
      </c>
      <c r="C112" s="315"/>
    </row>
    <row r="113" spans="1:3" ht="12" customHeight="1" x14ac:dyDescent="0.25">
      <c r="A113" s="15" t="s">
        <v>130</v>
      </c>
      <c r="B113" s="474" t="s">
        <v>416</v>
      </c>
      <c r="C113" s="315"/>
    </row>
    <row r="114" spans="1:3" x14ac:dyDescent="0.25">
      <c r="A114" s="15" t="s">
        <v>201</v>
      </c>
      <c r="B114" s="174" t="s">
        <v>399</v>
      </c>
      <c r="C114" s="315"/>
    </row>
    <row r="115" spans="1:3" ht="12" customHeight="1" x14ac:dyDescent="0.25">
      <c r="A115" s="15" t="s">
        <v>202</v>
      </c>
      <c r="B115" s="174" t="s">
        <v>415</v>
      </c>
      <c r="C115" s="315"/>
    </row>
    <row r="116" spans="1:3" ht="12" customHeight="1" x14ac:dyDescent="0.25">
      <c r="A116" s="15" t="s">
        <v>203</v>
      </c>
      <c r="B116" s="174" t="s">
        <v>414</v>
      </c>
      <c r="C116" s="315"/>
    </row>
    <row r="117" spans="1:3" ht="12" customHeight="1" x14ac:dyDescent="0.25">
      <c r="A117" s="15" t="s">
        <v>407</v>
      </c>
      <c r="B117" s="174" t="s">
        <v>402</v>
      </c>
      <c r="C117" s="315"/>
    </row>
    <row r="118" spans="1:3" ht="12" customHeight="1" x14ac:dyDescent="0.25">
      <c r="A118" s="15" t="s">
        <v>408</v>
      </c>
      <c r="B118" s="174" t="s">
        <v>413</v>
      </c>
      <c r="C118" s="315"/>
    </row>
    <row r="119" spans="1:3" ht="16.5" thickBot="1" x14ac:dyDescent="0.3">
      <c r="A119" s="13" t="s">
        <v>409</v>
      </c>
      <c r="B119" s="174" t="s">
        <v>412</v>
      </c>
      <c r="C119" s="317"/>
    </row>
    <row r="120" spans="1:3" ht="12" customHeight="1" thickBot="1" x14ac:dyDescent="0.3">
      <c r="A120" s="20" t="s">
        <v>23</v>
      </c>
      <c r="B120" s="154" t="s">
        <v>417</v>
      </c>
      <c r="C120" s="348">
        <f>+C121+C122</f>
        <v>0</v>
      </c>
    </row>
    <row r="121" spans="1:3" ht="12" customHeight="1" x14ac:dyDescent="0.25">
      <c r="A121" s="15" t="s">
        <v>98</v>
      </c>
      <c r="B121" s="9" t="s">
        <v>65</v>
      </c>
      <c r="C121" s="351"/>
    </row>
    <row r="122" spans="1:3" ht="12" customHeight="1" thickBot="1" x14ac:dyDescent="0.3">
      <c r="A122" s="16" t="s">
        <v>99</v>
      </c>
      <c r="B122" s="12" t="s">
        <v>66</v>
      </c>
      <c r="C122" s="352"/>
    </row>
    <row r="123" spans="1:3" ht="12" customHeight="1" thickBot="1" x14ac:dyDescent="0.3">
      <c r="A123" s="20" t="s">
        <v>24</v>
      </c>
      <c r="B123" s="154" t="s">
        <v>418</v>
      </c>
      <c r="C123" s="348">
        <f>+C90+C106+C120</f>
        <v>806010</v>
      </c>
    </row>
    <row r="124" spans="1:3" ht="12" customHeight="1" thickBot="1" x14ac:dyDescent="0.3">
      <c r="A124" s="20" t="s">
        <v>25</v>
      </c>
      <c r="B124" s="154" t="s">
        <v>419</v>
      </c>
      <c r="C124" s="348">
        <f>+C125+C126+C127</f>
        <v>0</v>
      </c>
    </row>
    <row r="125" spans="1:3" ht="12" customHeight="1" x14ac:dyDescent="0.25">
      <c r="A125" s="15" t="s">
        <v>102</v>
      </c>
      <c r="B125" s="9" t="s">
        <v>420</v>
      </c>
      <c r="C125" s="315"/>
    </row>
    <row r="126" spans="1:3" ht="12" customHeight="1" x14ac:dyDescent="0.25">
      <c r="A126" s="15" t="s">
        <v>103</v>
      </c>
      <c r="B126" s="9" t="s">
        <v>421</v>
      </c>
      <c r="C126" s="315"/>
    </row>
    <row r="127" spans="1:3" ht="12" customHeight="1" thickBot="1" x14ac:dyDescent="0.3">
      <c r="A127" s="13" t="s">
        <v>104</v>
      </c>
      <c r="B127" s="7" t="s">
        <v>422</v>
      </c>
      <c r="C127" s="315"/>
    </row>
    <row r="128" spans="1:3" ht="12" customHeight="1" thickBot="1" x14ac:dyDescent="0.3">
      <c r="A128" s="20" t="s">
        <v>26</v>
      </c>
      <c r="B128" s="154" t="s">
        <v>490</v>
      </c>
      <c r="C128" s="348">
        <f>+C129+C130+C131+C132</f>
        <v>0</v>
      </c>
    </row>
    <row r="129" spans="1:9" ht="12" customHeight="1" x14ac:dyDescent="0.25">
      <c r="A129" s="15" t="s">
        <v>105</v>
      </c>
      <c r="B129" s="9" t="s">
        <v>423</v>
      </c>
      <c r="C129" s="315"/>
    </row>
    <row r="130" spans="1:9" ht="12" customHeight="1" x14ac:dyDescent="0.25">
      <c r="A130" s="15" t="s">
        <v>106</v>
      </c>
      <c r="B130" s="9" t="s">
        <v>424</v>
      </c>
      <c r="C130" s="315"/>
    </row>
    <row r="131" spans="1:9" ht="12" customHeight="1" x14ac:dyDescent="0.25">
      <c r="A131" s="15" t="s">
        <v>326</v>
      </c>
      <c r="B131" s="9" t="s">
        <v>425</v>
      </c>
      <c r="C131" s="315"/>
    </row>
    <row r="132" spans="1:9" ht="12" customHeight="1" thickBot="1" x14ac:dyDescent="0.3">
      <c r="A132" s="13" t="s">
        <v>327</v>
      </c>
      <c r="B132" s="7" t="s">
        <v>426</v>
      </c>
      <c r="C132" s="315"/>
    </row>
    <row r="133" spans="1:9" ht="12" customHeight="1" thickBot="1" x14ac:dyDescent="0.3">
      <c r="A133" s="20" t="s">
        <v>27</v>
      </c>
      <c r="B133" s="154" t="s">
        <v>427</v>
      </c>
      <c r="C133" s="354">
        <f>+C134+C135+C136+C137</f>
        <v>0</v>
      </c>
    </row>
    <row r="134" spans="1:9" ht="12" customHeight="1" x14ac:dyDescent="0.25">
      <c r="A134" s="15" t="s">
        <v>107</v>
      </c>
      <c r="B134" s="9" t="s">
        <v>428</v>
      </c>
      <c r="C134" s="315"/>
    </row>
    <row r="135" spans="1:9" ht="12" customHeight="1" x14ac:dyDescent="0.25">
      <c r="A135" s="15" t="s">
        <v>108</v>
      </c>
      <c r="B135" s="9" t="s">
        <v>438</v>
      </c>
      <c r="C135" s="315"/>
    </row>
    <row r="136" spans="1:9" ht="12" customHeight="1" x14ac:dyDescent="0.25">
      <c r="A136" s="15" t="s">
        <v>339</v>
      </c>
      <c r="B136" s="9" t="s">
        <v>429</v>
      </c>
      <c r="C136" s="315"/>
    </row>
    <row r="137" spans="1:9" ht="12" customHeight="1" thickBot="1" x14ac:dyDescent="0.3">
      <c r="A137" s="13" t="s">
        <v>340</v>
      </c>
      <c r="B137" s="7" t="s">
        <v>430</v>
      </c>
      <c r="C137" s="315"/>
    </row>
    <row r="138" spans="1:9" ht="12" customHeight="1" thickBot="1" x14ac:dyDescent="0.3">
      <c r="A138" s="20" t="s">
        <v>28</v>
      </c>
      <c r="B138" s="154" t="s">
        <v>431</v>
      </c>
      <c r="C138" s="357">
        <f>+C139+C140+C141+C142</f>
        <v>0</v>
      </c>
    </row>
    <row r="139" spans="1:9" ht="12" customHeight="1" x14ac:dyDescent="0.25">
      <c r="A139" s="15" t="s">
        <v>194</v>
      </c>
      <c r="B139" s="9" t="s">
        <v>432</v>
      </c>
      <c r="C139" s="315"/>
    </row>
    <row r="140" spans="1:9" ht="12" customHeight="1" x14ac:dyDescent="0.25">
      <c r="A140" s="15" t="s">
        <v>195</v>
      </c>
      <c r="B140" s="9" t="s">
        <v>433</v>
      </c>
      <c r="C140" s="315"/>
    </row>
    <row r="141" spans="1:9" ht="12" customHeight="1" x14ac:dyDescent="0.25">
      <c r="A141" s="15" t="s">
        <v>253</v>
      </c>
      <c r="B141" s="9" t="s">
        <v>434</v>
      </c>
      <c r="C141" s="315"/>
    </row>
    <row r="142" spans="1:9" ht="12" customHeight="1" thickBot="1" x14ac:dyDescent="0.3">
      <c r="A142" s="15" t="s">
        <v>342</v>
      </c>
      <c r="B142" s="9" t="s">
        <v>435</v>
      </c>
      <c r="C142" s="315"/>
    </row>
    <row r="143" spans="1:9" ht="15" customHeight="1" thickBot="1" x14ac:dyDescent="0.3">
      <c r="A143" s="20" t="s">
        <v>29</v>
      </c>
      <c r="B143" s="154" t="s">
        <v>436</v>
      </c>
      <c r="C143" s="490">
        <f>+C124+C128+C133+C138</f>
        <v>0</v>
      </c>
      <c r="F143" s="491"/>
      <c r="G143" s="492"/>
      <c r="H143" s="492"/>
      <c r="I143" s="492"/>
    </row>
    <row r="144" spans="1:9" s="477" customFormat="1" ht="12.95" customHeight="1" thickBot="1" x14ac:dyDescent="0.25">
      <c r="A144" s="346" t="s">
        <v>30</v>
      </c>
      <c r="B144" s="440" t="s">
        <v>437</v>
      </c>
      <c r="C144" s="490">
        <f>+C123+C143</f>
        <v>806010</v>
      </c>
    </row>
    <row r="145" spans="1:4" ht="7.5" customHeight="1" x14ac:dyDescent="0.25"/>
    <row r="146" spans="1:4" x14ac:dyDescent="0.25">
      <c r="A146" s="591" t="s">
        <v>439</v>
      </c>
      <c r="B146" s="591"/>
      <c r="C146" s="591"/>
    </row>
    <row r="147" spans="1:4" ht="15" customHeight="1" thickBot="1" x14ac:dyDescent="0.3">
      <c r="A147" s="588" t="s">
        <v>167</v>
      </c>
      <c r="B147" s="588"/>
      <c r="C147" s="358" t="s">
        <v>252</v>
      </c>
    </row>
    <row r="148" spans="1:4" ht="13.5" customHeight="1" thickBot="1" x14ac:dyDescent="0.3">
      <c r="A148" s="20">
        <v>1</v>
      </c>
      <c r="B148" s="30" t="s">
        <v>440</v>
      </c>
      <c r="C148" s="348">
        <f>+C60-C123</f>
        <v>-50000</v>
      </c>
      <c r="D148" s="493"/>
    </row>
    <row r="149" spans="1:4" ht="27.75" customHeight="1" thickBot="1" x14ac:dyDescent="0.3">
      <c r="A149" s="20" t="s">
        <v>22</v>
      </c>
      <c r="B149" s="30" t="s">
        <v>441</v>
      </c>
      <c r="C149" s="348">
        <f>+C83-C143</f>
        <v>50000</v>
      </c>
    </row>
  </sheetData>
  <sheetProtection sheet="1"/>
  <mergeCells count="6">
    <mergeCell ref="A147:B147"/>
    <mergeCell ref="A86:C86"/>
    <mergeCell ref="A1:C1"/>
    <mergeCell ref="A2:B2"/>
    <mergeCell ref="A87:B87"/>
    <mergeCell ref="A146:C14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Megyaszó Önkormányzat
2014. ÉVI KÖLTSÉGVETÉSÉNEK ÖSSZEVONT MÉRLEGE&amp;10
&amp;R&amp;"Times New Roman CE,Félkövér dőlt"&amp;11 1.1. melléklet a ........./2014. (.......) önkormányzati rendelethez</oddHeader>
  </headerFooter>
  <rowBreaks count="1" manualBreakCount="1">
    <brk id="85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C58"/>
  <sheetViews>
    <sheetView zoomScaleNormal="100" workbookViewId="0">
      <selection activeCell="C16" sqref="C16"/>
    </sheetView>
  </sheetViews>
  <sheetFormatPr defaultRowHeight="12.75" x14ac:dyDescent="0.2"/>
  <cols>
    <col min="1" max="1" width="13.83203125" style="292" customWidth="1"/>
    <col min="2" max="2" width="79.1640625" style="293" customWidth="1"/>
    <col min="3" max="3" width="25" style="293" customWidth="1"/>
    <col min="4" max="16384" width="9.33203125" style="293"/>
  </cols>
  <sheetData>
    <row r="1" spans="1:3" s="272" customFormat="1" ht="21" customHeight="1" thickBot="1" x14ac:dyDescent="0.25">
      <c r="A1" s="271"/>
      <c r="B1" s="273"/>
      <c r="C1" s="520" t="s">
        <v>539</v>
      </c>
    </row>
    <row r="2" spans="1:3" s="521" customFormat="1" ht="25.5" customHeight="1" x14ac:dyDescent="0.2">
      <c r="A2" s="468" t="s">
        <v>221</v>
      </c>
      <c r="B2" s="409" t="s">
        <v>566</v>
      </c>
      <c r="C2" s="424" t="s">
        <v>67</v>
      </c>
    </row>
    <row r="3" spans="1:3" s="521" customFormat="1" ht="24.75" thickBot="1" x14ac:dyDescent="0.25">
      <c r="A3" s="513" t="s">
        <v>220</v>
      </c>
      <c r="B3" s="410" t="s">
        <v>530</v>
      </c>
      <c r="C3" s="425" t="s">
        <v>67</v>
      </c>
    </row>
    <row r="4" spans="1:3" s="522" customFormat="1" ht="15.95" customHeight="1" thickBot="1" x14ac:dyDescent="0.3">
      <c r="A4" s="275"/>
      <c r="B4" s="275"/>
      <c r="C4" s="276" t="s">
        <v>58</v>
      </c>
    </row>
    <row r="5" spans="1:3" ht="13.5" thickBot="1" x14ac:dyDescent="0.25">
      <c r="A5" s="469" t="s">
        <v>222</v>
      </c>
      <c r="B5" s="277" t="s">
        <v>59</v>
      </c>
      <c r="C5" s="278" t="s">
        <v>60</v>
      </c>
    </row>
    <row r="6" spans="1:3" s="523" customFormat="1" ht="12.95" customHeight="1" thickBot="1" x14ac:dyDescent="0.25">
      <c r="A6" s="238">
        <v>1</v>
      </c>
      <c r="B6" s="239">
        <v>2</v>
      </c>
      <c r="C6" s="240">
        <v>3</v>
      </c>
    </row>
    <row r="7" spans="1:3" s="523" customFormat="1" ht="15.95" customHeight="1" thickBot="1" x14ac:dyDescent="0.25">
      <c r="A7" s="279"/>
      <c r="B7" s="280" t="s">
        <v>61</v>
      </c>
      <c r="C7" s="281"/>
    </row>
    <row r="8" spans="1:3" s="426" customFormat="1" ht="12" customHeight="1" thickBot="1" x14ac:dyDescent="0.25">
      <c r="A8" s="238" t="s">
        <v>21</v>
      </c>
      <c r="B8" s="282" t="s">
        <v>506</v>
      </c>
      <c r="C8" s="368">
        <f>SUM(C9:C18)</f>
        <v>0</v>
      </c>
    </row>
    <row r="9" spans="1:3" s="426" customFormat="1" ht="12" customHeight="1" x14ac:dyDescent="0.2">
      <c r="A9" s="514" t="s">
        <v>109</v>
      </c>
      <c r="B9" s="10" t="s">
        <v>315</v>
      </c>
      <c r="C9" s="415"/>
    </row>
    <row r="10" spans="1:3" s="426" customFormat="1" ht="12" customHeight="1" x14ac:dyDescent="0.2">
      <c r="A10" s="515" t="s">
        <v>110</v>
      </c>
      <c r="B10" s="8" t="s">
        <v>316</v>
      </c>
      <c r="C10" s="366"/>
    </row>
    <row r="11" spans="1:3" s="426" customFormat="1" ht="12" customHeight="1" x14ac:dyDescent="0.2">
      <c r="A11" s="515" t="s">
        <v>111</v>
      </c>
      <c r="B11" s="8" t="s">
        <v>317</v>
      </c>
      <c r="C11" s="366"/>
    </row>
    <row r="12" spans="1:3" s="426" customFormat="1" ht="12" customHeight="1" x14ac:dyDescent="0.2">
      <c r="A12" s="515" t="s">
        <v>112</v>
      </c>
      <c r="B12" s="8" t="s">
        <v>318</v>
      </c>
      <c r="C12" s="366"/>
    </row>
    <row r="13" spans="1:3" s="426" customFormat="1" ht="12" customHeight="1" x14ac:dyDescent="0.2">
      <c r="A13" s="515" t="s">
        <v>161</v>
      </c>
      <c r="B13" s="8" t="s">
        <v>319</v>
      </c>
      <c r="C13" s="366"/>
    </row>
    <row r="14" spans="1:3" s="426" customFormat="1" ht="12" customHeight="1" x14ac:dyDescent="0.2">
      <c r="A14" s="515" t="s">
        <v>113</v>
      </c>
      <c r="B14" s="8" t="s">
        <v>507</v>
      </c>
      <c r="C14" s="366"/>
    </row>
    <row r="15" spans="1:3" s="426" customFormat="1" ht="12" customHeight="1" x14ac:dyDescent="0.2">
      <c r="A15" s="515" t="s">
        <v>114</v>
      </c>
      <c r="B15" s="7" t="s">
        <v>508</v>
      </c>
      <c r="C15" s="366"/>
    </row>
    <row r="16" spans="1:3" s="426" customFormat="1" ht="12" customHeight="1" x14ac:dyDescent="0.2">
      <c r="A16" s="515" t="s">
        <v>124</v>
      </c>
      <c r="B16" s="8" t="s">
        <v>322</v>
      </c>
      <c r="C16" s="416"/>
    </row>
    <row r="17" spans="1:3" s="524" customFormat="1" ht="12" customHeight="1" x14ac:dyDescent="0.2">
      <c r="A17" s="515" t="s">
        <v>125</v>
      </c>
      <c r="B17" s="8" t="s">
        <v>323</v>
      </c>
      <c r="C17" s="366"/>
    </row>
    <row r="18" spans="1:3" s="524" customFormat="1" ht="12" customHeight="1" thickBot="1" x14ac:dyDescent="0.25">
      <c r="A18" s="515" t="s">
        <v>126</v>
      </c>
      <c r="B18" s="7" t="s">
        <v>324</v>
      </c>
      <c r="C18" s="367"/>
    </row>
    <row r="19" spans="1:3" s="426" customFormat="1" ht="12" customHeight="1" thickBot="1" x14ac:dyDescent="0.25">
      <c r="A19" s="238" t="s">
        <v>22</v>
      </c>
      <c r="B19" s="282" t="s">
        <v>509</v>
      </c>
      <c r="C19" s="368">
        <f>SUM(C20:C22)</f>
        <v>7295</v>
      </c>
    </row>
    <row r="20" spans="1:3" s="524" customFormat="1" ht="12" customHeight="1" x14ac:dyDescent="0.2">
      <c r="A20" s="515" t="s">
        <v>115</v>
      </c>
      <c r="B20" s="9" t="s">
        <v>290</v>
      </c>
      <c r="C20" s="366"/>
    </row>
    <row r="21" spans="1:3" s="524" customFormat="1" ht="12" customHeight="1" x14ac:dyDescent="0.2">
      <c r="A21" s="515" t="s">
        <v>116</v>
      </c>
      <c r="B21" s="8" t="s">
        <v>510</v>
      </c>
      <c r="C21" s="366"/>
    </row>
    <row r="22" spans="1:3" s="524" customFormat="1" ht="12" customHeight="1" x14ac:dyDescent="0.2">
      <c r="A22" s="515" t="s">
        <v>117</v>
      </c>
      <c r="B22" s="8" t="s">
        <v>511</v>
      </c>
      <c r="C22" s="366">
        <v>7295</v>
      </c>
    </row>
    <row r="23" spans="1:3" s="524" customFormat="1" ht="12" customHeight="1" thickBot="1" x14ac:dyDescent="0.25">
      <c r="A23" s="515" t="s">
        <v>118</v>
      </c>
      <c r="B23" s="8" t="s">
        <v>2</v>
      </c>
      <c r="C23" s="366"/>
    </row>
    <row r="24" spans="1:3" s="524" customFormat="1" ht="12" customHeight="1" thickBot="1" x14ac:dyDescent="0.25">
      <c r="A24" s="246" t="s">
        <v>23</v>
      </c>
      <c r="B24" s="154" t="s">
        <v>187</v>
      </c>
      <c r="C24" s="395"/>
    </row>
    <row r="25" spans="1:3" s="524" customFormat="1" ht="12" customHeight="1" thickBot="1" x14ac:dyDescent="0.25">
      <c r="A25" s="246" t="s">
        <v>24</v>
      </c>
      <c r="B25" s="154" t="s">
        <v>512</v>
      </c>
      <c r="C25" s="368">
        <f>+C26+C27</f>
        <v>0</v>
      </c>
    </row>
    <row r="26" spans="1:3" s="524" customFormat="1" ht="12" customHeight="1" x14ac:dyDescent="0.2">
      <c r="A26" s="516" t="s">
        <v>300</v>
      </c>
      <c r="B26" s="517" t="s">
        <v>510</v>
      </c>
      <c r="C26" s="96"/>
    </row>
    <row r="27" spans="1:3" s="524" customFormat="1" ht="12" customHeight="1" x14ac:dyDescent="0.2">
      <c r="A27" s="516" t="s">
        <v>303</v>
      </c>
      <c r="B27" s="518" t="s">
        <v>513</v>
      </c>
      <c r="C27" s="369"/>
    </row>
    <row r="28" spans="1:3" s="524" customFormat="1" ht="12" customHeight="1" thickBot="1" x14ac:dyDescent="0.25">
      <c r="A28" s="515" t="s">
        <v>304</v>
      </c>
      <c r="B28" s="519" t="s">
        <v>514</v>
      </c>
      <c r="C28" s="103"/>
    </row>
    <row r="29" spans="1:3" s="524" customFormat="1" ht="12" customHeight="1" thickBot="1" x14ac:dyDescent="0.25">
      <c r="A29" s="246" t="s">
        <v>25</v>
      </c>
      <c r="B29" s="154" t="s">
        <v>515</v>
      </c>
      <c r="C29" s="368">
        <f>+C30+C31+C32</f>
        <v>0</v>
      </c>
    </row>
    <row r="30" spans="1:3" s="524" customFormat="1" ht="12" customHeight="1" x14ac:dyDescent="0.2">
      <c r="A30" s="516" t="s">
        <v>102</v>
      </c>
      <c r="B30" s="517" t="s">
        <v>329</v>
      </c>
      <c r="C30" s="96"/>
    </row>
    <row r="31" spans="1:3" s="524" customFormat="1" ht="12" customHeight="1" x14ac:dyDescent="0.2">
      <c r="A31" s="516" t="s">
        <v>103</v>
      </c>
      <c r="B31" s="518" t="s">
        <v>330</v>
      </c>
      <c r="C31" s="369"/>
    </row>
    <row r="32" spans="1:3" s="524" customFormat="1" ht="12" customHeight="1" thickBot="1" x14ac:dyDescent="0.25">
      <c r="A32" s="515" t="s">
        <v>104</v>
      </c>
      <c r="B32" s="172" t="s">
        <v>331</v>
      </c>
      <c r="C32" s="103"/>
    </row>
    <row r="33" spans="1:3" s="426" customFormat="1" ht="12" customHeight="1" thickBot="1" x14ac:dyDescent="0.25">
      <c r="A33" s="246" t="s">
        <v>26</v>
      </c>
      <c r="B33" s="154" t="s">
        <v>445</v>
      </c>
      <c r="C33" s="395"/>
    </row>
    <row r="34" spans="1:3" s="426" customFormat="1" ht="12" customHeight="1" thickBot="1" x14ac:dyDescent="0.25">
      <c r="A34" s="246" t="s">
        <v>27</v>
      </c>
      <c r="B34" s="154" t="s">
        <v>516</v>
      </c>
      <c r="C34" s="417"/>
    </row>
    <row r="35" spans="1:3" s="426" customFormat="1" ht="12" customHeight="1" thickBot="1" x14ac:dyDescent="0.25">
      <c r="A35" s="238" t="s">
        <v>28</v>
      </c>
      <c r="B35" s="154" t="s">
        <v>517</v>
      </c>
      <c r="C35" s="418">
        <f>+C8+C19+C24+C25+C29+C33+C34</f>
        <v>7295</v>
      </c>
    </row>
    <row r="36" spans="1:3" s="426" customFormat="1" ht="12" customHeight="1" thickBot="1" x14ac:dyDescent="0.25">
      <c r="A36" s="283" t="s">
        <v>29</v>
      </c>
      <c r="B36" s="154" t="s">
        <v>518</v>
      </c>
      <c r="C36" s="418">
        <f>+C37+C38+C39</f>
        <v>49670</v>
      </c>
    </row>
    <row r="37" spans="1:3" s="426" customFormat="1" ht="12" customHeight="1" x14ac:dyDescent="0.2">
      <c r="A37" s="516" t="s">
        <v>519</v>
      </c>
      <c r="B37" s="517" t="s">
        <v>261</v>
      </c>
      <c r="C37" s="96"/>
    </row>
    <row r="38" spans="1:3" s="426" customFormat="1" ht="12" customHeight="1" x14ac:dyDescent="0.2">
      <c r="A38" s="516" t="s">
        <v>520</v>
      </c>
      <c r="B38" s="518" t="s">
        <v>3</v>
      </c>
      <c r="C38" s="369"/>
    </row>
    <row r="39" spans="1:3" s="524" customFormat="1" ht="12" customHeight="1" thickBot="1" x14ac:dyDescent="0.25">
      <c r="A39" s="515" t="s">
        <v>521</v>
      </c>
      <c r="B39" s="172" t="s">
        <v>522</v>
      </c>
      <c r="C39" s="103">
        <v>49670</v>
      </c>
    </row>
    <row r="40" spans="1:3" s="524" customFormat="1" ht="15" customHeight="1" thickBot="1" x14ac:dyDescent="0.25">
      <c r="A40" s="283" t="s">
        <v>30</v>
      </c>
      <c r="B40" s="284" t="s">
        <v>523</v>
      </c>
      <c r="C40" s="421">
        <f>+C35+C36</f>
        <v>56965</v>
      </c>
    </row>
    <row r="41" spans="1:3" s="524" customFormat="1" ht="15" customHeight="1" x14ac:dyDescent="0.2">
      <c r="A41" s="285"/>
      <c r="B41" s="286"/>
      <c r="C41" s="419"/>
    </row>
    <row r="42" spans="1:3" ht="13.5" thickBot="1" x14ac:dyDescent="0.25">
      <c r="A42" s="287"/>
      <c r="B42" s="288"/>
      <c r="C42" s="420"/>
    </row>
    <row r="43" spans="1:3" s="523" customFormat="1" ht="16.5" customHeight="1" thickBot="1" x14ac:dyDescent="0.25">
      <c r="A43" s="289"/>
      <c r="B43" s="290" t="s">
        <v>63</v>
      </c>
      <c r="C43" s="421"/>
    </row>
    <row r="44" spans="1:3" s="525" customFormat="1" ht="12" customHeight="1" thickBot="1" x14ac:dyDescent="0.25">
      <c r="A44" s="246" t="s">
        <v>21</v>
      </c>
      <c r="B44" s="154" t="s">
        <v>524</v>
      </c>
      <c r="C44" s="368">
        <f>SUM(C45:C49)</f>
        <v>56965</v>
      </c>
    </row>
    <row r="45" spans="1:3" ht="12" customHeight="1" x14ac:dyDescent="0.2">
      <c r="A45" s="515" t="s">
        <v>109</v>
      </c>
      <c r="B45" s="9" t="s">
        <v>52</v>
      </c>
      <c r="C45" s="96">
        <v>38837</v>
      </c>
    </row>
    <row r="46" spans="1:3" ht="12" customHeight="1" x14ac:dyDescent="0.2">
      <c r="A46" s="515" t="s">
        <v>110</v>
      </c>
      <c r="B46" s="8" t="s">
        <v>196</v>
      </c>
      <c r="C46" s="99">
        <v>10423</v>
      </c>
    </row>
    <row r="47" spans="1:3" ht="12" customHeight="1" x14ac:dyDescent="0.2">
      <c r="A47" s="515" t="s">
        <v>111</v>
      </c>
      <c r="B47" s="8" t="s">
        <v>152</v>
      </c>
      <c r="C47" s="99">
        <v>7705</v>
      </c>
    </row>
    <row r="48" spans="1:3" ht="12" customHeight="1" x14ac:dyDescent="0.2">
      <c r="A48" s="515" t="s">
        <v>112</v>
      </c>
      <c r="B48" s="8" t="s">
        <v>197</v>
      </c>
      <c r="C48" s="99"/>
    </row>
    <row r="49" spans="1:3" ht="12" customHeight="1" thickBot="1" x14ac:dyDescent="0.25">
      <c r="A49" s="515" t="s">
        <v>161</v>
      </c>
      <c r="B49" s="8" t="s">
        <v>198</v>
      </c>
      <c r="C49" s="99"/>
    </row>
    <row r="50" spans="1:3" ht="12" customHeight="1" thickBot="1" x14ac:dyDescent="0.25">
      <c r="A50" s="246" t="s">
        <v>22</v>
      </c>
      <c r="B50" s="154" t="s">
        <v>525</v>
      </c>
      <c r="C50" s="368">
        <f>SUM(C51:C53)</f>
        <v>0</v>
      </c>
    </row>
    <row r="51" spans="1:3" s="525" customFormat="1" ht="12" customHeight="1" x14ac:dyDescent="0.2">
      <c r="A51" s="515" t="s">
        <v>115</v>
      </c>
      <c r="B51" s="9" t="s">
        <v>251</v>
      </c>
      <c r="C51" s="96"/>
    </row>
    <row r="52" spans="1:3" ht="12" customHeight="1" x14ac:dyDescent="0.2">
      <c r="A52" s="515" t="s">
        <v>116</v>
      </c>
      <c r="B52" s="8" t="s">
        <v>200</v>
      </c>
      <c r="C52" s="99"/>
    </row>
    <row r="53" spans="1:3" ht="12" customHeight="1" x14ac:dyDescent="0.2">
      <c r="A53" s="515" t="s">
        <v>117</v>
      </c>
      <c r="B53" s="8" t="s">
        <v>64</v>
      </c>
      <c r="C53" s="99"/>
    </row>
    <row r="54" spans="1:3" ht="12" customHeight="1" thickBot="1" x14ac:dyDescent="0.25">
      <c r="A54" s="515" t="s">
        <v>118</v>
      </c>
      <c r="B54" s="8" t="s">
        <v>4</v>
      </c>
      <c r="C54" s="99"/>
    </row>
    <row r="55" spans="1:3" ht="15" customHeight="1" thickBot="1" x14ac:dyDescent="0.25">
      <c r="A55" s="246" t="s">
        <v>23</v>
      </c>
      <c r="B55" s="291" t="s">
        <v>526</v>
      </c>
      <c r="C55" s="422">
        <f>+C44+C50</f>
        <v>56965</v>
      </c>
    </row>
    <row r="56" spans="1:3" ht="13.5" thickBot="1" x14ac:dyDescent="0.25">
      <c r="C56" s="423"/>
    </row>
    <row r="57" spans="1:3" ht="15" customHeight="1" thickBot="1" x14ac:dyDescent="0.25">
      <c r="A57" s="294" t="s">
        <v>223</v>
      </c>
      <c r="B57" s="295"/>
      <c r="C57" s="151">
        <v>11</v>
      </c>
    </row>
    <row r="58" spans="1:3" ht="14.25" customHeight="1" thickBot="1" x14ac:dyDescent="0.25">
      <c r="A58" s="294" t="s">
        <v>224</v>
      </c>
      <c r="B58" s="295"/>
      <c r="C58" s="151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C58"/>
  <sheetViews>
    <sheetView zoomScaleNormal="100" workbookViewId="0">
      <selection activeCell="F25" sqref="F25"/>
    </sheetView>
  </sheetViews>
  <sheetFormatPr defaultRowHeight="12.75" x14ac:dyDescent="0.2"/>
  <cols>
    <col min="1" max="1" width="13.83203125" style="292" customWidth="1"/>
    <col min="2" max="2" width="79.1640625" style="293" customWidth="1"/>
    <col min="3" max="3" width="25" style="293" customWidth="1"/>
    <col min="4" max="16384" width="9.33203125" style="293"/>
  </cols>
  <sheetData>
    <row r="1" spans="1:3" s="272" customFormat="1" ht="21" customHeight="1" thickBot="1" x14ac:dyDescent="0.25">
      <c r="A1" s="271"/>
      <c r="B1" s="273"/>
      <c r="C1" s="520" t="s">
        <v>538</v>
      </c>
    </row>
    <row r="2" spans="1:3" s="521" customFormat="1" ht="25.5" customHeight="1" x14ac:dyDescent="0.2">
      <c r="A2" s="468" t="s">
        <v>221</v>
      </c>
      <c r="B2" s="409" t="s">
        <v>505</v>
      </c>
      <c r="C2" s="424" t="s">
        <v>67</v>
      </c>
    </row>
    <row r="3" spans="1:3" s="521" customFormat="1" ht="24.75" thickBot="1" x14ac:dyDescent="0.25">
      <c r="A3" s="513" t="s">
        <v>220</v>
      </c>
      <c r="B3" s="410" t="s">
        <v>532</v>
      </c>
      <c r="C3" s="425" t="s">
        <v>68</v>
      </c>
    </row>
    <row r="4" spans="1:3" s="522" customFormat="1" ht="15.95" customHeight="1" thickBot="1" x14ac:dyDescent="0.3">
      <c r="A4" s="275"/>
      <c r="B4" s="275"/>
      <c r="C4" s="276" t="s">
        <v>58</v>
      </c>
    </row>
    <row r="5" spans="1:3" ht="13.5" thickBot="1" x14ac:dyDescent="0.25">
      <c r="A5" s="469" t="s">
        <v>222</v>
      </c>
      <c r="B5" s="277" t="s">
        <v>59</v>
      </c>
      <c r="C5" s="278" t="s">
        <v>60</v>
      </c>
    </row>
    <row r="6" spans="1:3" s="523" customFormat="1" ht="12.95" customHeight="1" thickBot="1" x14ac:dyDescent="0.25">
      <c r="A6" s="238">
        <v>1</v>
      </c>
      <c r="B6" s="239">
        <v>2</v>
      </c>
      <c r="C6" s="240">
        <v>3</v>
      </c>
    </row>
    <row r="7" spans="1:3" s="523" customFormat="1" ht="15.95" customHeight="1" thickBot="1" x14ac:dyDescent="0.25">
      <c r="A7" s="279"/>
      <c r="B7" s="280" t="s">
        <v>61</v>
      </c>
      <c r="C7" s="281"/>
    </row>
    <row r="8" spans="1:3" s="426" customFormat="1" ht="12" customHeight="1" thickBot="1" x14ac:dyDescent="0.25">
      <c r="A8" s="238" t="s">
        <v>21</v>
      </c>
      <c r="B8" s="282" t="s">
        <v>506</v>
      </c>
      <c r="C8" s="368">
        <f>SUM(C9:C18)</f>
        <v>0</v>
      </c>
    </row>
    <row r="9" spans="1:3" s="426" customFormat="1" ht="12" customHeight="1" x14ac:dyDescent="0.2">
      <c r="A9" s="514" t="s">
        <v>109</v>
      </c>
      <c r="B9" s="10" t="s">
        <v>315</v>
      </c>
      <c r="C9" s="415"/>
    </row>
    <row r="10" spans="1:3" s="426" customFormat="1" ht="12" customHeight="1" x14ac:dyDescent="0.2">
      <c r="A10" s="515" t="s">
        <v>110</v>
      </c>
      <c r="B10" s="8" t="s">
        <v>316</v>
      </c>
      <c r="C10" s="366"/>
    </row>
    <row r="11" spans="1:3" s="426" customFormat="1" ht="12" customHeight="1" x14ac:dyDescent="0.2">
      <c r="A11" s="515" t="s">
        <v>111</v>
      </c>
      <c r="B11" s="8" t="s">
        <v>317</v>
      </c>
      <c r="C11" s="366"/>
    </row>
    <row r="12" spans="1:3" s="426" customFormat="1" ht="12" customHeight="1" x14ac:dyDescent="0.2">
      <c r="A12" s="515" t="s">
        <v>112</v>
      </c>
      <c r="B12" s="8" t="s">
        <v>318</v>
      </c>
      <c r="C12" s="366"/>
    </row>
    <row r="13" spans="1:3" s="426" customFormat="1" ht="12" customHeight="1" x14ac:dyDescent="0.2">
      <c r="A13" s="515" t="s">
        <v>161</v>
      </c>
      <c r="B13" s="8" t="s">
        <v>319</v>
      </c>
      <c r="C13" s="366"/>
    </row>
    <row r="14" spans="1:3" s="426" customFormat="1" ht="12" customHeight="1" x14ac:dyDescent="0.2">
      <c r="A14" s="515" t="s">
        <v>113</v>
      </c>
      <c r="B14" s="8" t="s">
        <v>507</v>
      </c>
      <c r="C14" s="366"/>
    </row>
    <row r="15" spans="1:3" s="426" customFormat="1" ht="12" customHeight="1" x14ac:dyDescent="0.2">
      <c r="A15" s="515" t="s">
        <v>114</v>
      </c>
      <c r="B15" s="7" t="s">
        <v>508</v>
      </c>
      <c r="C15" s="366"/>
    </row>
    <row r="16" spans="1:3" s="426" customFormat="1" ht="12" customHeight="1" x14ac:dyDescent="0.2">
      <c r="A16" s="515" t="s">
        <v>124</v>
      </c>
      <c r="B16" s="8" t="s">
        <v>322</v>
      </c>
      <c r="C16" s="416"/>
    </row>
    <row r="17" spans="1:3" s="524" customFormat="1" ht="12" customHeight="1" x14ac:dyDescent="0.2">
      <c r="A17" s="515" t="s">
        <v>125</v>
      </c>
      <c r="B17" s="8" t="s">
        <v>323</v>
      </c>
      <c r="C17" s="366"/>
    </row>
    <row r="18" spans="1:3" s="524" customFormat="1" ht="12" customHeight="1" thickBot="1" x14ac:dyDescent="0.25">
      <c r="A18" s="515" t="s">
        <v>126</v>
      </c>
      <c r="B18" s="7" t="s">
        <v>324</v>
      </c>
      <c r="C18" s="367"/>
    </row>
    <row r="19" spans="1:3" s="426" customFormat="1" ht="12" customHeight="1" thickBot="1" x14ac:dyDescent="0.25">
      <c r="A19" s="238" t="s">
        <v>22</v>
      </c>
      <c r="B19" s="282" t="s">
        <v>509</v>
      </c>
      <c r="C19" s="368">
        <f>SUM(C20:C22)</f>
        <v>0</v>
      </c>
    </row>
    <row r="20" spans="1:3" s="524" customFormat="1" ht="12" customHeight="1" x14ac:dyDescent="0.2">
      <c r="A20" s="515" t="s">
        <v>115</v>
      </c>
      <c r="B20" s="9" t="s">
        <v>290</v>
      </c>
      <c r="C20" s="366"/>
    </row>
    <row r="21" spans="1:3" s="524" customFormat="1" ht="12" customHeight="1" x14ac:dyDescent="0.2">
      <c r="A21" s="515" t="s">
        <v>116</v>
      </c>
      <c r="B21" s="8" t="s">
        <v>510</v>
      </c>
      <c r="C21" s="366"/>
    </row>
    <row r="22" spans="1:3" s="524" customFormat="1" ht="12" customHeight="1" x14ac:dyDescent="0.2">
      <c r="A22" s="515" t="s">
        <v>117</v>
      </c>
      <c r="B22" s="8" t="s">
        <v>511</v>
      </c>
      <c r="C22" s="366"/>
    </row>
    <row r="23" spans="1:3" s="524" customFormat="1" ht="12" customHeight="1" thickBot="1" x14ac:dyDescent="0.25">
      <c r="A23" s="515" t="s">
        <v>118</v>
      </c>
      <c r="B23" s="8" t="s">
        <v>2</v>
      </c>
      <c r="C23" s="366"/>
    </row>
    <row r="24" spans="1:3" s="524" customFormat="1" ht="12" customHeight="1" thickBot="1" x14ac:dyDescent="0.25">
      <c r="A24" s="246" t="s">
        <v>23</v>
      </c>
      <c r="B24" s="154" t="s">
        <v>187</v>
      </c>
      <c r="C24" s="395"/>
    </row>
    <row r="25" spans="1:3" s="524" customFormat="1" ht="12" customHeight="1" thickBot="1" x14ac:dyDescent="0.25">
      <c r="A25" s="246" t="s">
        <v>24</v>
      </c>
      <c r="B25" s="154" t="s">
        <v>512</v>
      </c>
      <c r="C25" s="368">
        <f>+C26+C27</f>
        <v>0</v>
      </c>
    </row>
    <row r="26" spans="1:3" s="524" customFormat="1" ht="12" customHeight="1" x14ac:dyDescent="0.2">
      <c r="A26" s="516" t="s">
        <v>300</v>
      </c>
      <c r="B26" s="517" t="s">
        <v>510</v>
      </c>
      <c r="C26" s="96"/>
    </row>
    <row r="27" spans="1:3" s="524" customFormat="1" ht="12" customHeight="1" x14ac:dyDescent="0.2">
      <c r="A27" s="516" t="s">
        <v>303</v>
      </c>
      <c r="B27" s="518" t="s">
        <v>513</v>
      </c>
      <c r="C27" s="369"/>
    </row>
    <row r="28" spans="1:3" s="524" customFormat="1" ht="12" customHeight="1" thickBot="1" x14ac:dyDescent="0.25">
      <c r="A28" s="515" t="s">
        <v>304</v>
      </c>
      <c r="B28" s="519" t="s">
        <v>514</v>
      </c>
      <c r="C28" s="103"/>
    </row>
    <row r="29" spans="1:3" s="524" customFormat="1" ht="12" customHeight="1" thickBot="1" x14ac:dyDescent="0.25">
      <c r="A29" s="246" t="s">
        <v>25</v>
      </c>
      <c r="B29" s="154" t="s">
        <v>515</v>
      </c>
      <c r="C29" s="368">
        <f>+C30+C31+C32</f>
        <v>0</v>
      </c>
    </row>
    <row r="30" spans="1:3" s="524" customFormat="1" ht="12" customHeight="1" x14ac:dyDescent="0.2">
      <c r="A30" s="516" t="s">
        <v>102</v>
      </c>
      <c r="B30" s="517" t="s">
        <v>329</v>
      </c>
      <c r="C30" s="96"/>
    </row>
    <row r="31" spans="1:3" s="524" customFormat="1" ht="12" customHeight="1" x14ac:dyDescent="0.2">
      <c r="A31" s="516" t="s">
        <v>103</v>
      </c>
      <c r="B31" s="518" t="s">
        <v>330</v>
      </c>
      <c r="C31" s="369"/>
    </row>
    <row r="32" spans="1:3" s="524" customFormat="1" ht="12" customHeight="1" thickBot="1" x14ac:dyDescent="0.25">
      <c r="A32" s="515" t="s">
        <v>104</v>
      </c>
      <c r="B32" s="172" t="s">
        <v>331</v>
      </c>
      <c r="C32" s="103"/>
    </row>
    <row r="33" spans="1:3" s="426" customFormat="1" ht="12" customHeight="1" thickBot="1" x14ac:dyDescent="0.25">
      <c r="A33" s="246" t="s">
        <v>26</v>
      </c>
      <c r="B33" s="154" t="s">
        <v>445</v>
      </c>
      <c r="C33" s="395"/>
    </row>
    <row r="34" spans="1:3" s="426" customFormat="1" ht="12" customHeight="1" thickBot="1" x14ac:dyDescent="0.25">
      <c r="A34" s="246" t="s">
        <v>27</v>
      </c>
      <c r="B34" s="154" t="s">
        <v>516</v>
      </c>
      <c r="C34" s="417"/>
    </row>
    <row r="35" spans="1:3" s="426" customFormat="1" ht="12" customHeight="1" thickBot="1" x14ac:dyDescent="0.25">
      <c r="A35" s="238" t="s">
        <v>28</v>
      </c>
      <c r="B35" s="154" t="s">
        <v>517</v>
      </c>
      <c r="C35" s="418">
        <f>+C8+C19+C24+C25+C29+C33+C34</f>
        <v>0</v>
      </c>
    </row>
    <row r="36" spans="1:3" s="426" customFormat="1" ht="12" customHeight="1" thickBot="1" x14ac:dyDescent="0.25">
      <c r="A36" s="283" t="s">
        <v>29</v>
      </c>
      <c r="B36" s="154" t="s">
        <v>518</v>
      </c>
      <c r="C36" s="418">
        <f>+C37+C38+C39</f>
        <v>0</v>
      </c>
    </row>
    <row r="37" spans="1:3" s="426" customFormat="1" ht="12" customHeight="1" x14ac:dyDescent="0.2">
      <c r="A37" s="516" t="s">
        <v>519</v>
      </c>
      <c r="B37" s="517" t="s">
        <v>261</v>
      </c>
      <c r="C37" s="96"/>
    </row>
    <row r="38" spans="1:3" s="426" customFormat="1" ht="12" customHeight="1" x14ac:dyDescent="0.2">
      <c r="A38" s="516" t="s">
        <v>520</v>
      </c>
      <c r="B38" s="518" t="s">
        <v>3</v>
      </c>
      <c r="C38" s="369"/>
    </row>
    <row r="39" spans="1:3" s="524" customFormat="1" ht="12" customHeight="1" thickBot="1" x14ac:dyDescent="0.25">
      <c r="A39" s="515" t="s">
        <v>521</v>
      </c>
      <c r="B39" s="172" t="s">
        <v>522</v>
      </c>
      <c r="C39" s="103"/>
    </row>
    <row r="40" spans="1:3" s="524" customFormat="1" ht="15" customHeight="1" thickBot="1" x14ac:dyDescent="0.25">
      <c r="A40" s="283" t="s">
        <v>30</v>
      </c>
      <c r="B40" s="284" t="s">
        <v>523</v>
      </c>
      <c r="C40" s="421">
        <f>+C35+C36</f>
        <v>0</v>
      </c>
    </row>
    <row r="41" spans="1:3" s="524" customFormat="1" ht="15" customHeight="1" x14ac:dyDescent="0.2">
      <c r="A41" s="285"/>
      <c r="B41" s="286"/>
      <c r="C41" s="419"/>
    </row>
    <row r="42" spans="1:3" ht="13.5" thickBot="1" x14ac:dyDescent="0.25">
      <c r="A42" s="287"/>
      <c r="B42" s="288"/>
      <c r="C42" s="420"/>
    </row>
    <row r="43" spans="1:3" s="523" customFormat="1" ht="16.5" customHeight="1" thickBot="1" x14ac:dyDescent="0.25">
      <c r="A43" s="289"/>
      <c r="B43" s="290" t="s">
        <v>63</v>
      </c>
      <c r="C43" s="421"/>
    </row>
    <row r="44" spans="1:3" s="525" customFormat="1" ht="12" customHeight="1" thickBot="1" x14ac:dyDescent="0.25">
      <c r="A44" s="246" t="s">
        <v>21</v>
      </c>
      <c r="B44" s="154" t="s">
        <v>524</v>
      </c>
      <c r="C44" s="368">
        <f>SUM(C45:C49)</f>
        <v>0</v>
      </c>
    </row>
    <row r="45" spans="1:3" ht="12" customHeight="1" x14ac:dyDescent="0.2">
      <c r="A45" s="515" t="s">
        <v>109</v>
      </c>
      <c r="B45" s="9" t="s">
        <v>52</v>
      </c>
      <c r="C45" s="96"/>
    </row>
    <row r="46" spans="1:3" ht="12" customHeight="1" x14ac:dyDescent="0.2">
      <c r="A46" s="515" t="s">
        <v>110</v>
      </c>
      <c r="B46" s="8" t="s">
        <v>196</v>
      </c>
      <c r="C46" s="99"/>
    </row>
    <row r="47" spans="1:3" ht="12" customHeight="1" x14ac:dyDescent="0.2">
      <c r="A47" s="515" t="s">
        <v>111</v>
      </c>
      <c r="B47" s="8" t="s">
        <v>152</v>
      </c>
      <c r="C47" s="99"/>
    </row>
    <row r="48" spans="1:3" ht="12" customHeight="1" x14ac:dyDescent="0.2">
      <c r="A48" s="515" t="s">
        <v>112</v>
      </c>
      <c r="B48" s="8" t="s">
        <v>197</v>
      </c>
      <c r="C48" s="99"/>
    </row>
    <row r="49" spans="1:3" ht="12" customHeight="1" thickBot="1" x14ac:dyDescent="0.25">
      <c r="A49" s="515" t="s">
        <v>161</v>
      </c>
      <c r="B49" s="8" t="s">
        <v>198</v>
      </c>
      <c r="C49" s="99"/>
    </row>
    <row r="50" spans="1:3" ht="12" customHeight="1" thickBot="1" x14ac:dyDescent="0.25">
      <c r="A50" s="246" t="s">
        <v>22</v>
      </c>
      <c r="B50" s="154" t="s">
        <v>525</v>
      </c>
      <c r="C50" s="368">
        <f>SUM(C51:C53)</f>
        <v>0</v>
      </c>
    </row>
    <row r="51" spans="1:3" s="525" customFormat="1" ht="12" customHeight="1" x14ac:dyDescent="0.2">
      <c r="A51" s="515" t="s">
        <v>115</v>
      </c>
      <c r="B51" s="9" t="s">
        <v>251</v>
      </c>
      <c r="C51" s="96"/>
    </row>
    <row r="52" spans="1:3" ht="12" customHeight="1" x14ac:dyDescent="0.2">
      <c r="A52" s="515" t="s">
        <v>116</v>
      </c>
      <c r="B52" s="8" t="s">
        <v>200</v>
      </c>
      <c r="C52" s="99"/>
    </row>
    <row r="53" spans="1:3" ht="12" customHeight="1" x14ac:dyDescent="0.2">
      <c r="A53" s="515" t="s">
        <v>117</v>
      </c>
      <c r="B53" s="8" t="s">
        <v>64</v>
      </c>
      <c r="C53" s="99"/>
    </row>
    <row r="54" spans="1:3" ht="12" customHeight="1" thickBot="1" x14ac:dyDescent="0.25">
      <c r="A54" s="515" t="s">
        <v>118</v>
      </c>
      <c r="B54" s="8" t="s">
        <v>4</v>
      </c>
      <c r="C54" s="99"/>
    </row>
    <row r="55" spans="1:3" ht="15" customHeight="1" thickBot="1" x14ac:dyDescent="0.25">
      <c r="A55" s="246" t="s">
        <v>23</v>
      </c>
      <c r="B55" s="291" t="s">
        <v>526</v>
      </c>
      <c r="C55" s="422">
        <f>+C44+C50</f>
        <v>0</v>
      </c>
    </row>
    <row r="56" spans="1:3" ht="13.5" thickBot="1" x14ac:dyDescent="0.25">
      <c r="C56" s="423"/>
    </row>
    <row r="57" spans="1:3" ht="15" customHeight="1" thickBot="1" x14ac:dyDescent="0.25">
      <c r="A57" s="294" t="s">
        <v>223</v>
      </c>
      <c r="B57" s="295"/>
      <c r="C57" s="151"/>
    </row>
    <row r="58" spans="1:3" ht="14.25" customHeight="1" thickBot="1" x14ac:dyDescent="0.25">
      <c r="A58" s="294" t="s">
        <v>224</v>
      </c>
      <c r="B58" s="295"/>
      <c r="C58" s="151"/>
    </row>
  </sheetData>
  <sheetProtection sheet="1" objects="1" scenarios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C58"/>
  <sheetViews>
    <sheetView zoomScaleNormal="100" workbookViewId="0">
      <selection activeCell="B2" sqref="B2"/>
    </sheetView>
  </sheetViews>
  <sheetFormatPr defaultRowHeight="12.75" x14ac:dyDescent="0.2"/>
  <cols>
    <col min="1" max="1" width="13.83203125" style="292" customWidth="1"/>
    <col min="2" max="2" width="79.1640625" style="293" customWidth="1"/>
    <col min="3" max="3" width="25" style="293" customWidth="1"/>
    <col min="4" max="16384" width="9.33203125" style="293"/>
  </cols>
  <sheetData>
    <row r="1" spans="1:3" s="272" customFormat="1" ht="21" customHeight="1" thickBot="1" x14ac:dyDescent="0.25">
      <c r="A1" s="271"/>
      <c r="B1" s="273"/>
      <c r="C1" s="520" t="s">
        <v>537</v>
      </c>
    </row>
    <row r="2" spans="1:3" s="521" customFormat="1" ht="25.5" customHeight="1" x14ac:dyDescent="0.2">
      <c r="A2" s="468" t="s">
        <v>221</v>
      </c>
      <c r="B2" s="409" t="s">
        <v>505</v>
      </c>
      <c r="C2" s="424" t="s">
        <v>67</v>
      </c>
    </row>
    <row r="3" spans="1:3" s="521" customFormat="1" ht="24.75" thickBot="1" x14ac:dyDescent="0.25">
      <c r="A3" s="513" t="s">
        <v>220</v>
      </c>
      <c r="B3" s="410" t="s">
        <v>534</v>
      </c>
      <c r="C3" s="425" t="s">
        <v>553</v>
      </c>
    </row>
    <row r="4" spans="1:3" s="522" customFormat="1" ht="15.95" customHeight="1" thickBot="1" x14ac:dyDescent="0.3">
      <c r="A4" s="275"/>
      <c r="B4" s="275"/>
      <c r="C4" s="276" t="s">
        <v>58</v>
      </c>
    </row>
    <row r="5" spans="1:3" ht="13.5" thickBot="1" x14ac:dyDescent="0.25">
      <c r="A5" s="469" t="s">
        <v>222</v>
      </c>
      <c r="B5" s="277" t="s">
        <v>59</v>
      </c>
      <c r="C5" s="278" t="s">
        <v>60</v>
      </c>
    </row>
    <row r="6" spans="1:3" s="523" customFormat="1" ht="12.95" customHeight="1" thickBot="1" x14ac:dyDescent="0.25">
      <c r="A6" s="238">
        <v>1</v>
      </c>
      <c r="B6" s="239">
        <v>2</v>
      </c>
      <c r="C6" s="240">
        <v>3</v>
      </c>
    </row>
    <row r="7" spans="1:3" s="523" customFormat="1" ht="15.95" customHeight="1" thickBot="1" x14ac:dyDescent="0.25">
      <c r="A7" s="279"/>
      <c r="B7" s="280" t="s">
        <v>61</v>
      </c>
      <c r="C7" s="281"/>
    </row>
    <row r="8" spans="1:3" s="426" customFormat="1" ht="12" customHeight="1" thickBot="1" x14ac:dyDescent="0.25">
      <c r="A8" s="238" t="s">
        <v>21</v>
      </c>
      <c r="B8" s="282" t="s">
        <v>506</v>
      </c>
      <c r="C8" s="368">
        <f>SUM(C9:C18)</f>
        <v>0</v>
      </c>
    </row>
    <row r="9" spans="1:3" s="426" customFormat="1" ht="12" customHeight="1" x14ac:dyDescent="0.2">
      <c r="A9" s="514" t="s">
        <v>109</v>
      </c>
      <c r="B9" s="10" t="s">
        <v>315</v>
      </c>
      <c r="C9" s="415"/>
    </row>
    <row r="10" spans="1:3" s="426" customFormat="1" ht="12" customHeight="1" x14ac:dyDescent="0.2">
      <c r="A10" s="515" t="s">
        <v>110</v>
      </c>
      <c r="B10" s="8" t="s">
        <v>316</v>
      </c>
      <c r="C10" s="366"/>
    </row>
    <row r="11" spans="1:3" s="426" customFormat="1" ht="12" customHeight="1" x14ac:dyDescent="0.2">
      <c r="A11" s="515" t="s">
        <v>111</v>
      </c>
      <c r="B11" s="8" t="s">
        <v>317</v>
      </c>
      <c r="C11" s="366"/>
    </row>
    <row r="12" spans="1:3" s="426" customFormat="1" ht="12" customHeight="1" x14ac:dyDescent="0.2">
      <c r="A12" s="515" t="s">
        <v>112</v>
      </c>
      <c r="B12" s="8" t="s">
        <v>318</v>
      </c>
      <c r="C12" s="366"/>
    </row>
    <row r="13" spans="1:3" s="426" customFormat="1" ht="12" customHeight="1" x14ac:dyDescent="0.2">
      <c r="A13" s="515" t="s">
        <v>161</v>
      </c>
      <c r="B13" s="8" t="s">
        <v>319</v>
      </c>
      <c r="C13" s="366"/>
    </row>
    <row r="14" spans="1:3" s="426" customFormat="1" ht="12" customHeight="1" x14ac:dyDescent="0.2">
      <c r="A14" s="515" t="s">
        <v>113</v>
      </c>
      <c r="B14" s="8" t="s">
        <v>507</v>
      </c>
      <c r="C14" s="366"/>
    </row>
    <row r="15" spans="1:3" s="426" customFormat="1" ht="12" customHeight="1" x14ac:dyDescent="0.2">
      <c r="A15" s="515" t="s">
        <v>114</v>
      </c>
      <c r="B15" s="7" t="s">
        <v>508</v>
      </c>
      <c r="C15" s="366"/>
    </row>
    <row r="16" spans="1:3" s="426" customFormat="1" ht="12" customHeight="1" x14ac:dyDescent="0.2">
      <c r="A16" s="515" t="s">
        <v>124</v>
      </c>
      <c r="B16" s="8" t="s">
        <v>322</v>
      </c>
      <c r="C16" s="416"/>
    </row>
    <row r="17" spans="1:3" s="524" customFormat="1" ht="12" customHeight="1" x14ac:dyDescent="0.2">
      <c r="A17" s="515" t="s">
        <v>125</v>
      </c>
      <c r="B17" s="8" t="s">
        <v>323</v>
      </c>
      <c r="C17" s="366"/>
    </row>
    <row r="18" spans="1:3" s="524" customFormat="1" ht="12" customHeight="1" thickBot="1" x14ac:dyDescent="0.25">
      <c r="A18" s="515" t="s">
        <v>126</v>
      </c>
      <c r="B18" s="7" t="s">
        <v>324</v>
      </c>
      <c r="C18" s="367"/>
    </row>
    <row r="19" spans="1:3" s="426" customFormat="1" ht="12" customHeight="1" thickBot="1" x14ac:dyDescent="0.25">
      <c r="A19" s="238" t="s">
        <v>22</v>
      </c>
      <c r="B19" s="282" t="s">
        <v>509</v>
      </c>
      <c r="C19" s="368">
        <f>SUM(C20:C22)</f>
        <v>0</v>
      </c>
    </row>
    <row r="20" spans="1:3" s="524" customFormat="1" ht="12" customHeight="1" x14ac:dyDescent="0.2">
      <c r="A20" s="515" t="s">
        <v>115</v>
      </c>
      <c r="B20" s="9" t="s">
        <v>290</v>
      </c>
      <c r="C20" s="366"/>
    </row>
    <row r="21" spans="1:3" s="524" customFormat="1" ht="12" customHeight="1" x14ac:dyDescent="0.2">
      <c r="A21" s="515" t="s">
        <v>116</v>
      </c>
      <c r="B21" s="8" t="s">
        <v>510</v>
      </c>
      <c r="C21" s="366"/>
    </row>
    <row r="22" spans="1:3" s="524" customFormat="1" ht="12" customHeight="1" x14ac:dyDescent="0.2">
      <c r="A22" s="515" t="s">
        <v>117</v>
      </c>
      <c r="B22" s="8" t="s">
        <v>511</v>
      </c>
      <c r="C22" s="366"/>
    </row>
    <row r="23" spans="1:3" s="524" customFormat="1" ht="12" customHeight="1" thickBot="1" x14ac:dyDescent="0.25">
      <c r="A23" s="515" t="s">
        <v>118</v>
      </c>
      <c r="B23" s="8" t="s">
        <v>2</v>
      </c>
      <c r="C23" s="366"/>
    </row>
    <row r="24" spans="1:3" s="524" customFormat="1" ht="12" customHeight="1" thickBot="1" x14ac:dyDescent="0.25">
      <c r="A24" s="246" t="s">
        <v>23</v>
      </c>
      <c r="B24" s="154" t="s">
        <v>187</v>
      </c>
      <c r="C24" s="395"/>
    </row>
    <row r="25" spans="1:3" s="524" customFormat="1" ht="12" customHeight="1" thickBot="1" x14ac:dyDescent="0.25">
      <c r="A25" s="246" t="s">
        <v>24</v>
      </c>
      <c r="B25" s="154" t="s">
        <v>512</v>
      </c>
      <c r="C25" s="368">
        <f>+C26+C27</f>
        <v>0</v>
      </c>
    </row>
    <row r="26" spans="1:3" s="524" customFormat="1" ht="12" customHeight="1" x14ac:dyDescent="0.2">
      <c r="A26" s="516" t="s">
        <v>300</v>
      </c>
      <c r="B26" s="517" t="s">
        <v>510</v>
      </c>
      <c r="C26" s="96"/>
    </row>
    <row r="27" spans="1:3" s="524" customFormat="1" ht="12" customHeight="1" x14ac:dyDescent="0.2">
      <c r="A27" s="516" t="s">
        <v>303</v>
      </c>
      <c r="B27" s="518" t="s">
        <v>513</v>
      </c>
      <c r="C27" s="369"/>
    </row>
    <row r="28" spans="1:3" s="524" customFormat="1" ht="12" customHeight="1" thickBot="1" x14ac:dyDescent="0.25">
      <c r="A28" s="515" t="s">
        <v>304</v>
      </c>
      <c r="B28" s="519" t="s">
        <v>514</v>
      </c>
      <c r="C28" s="103"/>
    </row>
    <row r="29" spans="1:3" s="524" customFormat="1" ht="12" customHeight="1" thickBot="1" x14ac:dyDescent="0.25">
      <c r="A29" s="246" t="s">
        <v>25</v>
      </c>
      <c r="B29" s="154" t="s">
        <v>515</v>
      </c>
      <c r="C29" s="368">
        <f>+C30+C31+C32</f>
        <v>0</v>
      </c>
    </row>
    <row r="30" spans="1:3" s="524" customFormat="1" ht="12" customHeight="1" x14ac:dyDescent="0.2">
      <c r="A30" s="516" t="s">
        <v>102</v>
      </c>
      <c r="B30" s="517" t="s">
        <v>329</v>
      </c>
      <c r="C30" s="96"/>
    </row>
    <row r="31" spans="1:3" s="524" customFormat="1" ht="12" customHeight="1" x14ac:dyDescent="0.2">
      <c r="A31" s="516" t="s">
        <v>103</v>
      </c>
      <c r="B31" s="518" t="s">
        <v>330</v>
      </c>
      <c r="C31" s="369"/>
    </row>
    <row r="32" spans="1:3" s="524" customFormat="1" ht="12" customHeight="1" thickBot="1" x14ac:dyDescent="0.25">
      <c r="A32" s="515" t="s">
        <v>104</v>
      </c>
      <c r="B32" s="172" t="s">
        <v>331</v>
      </c>
      <c r="C32" s="103"/>
    </row>
    <row r="33" spans="1:3" s="426" customFormat="1" ht="12" customHeight="1" thickBot="1" x14ac:dyDescent="0.25">
      <c r="A33" s="246" t="s">
        <v>26</v>
      </c>
      <c r="B33" s="154" t="s">
        <v>445</v>
      </c>
      <c r="C33" s="395"/>
    </row>
    <row r="34" spans="1:3" s="426" customFormat="1" ht="12" customHeight="1" thickBot="1" x14ac:dyDescent="0.25">
      <c r="A34" s="246" t="s">
        <v>27</v>
      </c>
      <c r="B34" s="154" t="s">
        <v>516</v>
      </c>
      <c r="C34" s="417"/>
    </row>
    <row r="35" spans="1:3" s="426" customFormat="1" ht="12" customHeight="1" thickBot="1" x14ac:dyDescent="0.25">
      <c r="A35" s="238" t="s">
        <v>28</v>
      </c>
      <c r="B35" s="154" t="s">
        <v>517</v>
      </c>
      <c r="C35" s="418">
        <f>+C8+C19+C24+C25+C29+C33+C34</f>
        <v>0</v>
      </c>
    </row>
    <row r="36" spans="1:3" s="426" customFormat="1" ht="12" customHeight="1" thickBot="1" x14ac:dyDescent="0.25">
      <c r="A36" s="283" t="s">
        <v>29</v>
      </c>
      <c r="B36" s="154" t="s">
        <v>518</v>
      </c>
      <c r="C36" s="418">
        <f>+C37+C38+C39</f>
        <v>0</v>
      </c>
    </row>
    <row r="37" spans="1:3" s="426" customFormat="1" ht="12" customHeight="1" x14ac:dyDescent="0.2">
      <c r="A37" s="516" t="s">
        <v>519</v>
      </c>
      <c r="B37" s="517" t="s">
        <v>261</v>
      </c>
      <c r="C37" s="96"/>
    </row>
    <row r="38" spans="1:3" s="426" customFormat="1" ht="12" customHeight="1" x14ac:dyDescent="0.2">
      <c r="A38" s="516" t="s">
        <v>520</v>
      </c>
      <c r="B38" s="518" t="s">
        <v>3</v>
      </c>
      <c r="C38" s="369"/>
    </row>
    <row r="39" spans="1:3" s="524" customFormat="1" ht="12" customHeight="1" thickBot="1" x14ac:dyDescent="0.25">
      <c r="A39" s="515" t="s">
        <v>521</v>
      </c>
      <c r="B39" s="172" t="s">
        <v>522</v>
      </c>
      <c r="C39" s="103"/>
    </row>
    <row r="40" spans="1:3" s="524" customFormat="1" ht="15" customHeight="1" thickBot="1" x14ac:dyDescent="0.25">
      <c r="A40" s="283" t="s">
        <v>30</v>
      </c>
      <c r="B40" s="284" t="s">
        <v>523</v>
      </c>
      <c r="C40" s="421">
        <f>+C35+C36</f>
        <v>0</v>
      </c>
    </row>
    <row r="41" spans="1:3" s="524" customFormat="1" ht="15" customHeight="1" x14ac:dyDescent="0.2">
      <c r="A41" s="285"/>
      <c r="B41" s="286"/>
      <c r="C41" s="419"/>
    </row>
    <row r="42" spans="1:3" ht="13.5" thickBot="1" x14ac:dyDescent="0.25">
      <c r="A42" s="287"/>
      <c r="B42" s="288"/>
      <c r="C42" s="420"/>
    </row>
    <row r="43" spans="1:3" s="523" customFormat="1" ht="16.5" customHeight="1" thickBot="1" x14ac:dyDescent="0.25">
      <c r="A43" s="289"/>
      <c r="B43" s="290" t="s">
        <v>63</v>
      </c>
      <c r="C43" s="421"/>
    </row>
    <row r="44" spans="1:3" s="525" customFormat="1" ht="12" customHeight="1" thickBot="1" x14ac:dyDescent="0.25">
      <c r="A44" s="246" t="s">
        <v>21</v>
      </c>
      <c r="B44" s="154" t="s">
        <v>524</v>
      </c>
      <c r="C44" s="368">
        <f>SUM(C45:C49)</f>
        <v>0</v>
      </c>
    </row>
    <row r="45" spans="1:3" ht="12" customHeight="1" x14ac:dyDescent="0.2">
      <c r="A45" s="515" t="s">
        <v>109</v>
      </c>
      <c r="B45" s="9" t="s">
        <v>52</v>
      </c>
      <c r="C45" s="96"/>
    </row>
    <row r="46" spans="1:3" ht="12" customHeight="1" x14ac:dyDescent="0.2">
      <c r="A46" s="515" t="s">
        <v>110</v>
      </c>
      <c r="B46" s="8" t="s">
        <v>196</v>
      </c>
      <c r="C46" s="99"/>
    </row>
    <row r="47" spans="1:3" ht="12" customHeight="1" x14ac:dyDescent="0.2">
      <c r="A47" s="515" t="s">
        <v>111</v>
      </c>
      <c r="B47" s="8" t="s">
        <v>152</v>
      </c>
      <c r="C47" s="99"/>
    </row>
    <row r="48" spans="1:3" ht="12" customHeight="1" x14ac:dyDescent="0.2">
      <c r="A48" s="515" t="s">
        <v>112</v>
      </c>
      <c r="B48" s="8" t="s">
        <v>197</v>
      </c>
      <c r="C48" s="99"/>
    </row>
    <row r="49" spans="1:3" ht="12" customHeight="1" thickBot="1" x14ac:dyDescent="0.25">
      <c r="A49" s="515" t="s">
        <v>161</v>
      </c>
      <c r="B49" s="8" t="s">
        <v>198</v>
      </c>
      <c r="C49" s="99"/>
    </row>
    <row r="50" spans="1:3" ht="12" customHeight="1" thickBot="1" x14ac:dyDescent="0.25">
      <c r="A50" s="246" t="s">
        <v>22</v>
      </c>
      <c r="B50" s="154" t="s">
        <v>525</v>
      </c>
      <c r="C50" s="368">
        <f>SUM(C51:C53)</f>
        <v>0</v>
      </c>
    </row>
    <row r="51" spans="1:3" s="525" customFormat="1" ht="12" customHeight="1" x14ac:dyDescent="0.2">
      <c r="A51" s="515" t="s">
        <v>115</v>
      </c>
      <c r="B51" s="9" t="s">
        <v>251</v>
      </c>
      <c r="C51" s="96"/>
    </row>
    <row r="52" spans="1:3" ht="12" customHeight="1" x14ac:dyDescent="0.2">
      <c r="A52" s="515" t="s">
        <v>116</v>
      </c>
      <c r="B52" s="8" t="s">
        <v>200</v>
      </c>
      <c r="C52" s="99"/>
    </row>
    <row r="53" spans="1:3" ht="12" customHeight="1" x14ac:dyDescent="0.2">
      <c r="A53" s="515" t="s">
        <v>117</v>
      </c>
      <c r="B53" s="8" t="s">
        <v>64</v>
      </c>
      <c r="C53" s="99"/>
    </row>
    <row r="54" spans="1:3" ht="12" customHeight="1" thickBot="1" x14ac:dyDescent="0.25">
      <c r="A54" s="515" t="s">
        <v>118</v>
      </c>
      <c r="B54" s="8" t="s">
        <v>4</v>
      </c>
      <c r="C54" s="99"/>
    </row>
    <row r="55" spans="1:3" ht="15" customHeight="1" thickBot="1" x14ac:dyDescent="0.25">
      <c r="A55" s="246" t="s">
        <v>23</v>
      </c>
      <c r="B55" s="291" t="s">
        <v>526</v>
      </c>
      <c r="C55" s="422">
        <f>+C44+C50</f>
        <v>0</v>
      </c>
    </row>
    <row r="56" spans="1:3" ht="13.5" thickBot="1" x14ac:dyDescent="0.25">
      <c r="C56" s="423"/>
    </row>
    <row r="57" spans="1:3" ht="15" customHeight="1" thickBot="1" x14ac:dyDescent="0.25">
      <c r="A57" s="294" t="s">
        <v>223</v>
      </c>
      <c r="B57" s="295"/>
      <c r="C57" s="151"/>
    </row>
    <row r="58" spans="1:3" ht="14.25" customHeight="1" thickBot="1" x14ac:dyDescent="0.25">
      <c r="A58" s="294" t="s">
        <v>224</v>
      </c>
      <c r="B58" s="295"/>
      <c r="C58" s="151"/>
    </row>
  </sheetData>
  <sheetProtection sheet="1" objects="1" scenarios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C58"/>
  <sheetViews>
    <sheetView zoomScaleNormal="100" workbookViewId="0">
      <selection activeCell="C59" sqref="C59"/>
    </sheetView>
  </sheetViews>
  <sheetFormatPr defaultRowHeight="12.75" x14ac:dyDescent="0.2"/>
  <cols>
    <col min="1" max="1" width="13.83203125" style="292" customWidth="1"/>
    <col min="2" max="2" width="79.1640625" style="293" customWidth="1"/>
    <col min="3" max="3" width="25" style="293" customWidth="1"/>
    <col min="4" max="16384" width="9.33203125" style="293"/>
  </cols>
  <sheetData>
    <row r="1" spans="1:3" s="272" customFormat="1" ht="21" customHeight="1" thickBot="1" x14ac:dyDescent="0.25">
      <c r="A1" s="271"/>
      <c r="B1" s="273"/>
      <c r="C1" s="520" t="s">
        <v>531</v>
      </c>
    </row>
    <row r="2" spans="1:3" s="521" customFormat="1" ht="25.5" customHeight="1" x14ac:dyDescent="0.2">
      <c r="A2" s="468" t="s">
        <v>221</v>
      </c>
      <c r="B2" s="409" t="s">
        <v>567</v>
      </c>
      <c r="C2" s="424" t="s">
        <v>68</v>
      </c>
    </row>
    <row r="3" spans="1:3" s="521" customFormat="1" ht="24.75" thickBot="1" x14ac:dyDescent="0.25">
      <c r="A3" s="513" t="s">
        <v>220</v>
      </c>
      <c r="B3" s="410" t="s">
        <v>504</v>
      </c>
      <c r="C3" s="425" t="s">
        <v>57</v>
      </c>
    </row>
    <row r="4" spans="1:3" s="522" customFormat="1" ht="15.95" customHeight="1" thickBot="1" x14ac:dyDescent="0.3">
      <c r="A4" s="275"/>
      <c r="B4" s="275"/>
      <c r="C4" s="276" t="s">
        <v>58</v>
      </c>
    </row>
    <row r="5" spans="1:3" ht="13.5" thickBot="1" x14ac:dyDescent="0.25">
      <c r="A5" s="469" t="s">
        <v>222</v>
      </c>
      <c r="B5" s="277" t="s">
        <v>59</v>
      </c>
      <c r="C5" s="278" t="s">
        <v>60</v>
      </c>
    </row>
    <row r="6" spans="1:3" s="523" customFormat="1" ht="12.95" customHeight="1" thickBot="1" x14ac:dyDescent="0.25">
      <c r="A6" s="238">
        <v>1</v>
      </c>
      <c r="B6" s="239">
        <v>2</v>
      </c>
      <c r="C6" s="240">
        <v>3</v>
      </c>
    </row>
    <row r="7" spans="1:3" s="523" customFormat="1" ht="15.95" customHeight="1" thickBot="1" x14ac:dyDescent="0.25">
      <c r="A7" s="279"/>
      <c r="B7" s="280" t="s">
        <v>61</v>
      </c>
      <c r="C7" s="281"/>
    </row>
    <row r="8" spans="1:3" s="426" customFormat="1" ht="12" customHeight="1" thickBot="1" x14ac:dyDescent="0.25">
      <c r="A8" s="238" t="s">
        <v>21</v>
      </c>
      <c r="B8" s="282" t="s">
        <v>506</v>
      </c>
      <c r="C8" s="368">
        <f>SUM(C9:C18)</f>
        <v>5300</v>
      </c>
    </row>
    <row r="9" spans="1:3" s="426" customFormat="1" ht="12" customHeight="1" x14ac:dyDescent="0.2">
      <c r="A9" s="514" t="s">
        <v>109</v>
      </c>
      <c r="B9" s="10" t="s">
        <v>315</v>
      </c>
      <c r="C9" s="415"/>
    </row>
    <row r="10" spans="1:3" s="426" customFormat="1" ht="12" customHeight="1" x14ac:dyDescent="0.2">
      <c r="A10" s="515" t="s">
        <v>110</v>
      </c>
      <c r="B10" s="8" t="s">
        <v>316</v>
      </c>
      <c r="C10" s="366"/>
    </row>
    <row r="11" spans="1:3" s="426" customFormat="1" ht="12" customHeight="1" x14ac:dyDescent="0.2">
      <c r="A11" s="515" t="s">
        <v>111</v>
      </c>
      <c r="B11" s="8" t="s">
        <v>317</v>
      </c>
      <c r="C11" s="366"/>
    </row>
    <row r="12" spans="1:3" s="426" customFormat="1" ht="12" customHeight="1" x14ac:dyDescent="0.2">
      <c r="A12" s="515" t="s">
        <v>112</v>
      </c>
      <c r="B12" s="8" t="s">
        <v>318</v>
      </c>
      <c r="C12" s="366"/>
    </row>
    <row r="13" spans="1:3" s="426" customFormat="1" ht="12" customHeight="1" x14ac:dyDescent="0.2">
      <c r="A13" s="515" t="s">
        <v>161</v>
      </c>
      <c r="B13" s="8" t="s">
        <v>319</v>
      </c>
      <c r="C13" s="366">
        <v>5300</v>
      </c>
    </row>
    <row r="14" spans="1:3" s="426" customFormat="1" ht="12" customHeight="1" x14ac:dyDescent="0.2">
      <c r="A14" s="515" t="s">
        <v>113</v>
      </c>
      <c r="B14" s="8" t="s">
        <v>507</v>
      </c>
      <c r="C14" s="366"/>
    </row>
    <row r="15" spans="1:3" s="426" customFormat="1" ht="12" customHeight="1" x14ac:dyDescent="0.2">
      <c r="A15" s="515" t="s">
        <v>114</v>
      </c>
      <c r="B15" s="7" t="s">
        <v>508</v>
      </c>
      <c r="C15" s="366"/>
    </row>
    <row r="16" spans="1:3" s="426" customFormat="1" ht="12" customHeight="1" x14ac:dyDescent="0.2">
      <c r="A16" s="515" t="s">
        <v>124</v>
      </c>
      <c r="B16" s="8" t="s">
        <v>322</v>
      </c>
      <c r="C16" s="416"/>
    </row>
    <row r="17" spans="1:3" s="524" customFormat="1" ht="12" customHeight="1" x14ac:dyDescent="0.2">
      <c r="A17" s="515" t="s">
        <v>125</v>
      </c>
      <c r="B17" s="8" t="s">
        <v>323</v>
      </c>
      <c r="C17" s="366"/>
    </row>
    <row r="18" spans="1:3" s="524" customFormat="1" ht="12" customHeight="1" thickBot="1" x14ac:dyDescent="0.25">
      <c r="A18" s="515" t="s">
        <v>126</v>
      </c>
      <c r="B18" s="7" t="s">
        <v>324</v>
      </c>
      <c r="C18" s="367"/>
    </row>
    <row r="19" spans="1:3" s="426" customFormat="1" ht="12" customHeight="1" thickBot="1" x14ac:dyDescent="0.25">
      <c r="A19" s="238" t="s">
        <v>22</v>
      </c>
      <c r="B19" s="282" t="s">
        <v>509</v>
      </c>
      <c r="C19" s="368">
        <f>SUM(C20:C22)</f>
        <v>0</v>
      </c>
    </row>
    <row r="20" spans="1:3" s="524" customFormat="1" ht="12" customHeight="1" x14ac:dyDescent="0.2">
      <c r="A20" s="515" t="s">
        <v>115</v>
      </c>
      <c r="B20" s="9" t="s">
        <v>290</v>
      </c>
      <c r="C20" s="366"/>
    </row>
    <row r="21" spans="1:3" s="524" customFormat="1" ht="12" customHeight="1" x14ac:dyDescent="0.2">
      <c r="A21" s="515" t="s">
        <v>116</v>
      </c>
      <c r="B21" s="8" t="s">
        <v>510</v>
      </c>
      <c r="C21" s="366"/>
    </row>
    <row r="22" spans="1:3" s="524" customFormat="1" ht="12" customHeight="1" x14ac:dyDescent="0.2">
      <c r="A22" s="515" t="s">
        <v>117</v>
      </c>
      <c r="B22" s="8" t="s">
        <v>511</v>
      </c>
      <c r="C22" s="366"/>
    </row>
    <row r="23" spans="1:3" s="524" customFormat="1" ht="12" customHeight="1" thickBot="1" x14ac:dyDescent="0.25">
      <c r="A23" s="515" t="s">
        <v>118</v>
      </c>
      <c r="B23" s="8" t="s">
        <v>2</v>
      </c>
      <c r="C23" s="366"/>
    </row>
    <row r="24" spans="1:3" s="524" customFormat="1" ht="12" customHeight="1" thickBot="1" x14ac:dyDescent="0.25">
      <c r="A24" s="246" t="s">
        <v>23</v>
      </c>
      <c r="B24" s="154" t="s">
        <v>187</v>
      </c>
      <c r="C24" s="395"/>
    </row>
    <row r="25" spans="1:3" s="524" customFormat="1" ht="12" customHeight="1" thickBot="1" x14ac:dyDescent="0.25">
      <c r="A25" s="246" t="s">
        <v>24</v>
      </c>
      <c r="B25" s="154" t="s">
        <v>512</v>
      </c>
      <c r="C25" s="368">
        <f>+C26+C27</f>
        <v>0</v>
      </c>
    </row>
    <row r="26" spans="1:3" s="524" customFormat="1" ht="12" customHeight="1" x14ac:dyDescent="0.2">
      <c r="A26" s="516" t="s">
        <v>300</v>
      </c>
      <c r="B26" s="517" t="s">
        <v>510</v>
      </c>
      <c r="C26" s="96"/>
    </row>
    <row r="27" spans="1:3" s="524" customFormat="1" ht="12" customHeight="1" x14ac:dyDescent="0.2">
      <c r="A27" s="516" t="s">
        <v>303</v>
      </c>
      <c r="B27" s="518" t="s">
        <v>513</v>
      </c>
      <c r="C27" s="369"/>
    </row>
    <row r="28" spans="1:3" s="524" customFormat="1" ht="12" customHeight="1" thickBot="1" x14ac:dyDescent="0.25">
      <c r="A28" s="515" t="s">
        <v>304</v>
      </c>
      <c r="B28" s="519" t="s">
        <v>514</v>
      </c>
      <c r="C28" s="103"/>
    </row>
    <row r="29" spans="1:3" s="524" customFormat="1" ht="12" customHeight="1" thickBot="1" x14ac:dyDescent="0.25">
      <c r="A29" s="246" t="s">
        <v>25</v>
      </c>
      <c r="B29" s="154" t="s">
        <v>515</v>
      </c>
      <c r="C29" s="368">
        <f>+C30+C31+C32</f>
        <v>0</v>
      </c>
    </row>
    <row r="30" spans="1:3" s="524" customFormat="1" ht="12" customHeight="1" x14ac:dyDescent="0.2">
      <c r="A30" s="516" t="s">
        <v>102</v>
      </c>
      <c r="B30" s="517" t="s">
        <v>329</v>
      </c>
      <c r="C30" s="96"/>
    </row>
    <row r="31" spans="1:3" s="524" customFormat="1" ht="12" customHeight="1" x14ac:dyDescent="0.2">
      <c r="A31" s="516" t="s">
        <v>103</v>
      </c>
      <c r="B31" s="518" t="s">
        <v>330</v>
      </c>
      <c r="C31" s="369"/>
    </row>
    <row r="32" spans="1:3" s="524" customFormat="1" ht="12" customHeight="1" thickBot="1" x14ac:dyDescent="0.25">
      <c r="A32" s="515" t="s">
        <v>104</v>
      </c>
      <c r="B32" s="172" t="s">
        <v>331</v>
      </c>
      <c r="C32" s="103"/>
    </row>
    <row r="33" spans="1:3" s="426" customFormat="1" ht="12" customHeight="1" thickBot="1" x14ac:dyDescent="0.25">
      <c r="A33" s="246" t="s">
        <v>26</v>
      </c>
      <c r="B33" s="154" t="s">
        <v>445</v>
      </c>
      <c r="C33" s="395"/>
    </row>
    <row r="34" spans="1:3" s="426" customFormat="1" ht="12" customHeight="1" thickBot="1" x14ac:dyDescent="0.25">
      <c r="A34" s="246" t="s">
        <v>27</v>
      </c>
      <c r="B34" s="154" t="s">
        <v>516</v>
      </c>
      <c r="C34" s="417"/>
    </row>
    <row r="35" spans="1:3" s="426" customFormat="1" ht="12" customHeight="1" thickBot="1" x14ac:dyDescent="0.25">
      <c r="A35" s="238" t="s">
        <v>28</v>
      </c>
      <c r="B35" s="154" t="s">
        <v>517</v>
      </c>
      <c r="C35" s="418">
        <f>+C8+C19+C24+C25+C29+C33+C34</f>
        <v>5300</v>
      </c>
    </row>
    <row r="36" spans="1:3" s="426" customFormat="1" ht="12" customHeight="1" thickBot="1" x14ac:dyDescent="0.25">
      <c r="A36" s="283" t="s">
        <v>29</v>
      </c>
      <c r="B36" s="154" t="s">
        <v>518</v>
      </c>
      <c r="C36" s="418">
        <f>+C37+C38+C39</f>
        <v>7680</v>
      </c>
    </row>
    <row r="37" spans="1:3" s="426" customFormat="1" ht="12" customHeight="1" x14ac:dyDescent="0.2">
      <c r="A37" s="516" t="s">
        <v>519</v>
      </c>
      <c r="B37" s="517" t="s">
        <v>261</v>
      </c>
      <c r="C37" s="96"/>
    </row>
    <row r="38" spans="1:3" s="426" customFormat="1" ht="12" customHeight="1" x14ac:dyDescent="0.2">
      <c r="A38" s="516" t="s">
        <v>520</v>
      </c>
      <c r="B38" s="518" t="s">
        <v>3</v>
      </c>
      <c r="C38" s="369"/>
    </row>
    <row r="39" spans="1:3" s="524" customFormat="1" ht="12" customHeight="1" thickBot="1" x14ac:dyDescent="0.25">
      <c r="A39" s="515" t="s">
        <v>521</v>
      </c>
      <c r="B39" s="172" t="s">
        <v>522</v>
      </c>
      <c r="C39" s="103">
        <v>7680</v>
      </c>
    </row>
    <row r="40" spans="1:3" s="524" customFormat="1" ht="15" customHeight="1" thickBot="1" x14ac:dyDescent="0.25">
      <c r="A40" s="283" t="s">
        <v>30</v>
      </c>
      <c r="B40" s="284" t="s">
        <v>523</v>
      </c>
      <c r="C40" s="421">
        <f>+C35+C36</f>
        <v>12980</v>
      </c>
    </row>
    <row r="41" spans="1:3" s="524" customFormat="1" ht="15" customHeight="1" x14ac:dyDescent="0.2">
      <c r="A41" s="285"/>
      <c r="B41" s="286"/>
      <c r="C41" s="419"/>
    </row>
    <row r="42" spans="1:3" ht="13.5" thickBot="1" x14ac:dyDescent="0.25">
      <c r="A42" s="287"/>
      <c r="B42" s="288"/>
      <c r="C42" s="420"/>
    </row>
    <row r="43" spans="1:3" s="523" customFormat="1" ht="16.5" customHeight="1" thickBot="1" x14ac:dyDescent="0.25">
      <c r="A43" s="289"/>
      <c r="B43" s="290" t="s">
        <v>63</v>
      </c>
      <c r="C43" s="421"/>
    </row>
    <row r="44" spans="1:3" s="525" customFormat="1" ht="12" customHeight="1" thickBot="1" x14ac:dyDescent="0.25">
      <c r="A44" s="246" t="s">
        <v>21</v>
      </c>
      <c r="B44" s="154" t="s">
        <v>524</v>
      </c>
      <c r="C44" s="368">
        <f>SUM(C45:C49)</f>
        <v>12980</v>
      </c>
    </row>
    <row r="45" spans="1:3" ht="12" customHeight="1" x14ac:dyDescent="0.2">
      <c r="A45" s="515" t="s">
        <v>109</v>
      </c>
      <c r="B45" s="9" t="s">
        <v>52</v>
      </c>
      <c r="C45" s="96">
        <v>5468</v>
      </c>
    </row>
    <row r="46" spans="1:3" ht="12" customHeight="1" x14ac:dyDescent="0.2">
      <c r="A46" s="515" t="s">
        <v>110</v>
      </c>
      <c r="B46" s="8" t="s">
        <v>196</v>
      </c>
      <c r="C46" s="99">
        <v>1476</v>
      </c>
    </row>
    <row r="47" spans="1:3" ht="12" customHeight="1" x14ac:dyDescent="0.2">
      <c r="A47" s="515" t="s">
        <v>111</v>
      </c>
      <c r="B47" s="8" t="s">
        <v>152</v>
      </c>
      <c r="C47" s="99">
        <v>6036</v>
      </c>
    </row>
    <row r="48" spans="1:3" ht="12" customHeight="1" x14ac:dyDescent="0.2">
      <c r="A48" s="515" t="s">
        <v>112</v>
      </c>
      <c r="B48" s="8" t="s">
        <v>197</v>
      </c>
      <c r="C48" s="99"/>
    </row>
    <row r="49" spans="1:3" ht="12" customHeight="1" thickBot="1" x14ac:dyDescent="0.25">
      <c r="A49" s="515" t="s">
        <v>161</v>
      </c>
      <c r="B49" s="8" t="s">
        <v>198</v>
      </c>
      <c r="C49" s="99"/>
    </row>
    <row r="50" spans="1:3" ht="12" customHeight="1" thickBot="1" x14ac:dyDescent="0.25">
      <c r="A50" s="246" t="s">
        <v>22</v>
      </c>
      <c r="B50" s="154" t="s">
        <v>525</v>
      </c>
      <c r="C50" s="368">
        <f>SUM(C51:C53)</f>
        <v>0</v>
      </c>
    </row>
    <row r="51" spans="1:3" s="525" customFormat="1" ht="12" customHeight="1" x14ac:dyDescent="0.2">
      <c r="A51" s="515" t="s">
        <v>115</v>
      </c>
      <c r="B51" s="9" t="s">
        <v>251</v>
      </c>
      <c r="C51" s="96"/>
    </row>
    <row r="52" spans="1:3" ht="12" customHeight="1" x14ac:dyDescent="0.2">
      <c r="A52" s="515" t="s">
        <v>116</v>
      </c>
      <c r="B52" s="8" t="s">
        <v>200</v>
      </c>
      <c r="C52" s="99"/>
    </row>
    <row r="53" spans="1:3" ht="12" customHeight="1" x14ac:dyDescent="0.2">
      <c r="A53" s="515" t="s">
        <v>117</v>
      </c>
      <c r="B53" s="8" t="s">
        <v>64</v>
      </c>
      <c r="C53" s="99"/>
    </row>
    <row r="54" spans="1:3" ht="12" customHeight="1" thickBot="1" x14ac:dyDescent="0.25">
      <c r="A54" s="515" t="s">
        <v>118</v>
      </c>
      <c r="B54" s="8" t="s">
        <v>4</v>
      </c>
      <c r="C54" s="99"/>
    </row>
    <row r="55" spans="1:3" ht="15" customHeight="1" thickBot="1" x14ac:dyDescent="0.25">
      <c r="A55" s="246" t="s">
        <v>23</v>
      </c>
      <c r="B55" s="291" t="s">
        <v>526</v>
      </c>
      <c r="C55" s="422">
        <f>+C44+C50</f>
        <v>12980</v>
      </c>
    </row>
    <row r="56" spans="1:3" ht="13.5" thickBot="1" x14ac:dyDescent="0.25">
      <c r="C56" s="423"/>
    </row>
    <row r="57" spans="1:3" ht="15" customHeight="1" thickBot="1" x14ac:dyDescent="0.25">
      <c r="A57" s="294" t="s">
        <v>223</v>
      </c>
      <c r="B57" s="295"/>
      <c r="C57" s="151">
        <v>4</v>
      </c>
    </row>
    <row r="58" spans="1:3" ht="14.25" customHeight="1" thickBot="1" x14ac:dyDescent="0.25">
      <c r="A58" s="294" t="s">
        <v>224</v>
      </c>
      <c r="B58" s="295"/>
      <c r="C58" s="151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C58"/>
  <sheetViews>
    <sheetView zoomScaleNormal="100" workbookViewId="0">
      <selection activeCell="C60" sqref="C60"/>
    </sheetView>
  </sheetViews>
  <sheetFormatPr defaultRowHeight="12.75" x14ac:dyDescent="0.2"/>
  <cols>
    <col min="1" max="1" width="13.83203125" style="292" customWidth="1"/>
    <col min="2" max="2" width="79.1640625" style="293" customWidth="1"/>
    <col min="3" max="3" width="25" style="293" customWidth="1"/>
    <col min="4" max="16384" width="9.33203125" style="293"/>
  </cols>
  <sheetData>
    <row r="1" spans="1:3" s="272" customFormat="1" ht="21" customHeight="1" thickBot="1" x14ac:dyDescent="0.25">
      <c r="A1" s="271"/>
      <c r="B1" s="273"/>
      <c r="C1" s="520" t="s">
        <v>533</v>
      </c>
    </row>
    <row r="2" spans="1:3" s="521" customFormat="1" ht="25.5" customHeight="1" x14ac:dyDescent="0.2">
      <c r="A2" s="468" t="s">
        <v>221</v>
      </c>
      <c r="B2" s="409" t="s">
        <v>567</v>
      </c>
      <c r="C2" s="424" t="s">
        <v>68</v>
      </c>
    </row>
    <row r="3" spans="1:3" s="521" customFormat="1" ht="24.75" thickBot="1" x14ac:dyDescent="0.25">
      <c r="A3" s="513" t="s">
        <v>220</v>
      </c>
      <c r="B3" s="410" t="s">
        <v>530</v>
      </c>
      <c r="C3" s="425" t="s">
        <v>67</v>
      </c>
    </row>
    <row r="4" spans="1:3" s="522" customFormat="1" ht="15.95" customHeight="1" thickBot="1" x14ac:dyDescent="0.3">
      <c r="A4" s="275"/>
      <c r="B4" s="275"/>
      <c r="C4" s="276" t="s">
        <v>58</v>
      </c>
    </row>
    <row r="5" spans="1:3" ht="13.5" thickBot="1" x14ac:dyDescent="0.25">
      <c r="A5" s="469" t="s">
        <v>222</v>
      </c>
      <c r="B5" s="277" t="s">
        <v>59</v>
      </c>
      <c r="C5" s="278" t="s">
        <v>60</v>
      </c>
    </row>
    <row r="6" spans="1:3" s="523" customFormat="1" ht="12.95" customHeight="1" thickBot="1" x14ac:dyDescent="0.25">
      <c r="A6" s="238">
        <v>1</v>
      </c>
      <c r="B6" s="239">
        <v>2</v>
      </c>
      <c r="C6" s="240">
        <v>3</v>
      </c>
    </row>
    <row r="7" spans="1:3" s="523" customFormat="1" ht="15.95" customHeight="1" thickBot="1" x14ac:dyDescent="0.25">
      <c r="A7" s="279"/>
      <c r="B7" s="280" t="s">
        <v>61</v>
      </c>
      <c r="C7" s="281"/>
    </row>
    <row r="8" spans="1:3" s="426" customFormat="1" ht="12" customHeight="1" thickBot="1" x14ac:dyDescent="0.25">
      <c r="A8" s="238" t="s">
        <v>21</v>
      </c>
      <c r="B8" s="282" t="s">
        <v>506</v>
      </c>
      <c r="C8" s="368">
        <f>SUM(C9:C18)</f>
        <v>5300</v>
      </c>
    </row>
    <row r="9" spans="1:3" s="426" customFormat="1" ht="12" customHeight="1" x14ac:dyDescent="0.2">
      <c r="A9" s="514" t="s">
        <v>109</v>
      </c>
      <c r="B9" s="10" t="s">
        <v>315</v>
      </c>
      <c r="C9" s="415"/>
    </row>
    <row r="10" spans="1:3" s="426" customFormat="1" ht="12" customHeight="1" x14ac:dyDescent="0.2">
      <c r="A10" s="515" t="s">
        <v>110</v>
      </c>
      <c r="B10" s="8" t="s">
        <v>316</v>
      </c>
      <c r="C10" s="366"/>
    </row>
    <row r="11" spans="1:3" s="426" customFormat="1" ht="12" customHeight="1" x14ac:dyDescent="0.2">
      <c r="A11" s="515" t="s">
        <v>111</v>
      </c>
      <c r="B11" s="8" t="s">
        <v>317</v>
      </c>
      <c r="C11" s="366"/>
    </row>
    <row r="12" spans="1:3" s="426" customFormat="1" ht="12" customHeight="1" x14ac:dyDescent="0.2">
      <c r="A12" s="515" t="s">
        <v>112</v>
      </c>
      <c r="B12" s="8" t="s">
        <v>318</v>
      </c>
      <c r="C12" s="366"/>
    </row>
    <row r="13" spans="1:3" s="426" customFormat="1" ht="12" customHeight="1" x14ac:dyDescent="0.2">
      <c r="A13" s="515" t="s">
        <v>161</v>
      </c>
      <c r="B13" s="8" t="s">
        <v>319</v>
      </c>
      <c r="C13" s="366">
        <v>5300</v>
      </c>
    </row>
    <row r="14" spans="1:3" s="426" customFormat="1" ht="12" customHeight="1" x14ac:dyDescent="0.2">
      <c r="A14" s="515" t="s">
        <v>113</v>
      </c>
      <c r="B14" s="8" t="s">
        <v>507</v>
      </c>
      <c r="C14" s="366"/>
    </row>
    <row r="15" spans="1:3" s="426" customFormat="1" ht="12" customHeight="1" x14ac:dyDescent="0.2">
      <c r="A15" s="515" t="s">
        <v>114</v>
      </c>
      <c r="B15" s="7" t="s">
        <v>508</v>
      </c>
      <c r="C15" s="366"/>
    </row>
    <row r="16" spans="1:3" s="426" customFormat="1" ht="12" customHeight="1" x14ac:dyDescent="0.2">
      <c r="A16" s="515" t="s">
        <v>124</v>
      </c>
      <c r="B16" s="8" t="s">
        <v>322</v>
      </c>
      <c r="C16" s="416"/>
    </row>
    <row r="17" spans="1:3" s="524" customFormat="1" ht="12" customHeight="1" x14ac:dyDescent="0.2">
      <c r="A17" s="515" t="s">
        <v>125</v>
      </c>
      <c r="B17" s="8" t="s">
        <v>323</v>
      </c>
      <c r="C17" s="366"/>
    </row>
    <row r="18" spans="1:3" s="524" customFormat="1" ht="12" customHeight="1" thickBot="1" x14ac:dyDescent="0.25">
      <c r="A18" s="515" t="s">
        <v>126</v>
      </c>
      <c r="B18" s="7" t="s">
        <v>324</v>
      </c>
      <c r="C18" s="367"/>
    </row>
    <row r="19" spans="1:3" s="426" customFormat="1" ht="12" customHeight="1" thickBot="1" x14ac:dyDescent="0.25">
      <c r="A19" s="238" t="s">
        <v>22</v>
      </c>
      <c r="B19" s="282" t="s">
        <v>509</v>
      </c>
      <c r="C19" s="368">
        <f>SUM(C20:C22)</f>
        <v>0</v>
      </c>
    </row>
    <row r="20" spans="1:3" s="524" customFormat="1" ht="12" customHeight="1" x14ac:dyDescent="0.2">
      <c r="A20" s="515" t="s">
        <v>115</v>
      </c>
      <c r="B20" s="9" t="s">
        <v>290</v>
      </c>
      <c r="C20" s="366"/>
    </row>
    <row r="21" spans="1:3" s="524" customFormat="1" ht="12" customHeight="1" x14ac:dyDescent="0.2">
      <c r="A21" s="515" t="s">
        <v>116</v>
      </c>
      <c r="B21" s="8" t="s">
        <v>510</v>
      </c>
      <c r="C21" s="366"/>
    </row>
    <row r="22" spans="1:3" s="524" customFormat="1" ht="12" customHeight="1" x14ac:dyDescent="0.2">
      <c r="A22" s="515" t="s">
        <v>117</v>
      </c>
      <c r="B22" s="8" t="s">
        <v>511</v>
      </c>
      <c r="C22" s="366"/>
    </row>
    <row r="23" spans="1:3" s="524" customFormat="1" ht="12" customHeight="1" thickBot="1" x14ac:dyDescent="0.25">
      <c r="A23" s="515" t="s">
        <v>118</v>
      </c>
      <c r="B23" s="8" t="s">
        <v>2</v>
      </c>
      <c r="C23" s="366"/>
    </row>
    <row r="24" spans="1:3" s="524" customFormat="1" ht="12" customHeight="1" thickBot="1" x14ac:dyDescent="0.25">
      <c r="A24" s="246" t="s">
        <v>23</v>
      </c>
      <c r="B24" s="154" t="s">
        <v>187</v>
      </c>
      <c r="C24" s="395"/>
    </row>
    <row r="25" spans="1:3" s="524" customFormat="1" ht="12" customHeight="1" thickBot="1" x14ac:dyDescent="0.25">
      <c r="A25" s="246" t="s">
        <v>24</v>
      </c>
      <c r="B25" s="154" t="s">
        <v>512</v>
      </c>
      <c r="C25" s="368">
        <f>+C26+C27</f>
        <v>0</v>
      </c>
    </row>
    <row r="26" spans="1:3" s="524" customFormat="1" ht="12" customHeight="1" x14ac:dyDescent="0.2">
      <c r="A26" s="516" t="s">
        <v>300</v>
      </c>
      <c r="B26" s="517" t="s">
        <v>510</v>
      </c>
      <c r="C26" s="96"/>
    </row>
    <row r="27" spans="1:3" s="524" customFormat="1" ht="12" customHeight="1" x14ac:dyDescent="0.2">
      <c r="A27" s="516" t="s">
        <v>303</v>
      </c>
      <c r="B27" s="518" t="s">
        <v>513</v>
      </c>
      <c r="C27" s="369"/>
    </row>
    <row r="28" spans="1:3" s="524" customFormat="1" ht="12" customHeight="1" thickBot="1" x14ac:dyDescent="0.25">
      <c r="A28" s="515" t="s">
        <v>304</v>
      </c>
      <c r="B28" s="519" t="s">
        <v>514</v>
      </c>
      <c r="C28" s="103"/>
    </row>
    <row r="29" spans="1:3" s="524" customFormat="1" ht="12" customHeight="1" thickBot="1" x14ac:dyDescent="0.25">
      <c r="A29" s="246" t="s">
        <v>25</v>
      </c>
      <c r="B29" s="154" t="s">
        <v>515</v>
      </c>
      <c r="C29" s="368">
        <f>+C30+C31+C32</f>
        <v>0</v>
      </c>
    </row>
    <row r="30" spans="1:3" s="524" customFormat="1" ht="12" customHeight="1" x14ac:dyDescent="0.2">
      <c r="A30" s="516" t="s">
        <v>102</v>
      </c>
      <c r="B30" s="517" t="s">
        <v>329</v>
      </c>
      <c r="C30" s="96"/>
    </row>
    <row r="31" spans="1:3" s="524" customFormat="1" ht="12" customHeight="1" x14ac:dyDescent="0.2">
      <c r="A31" s="516" t="s">
        <v>103</v>
      </c>
      <c r="B31" s="518" t="s">
        <v>330</v>
      </c>
      <c r="C31" s="369"/>
    </row>
    <row r="32" spans="1:3" s="524" customFormat="1" ht="12" customHeight="1" thickBot="1" x14ac:dyDescent="0.25">
      <c r="A32" s="515" t="s">
        <v>104</v>
      </c>
      <c r="B32" s="172" t="s">
        <v>331</v>
      </c>
      <c r="C32" s="103"/>
    </row>
    <row r="33" spans="1:3" s="426" customFormat="1" ht="12" customHeight="1" thickBot="1" x14ac:dyDescent="0.25">
      <c r="A33" s="246" t="s">
        <v>26</v>
      </c>
      <c r="B33" s="154" t="s">
        <v>445</v>
      </c>
      <c r="C33" s="395"/>
    </row>
    <row r="34" spans="1:3" s="426" customFormat="1" ht="12" customHeight="1" thickBot="1" x14ac:dyDescent="0.25">
      <c r="A34" s="246" t="s">
        <v>27</v>
      </c>
      <c r="B34" s="154" t="s">
        <v>516</v>
      </c>
      <c r="C34" s="417"/>
    </row>
    <row r="35" spans="1:3" s="426" customFormat="1" ht="12" customHeight="1" thickBot="1" x14ac:dyDescent="0.25">
      <c r="A35" s="238" t="s">
        <v>28</v>
      </c>
      <c r="B35" s="154" t="s">
        <v>517</v>
      </c>
      <c r="C35" s="418">
        <f>+C8+C19+C24+C25+C29+C33+C34</f>
        <v>5300</v>
      </c>
    </row>
    <row r="36" spans="1:3" s="426" customFormat="1" ht="12" customHeight="1" thickBot="1" x14ac:dyDescent="0.25">
      <c r="A36" s="283" t="s">
        <v>29</v>
      </c>
      <c r="B36" s="154" t="s">
        <v>518</v>
      </c>
      <c r="C36" s="418">
        <f>+C37+C38+C39</f>
        <v>7680</v>
      </c>
    </row>
    <row r="37" spans="1:3" s="426" customFormat="1" ht="12" customHeight="1" x14ac:dyDescent="0.2">
      <c r="A37" s="516" t="s">
        <v>519</v>
      </c>
      <c r="B37" s="517" t="s">
        <v>261</v>
      </c>
      <c r="C37" s="96"/>
    </row>
    <row r="38" spans="1:3" s="426" customFormat="1" ht="12" customHeight="1" x14ac:dyDescent="0.2">
      <c r="A38" s="516" t="s">
        <v>520</v>
      </c>
      <c r="B38" s="518" t="s">
        <v>3</v>
      </c>
      <c r="C38" s="369"/>
    </row>
    <row r="39" spans="1:3" s="524" customFormat="1" ht="12" customHeight="1" thickBot="1" x14ac:dyDescent="0.25">
      <c r="A39" s="515" t="s">
        <v>521</v>
      </c>
      <c r="B39" s="172" t="s">
        <v>522</v>
      </c>
      <c r="C39" s="103">
        <v>7680</v>
      </c>
    </row>
    <row r="40" spans="1:3" s="524" customFormat="1" ht="15" customHeight="1" thickBot="1" x14ac:dyDescent="0.25">
      <c r="A40" s="283" t="s">
        <v>30</v>
      </c>
      <c r="B40" s="284" t="s">
        <v>523</v>
      </c>
      <c r="C40" s="421">
        <f>+C35+C36</f>
        <v>12980</v>
      </c>
    </row>
    <row r="41" spans="1:3" s="524" customFormat="1" ht="15" customHeight="1" x14ac:dyDescent="0.2">
      <c r="A41" s="285"/>
      <c r="B41" s="286"/>
      <c r="C41" s="419"/>
    </row>
    <row r="42" spans="1:3" ht="13.5" thickBot="1" x14ac:dyDescent="0.25">
      <c r="A42" s="287"/>
      <c r="B42" s="288"/>
      <c r="C42" s="420"/>
    </row>
    <row r="43" spans="1:3" s="523" customFormat="1" ht="16.5" customHeight="1" thickBot="1" x14ac:dyDescent="0.25">
      <c r="A43" s="289"/>
      <c r="B43" s="290" t="s">
        <v>63</v>
      </c>
      <c r="C43" s="421"/>
    </row>
    <row r="44" spans="1:3" s="525" customFormat="1" ht="12" customHeight="1" thickBot="1" x14ac:dyDescent="0.25">
      <c r="A44" s="246" t="s">
        <v>21</v>
      </c>
      <c r="B44" s="154" t="s">
        <v>524</v>
      </c>
      <c r="C44" s="368">
        <f>SUM(C45:C49)</f>
        <v>12980</v>
      </c>
    </row>
    <row r="45" spans="1:3" ht="12" customHeight="1" x14ac:dyDescent="0.2">
      <c r="A45" s="515" t="s">
        <v>109</v>
      </c>
      <c r="B45" s="9" t="s">
        <v>52</v>
      </c>
      <c r="C45" s="96">
        <v>5468</v>
      </c>
    </row>
    <row r="46" spans="1:3" ht="12" customHeight="1" x14ac:dyDescent="0.2">
      <c r="A46" s="515" t="s">
        <v>110</v>
      </c>
      <c r="B46" s="8" t="s">
        <v>196</v>
      </c>
      <c r="C46" s="99">
        <v>1476</v>
      </c>
    </row>
    <row r="47" spans="1:3" ht="12" customHeight="1" x14ac:dyDescent="0.2">
      <c r="A47" s="515" t="s">
        <v>111</v>
      </c>
      <c r="B47" s="8" t="s">
        <v>152</v>
      </c>
      <c r="C47" s="99">
        <v>6036</v>
      </c>
    </row>
    <row r="48" spans="1:3" ht="12" customHeight="1" x14ac:dyDescent="0.2">
      <c r="A48" s="515" t="s">
        <v>112</v>
      </c>
      <c r="B48" s="8" t="s">
        <v>197</v>
      </c>
      <c r="C48" s="99"/>
    </row>
    <row r="49" spans="1:3" ht="12" customHeight="1" thickBot="1" x14ac:dyDescent="0.25">
      <c r="A49" s="515" t="s">
        <v>161</v>
      </c>
      <c r="B49" s="8" t="s">
        <v>198</v>
      </c>
      <c r="C49" s="99"/>
    </row>
    <row r="50" spans="1:3" ht="12" customHeight="1" thickBot="1" x14ac:dyDescent="0.25">
      <c r="A50" s="246" t="s">
        <v>22</v>
      </c>
      <c r="B50" s="154" t="s">
        <v>525</v>
      </c>
      <c r="C50" s="368">
        <f>SUM(C51:C53)</f>
        <v>0</v>
      </c>
    </row>
    <row r="51" spans="1:3" s="525" customFormat="1" ht="12" customHeight="1" x14ac:dyDescent="0.2">
      <c r="A51" s="515" t="s">
        <v>115</v>
      </c>
      <c r="B51" s="9" t="s">
        <v>251</v>
      </c>
      <c r="C51" s="96"/>
    </row>
    <row r="52" spans="1:3" ht="12" customHeight="1" x14ac:dyDescent="0.2">
      <c r="A52" s="515" t="s">
        <v>116</v>
      </c>
      <c r="B52" s="8" t="s">
        <v>200</v>
      </c>
      <c r="C52" s="99"/>
    </row>
    <row r="53" spans="1:3" ht="12" customHeight="1" x14ac:dyDescent="0.2">
      <c r="A53" s="515" t="s">
        <v>117</v>
      </c>
      <c r="B53" s="8" t="s">
        <v>64</v>
      </c>
      <c r="C53" s="99"/>
    </row>
    <row r="54" spans="1:3" ht="12" customHeight="1" thickBot="1" x14ac:dyDescent="0.25">
      <c r="A54" s="515" t="s">
        <v>118</v>
      </c>
      <c r="B54" s="8" t="s">
        <v>4</v>
      </c>
      <c r="C54" s="99"/>
    </row>
    <row r="55" spans="1:3" ht="15" customHeight="1" thickBot="1" x14ac:dyDescent="0.25">
      <c r="A55" s="246" t="s">
        <v>23</v>
      </c>
      <c r="B55" s="291" t="s">
        <v>526</v>
      </c>
      <c r="C55" s="422">
        <f>+C44+C50</f>
        <v>12980</v>
      </c>
    </row>
    <row r="56" spans="1:3" ht="13.5" thickBot="1" x14ac:dyDescent="0.25">
      <c r="C56" s="423"/>
    </row>
    <row r="57" spans="1:3" ht="15" customHeight="1" thickBot="1" x14ac:dyDescent="0.25">
      <c r="A57" s="294" t="s">
        <v>223</v>
      </c>
      <c r="B57" s="295"/>
      <c r="C57" s="151">
        <v>4</v>
      </c>
    </row>
    <row r="58" spans="1:3" ht="14.25" customHeight="1" thickBot="1" x14ac:dyDescent="0.25">
      <c r="A58" s="294" t="s">
        <v>224</v>
      </c>
      <c r="B58" s="295"/>
      <c r="C58" s="151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C58"/>
  <sheetViews>
    <sheetView zoomScaleNormal="100" workbookViewId="0">
      <selection activeCell="B27" sqref="B27"/>
    </sheetView>
  </sheetViews>
  <sheetFormatPr defaultRowHeight="12.75" x14ac:dyDescent="0.2"/>
  <cols>
    <col min="1" max="1" width="13.83203125" style="292" customWidth="1"/>
    <col min="2" max="2" width="79.1640625" style="293" customWidth="1"/>
    <col min="3" max="3" width="25" style="293" customWidth="1"/>
    <col min="4" max="16384" width="9.33203125" style="293"/>
  </cols>
  <sheetData>
    <row r="1" spans="1:3" s="272" customFormat="1" ht="21" customHeight="1" thickBot="1" x14ac:dyDescent="0.25">
      <c r="A1" s="271"/>
      <c r="B1" s="273"/>
      <c r="C1" s="520" t="s">
        <v>535</v>
      </c>
    </row>
    <row r="2" spans="1:3" s="521" customFormat="1" ht="25.5" customHeight="1" x14ac:dyDescent="0.2">
      <c r="A2" s="468" t="s">
        <v>221</v>
      </c>
      <c r="B2" s="409" t="s">
        <v>225</v>
      </c>
      <c r="C2" s="424" t="s">
        <v>68</v>
      </c>
    </row>
    <row r="3" spans="1:3" s="521" customFormat="1" ht="24.75" thickBot="1" x14ac:dyDescent="0.25">
      <c r="A3" s="513" t="s">
        <v>220</v>
      </c>
      <c r="B3" s="410" t="s">
        <v>532</v>
      </c>
      <c r="C3" s="425" t="s">
        <v>68</v>
      </c>
    </row>
    <row r="4" spans="1:3" s="522" customFormat="1" ht="15.95" customHeight="1" thickBot="1" x14ac:dyDescent="0.3">
      <c r="A4" s="275"/>
      <c r="B4" s="275"/>
      <c r="C4" s="276" t="s">
        <v>58</v>
      </c>
    </row>
    <row r="5" spans="1:3" ht="13.5" thickBot="1" x14ac:dyDescent="0.25">
      <c r="A5" s="469" t="s">
        <v>222</v>
      </c>
      <c r="B5" s="277" t="s">
        <v>59</v>
      </c>
      <c r="C5" s="278" t="s">
        <v>60</v>
      </c>
    </row>
    <row r="6" spans="1:3" s="523" customFormat="1" ht="12.95" customHeight="1" thickBot="1" x14ac:dyDescent="0.25">
      <c r="A6" s="238">
        <v>1</v>
      </c>
      <c r="B6" s="239">
        <v>2</v>
      </c>
      <c r="C6" s="240">
        <v>3</v>
      </c>
    </row>
    <row r="7" spans="1:3" s="523" customFormat="1" ht="15.95" customHeight="1" thickBot="1" x14ac:dyDescent="0.25">
      <c r="A7" s="279"/>
      <c r="B7" s="280" t="s">
        <v>61</v>
      </c>
      <c r="C7" s="281"/>
    </row>
    <row r="8" spans="1:3" s="426" customFormat="1" ht="12" customHeight="1" thickBot="1" x14ac:dyDescent="0.25">
      <c r="A8" s="238" t="s">
        <v>21</v>
      </c>
      <c r="B8" s="282" t="s">
        <v>506</v>
      </c>
      <c r="C8" s="368">
        <f>SUM(C9:C18)</f>
        <v>0</v>
      </c>
    </row>
    <row r="9" spans="1:3" s="426" customFormat="1" ht="12" customHeight="1" x14ac:dyDescent="0.2">
      <c r="A9" s="514" t="s">
        <v>109</v>
      </c>
      <c r="B9" s="10" t="s">
        <v>315</v>
      </c>
      <c r="C9" s="415"/>
    </row>
    <row r="10" spans="1:3" s="426" customFormat="1" ht="12" customHeight="1" x14ac:dyDescent="0.2">
      <c r="A10" s="515" t="s">
        <v>110</v>
      </c>
      <c r="B10" s="8" t="s">
        <v>316</v>
      </c>
      <c r="C10" s="366"/>
    </row>
    <row r="11" spans="1:3" s="426" customFormat="1" ht="12" customHeight="1" x14ac:dyDescent="0.2">
      <c r="A11" s="515" t="s">
        <v>111</v>
      </c>
      <c r="B11" s="8" t="s">
        <v>317</v>
      </c>
      <c r="C11" s="366"/>
    </row>
    <row r="12" spans="1:3" s="426" customFormat="1" ht="12" customHeight="1" x14ac:dyDescent="0.2">
      <c r="A12" s="515" t="s">
        <v>112</v>
      </c>
      <c r="B12" s="8" t="s">
        <v>318</v>
      </c>
      <c r="C12" s="366"/>
    </row>
    <row r="13" spans="1:3" s="426" customFormat="1" ht="12" customHeight="1" x14ac:dyDescent="0.2">
      <c r="A13" s="515" t="s">
        <v>161</v>
      </c>
      <c r="B13" s="8" t="s">
        <v>319</v>
      </c>
      <c r="C13" s="366"/>
    </row>
    <row r="14" spans="1:3" s="426" customFormat="1" ht="12" customHeight="1" x14ac:dyDescent="0.2">
      <c r="A14" s="515" t="s">
        <v>113</v>
      </c>
      <c r="B14" s="8" t="s">
        <v>507</v>
      </c>
      <c r="C14" s="366"/>
    </row>
    <row r="15" spans="1:3" s="426" customFormat="1" ht="12" customHeight="1" x14ac:dyDescent="0.2">
      <c r="A15" s="515" t="s">
        <v>114</v>
      </c>
      <c r="B15" s="7" t="s">
        <v>508</v>
      </c>
      <c r="C15" s="366"/>
    </row>
    <row r="16" spans="1:3" s="426" customFormat="1" ht="12" customHeight="1" x14ac:dyDescent="0.2">
      <c r="A16" s="515" t="s">
        <v>124</v>
      </c>
      <c r="B16" s="8" t="s">
        <v>322</v>
      </c>
      <c r="C16" s="416"/>
    </row>
    <row r="17" spans="1:3" s="524" customFormat="1" ht="12" customHeight="1" x14ac:dyDescent="0.2">
      <c r="A17" s="515" t="s">
        <v>125</v>
      </c>
      <c r="B17" s="8" t="s">
        <v>323</v>
      </c>
      <c r="C17" s="366"/>
    </row>
    <row r="18" spans="1:3" s="524" customFormat="1" ht="12" customHeight="1" thickBot="1" x14ac:dyDescent="0.25">
      <c r="A18" s="515" t="s">
        <v>126</v>
      </c>
      <c r="B18" s="7" t="s">
        <v>324</v>
      </c>
      <c r="C18" s="367"/>
    </row>
    <row r="19" spans="1:3" s="426" customFormat="1" ht="12" customHeight="1" thickBot="1" x14ac:dyDescent="0.25">
      <c r="A19" s="238" t="s">
        <v>22</v>
      </c>
      <c r="B19" s="282" t="s">
        <v>509</v>
      </c>
      <c r="C19" s="368">
        <f>SUM(C20:C22)</f>
        <v>0</v>
      </c>
    </row>
    <row r="20" spans="1:3" s="524" customFormat="1" ht="12" customHeight="1" x14ac:dyDescent="0.2">
      <c r="A20" s="515" t="s">
        <v>115</v>
      </c>
      <c r="B20" s="9" t="s">
        <v>290</v>
      </c>
      <c r="C20" s="366"/>
    </row>
    <row r="21" spans="1:3" s="524" customFormat="1" ht="12" customHeight="1" x14ac:dyDescent="0.2">
      <c r="A21" s="515" t="s">
        <v>116</v>
      </c>
      <c r="B21" s="8" t="s">
        <v>510</v>
      </c>
      <c r="C21" s="366"/>
    </row>
    <row r="22" spans="1:3" s="524" customFormat="1" ht="12" customHeight="1" x14ac:dyDescent="0.2">
      <c r="A22" s="515" t="s">
        <v>117</v>
      </c>
      <c r="B22" s="8" t="s">
        <v>511</v>
      </c>
      <c r="C22" s="366"/>
    </row>
    <row r="23" spans="1:3" s="524" customFormat="1" ht="12" customHeight="1" thickBot="1" x14ac:dyDescent="0.25">
      <c r="A23" s="515" t="s">
        <v>118</v>
      </c>
      <c r="B23" s="8" t="s">
        <v>2</v>
      </c>
      <c r="C23" s="366"/>
    </row>
    <row r="24" spans="1:3" s="524" customFormat="1" ht="12" customHeight="1" thickBot="1" x14ac:dyDescent="0.25">
      <c r="A24" s="246" t="s">
        <v>23</v>
      </c>
      <c r="B24" s="154" t="s">
        <v>187</v>
      </c>
      <c r="C24" s="395"/>
    </row>
    <row r="25" spans="1:3" s="524" customFormat="1" ht="12" customHeight="1" thickBot="1" x14ac:dyDescent="0.25">
      <c r="A25" s="246" t="s">
        <v>24</v>
      </c>
      <c r="B25" s="154" t="s">
        <v>512</v>
      </c>
      <c r="C25" s="368">
        <f>+C26+C27</f>
        <v>0</v>
      </c>
    </row>
    <row r="26" spans="1:3" s="524" customFormat="1" ht="12" customHeight="1" x14ac:dyDescent="0.2">
      <c r="A26" s="516" t="s">
        <v>300</v>
      </c>
      <c r="B26" s="517" t="s">
        <v>510</v>
      </c>
      <c r="C26" s="96"/>
    </row>
    <row r="27" spans="1:3" s="524" customFormat="1" ht="12" customHeight="1" x14ac:dyDescent="0.2">
      <c r="A27" s="516" t="s">
        <v>303</v>
      </c>
      <c r="B27" s="518" t="s">
        <v>513</v>
      </c>
      <c r="C27" s="369"/>
    </row>
    <row r="28" spans="1:3" s="524" customFormat="1" ht="12" customHeight="1" thickBot="1" x14ac:dyDescent="0.25">
      <c r="A28" s="515" t="s">
        <v>304</v>
      </c>
      <c r="B28" s="519" t="s">
        <v>514</v>
      </c>
      <c r="C28" s="103"/>
    </row>
    <row r="29" spans="1:3" s="524" customFormat="1" ht="12" customHeight="1" thickBot="1" x14ac:dyDescent="0.25">
      <c r="A29" s="246" t="s">
        <v>25</v>
      </c>
      <c r="B29" s="154" t="s">
        <v>515</v>
      </c>
      <c r="C29" s="368">
        <f>+C30+C31+C32</f>
        <v>0</v>
      </c>
    </row>
    <row r="30" spans="1:3" s="524" customFormat="1" ht="12" customHeight="1" x14ac:dyDescent="0.2">
      <c r="A30" s="516" t="s">
        <v>102</v>
      </c>
      <c r="B30" s="517" t="s">
        <v>329</v>
      </c>
      <c r="C30" s="96"/>
    </row>
    <row r="31" spans="1:3" s="524" customFormat="1" ht="12" customHeight="1" x14ac:dyDescent="0.2">
      <c r="A31" s="516" t="s">
        <v>103</v>
      </c>
      <c r="B31" s="518" t="s">
        <v>330</v>
      </c>
      <c r="C31" s="369"/>
    </row>
    <row r="32" spans="1:3" s="524" customFormat="1" ht="12" customHeight="1" thickBot="1" x14ac:dyDescent="0.25">
      <c r="A32" s="515" t="s">
        <v>104</v>
      </c>
      <c r="B32" s="172" t="s">
        <v>331</v>
      </c>
      <c r="C32" s="103"/>
    </row>
    <row r="33" spans="1:3" s="426" customFormat="1" ht="12" customHeight="1" thickBot="1" x14ac:dyDescent="0.25">
      <c r="A33" s="246" t="s">
        <v>26</v>
      </c>
      <c r="B33" s="154" t="s">
        <v>445</v>
      </c>
      <c r="C33" s="395"/>
    </row>
    <row r="34" spans="1:3" s="426" customFormat="1" ht="12" customHeight="1" thickBot="1" x14ac:dyDescent="0.25">
      <c r="A34" s="246" t="s">
        <v>27</v>
      </c>
      <c r="B34" s="154" t="s">
        <v>516</v>
      </c>
      <c r="C34" s="417"/>
    </row>
    <row r="35" spans="1:3" s="426" customFormat="1" ht="12" customHeight="1" thickBot="1" x14ac:dyDescent="0.25">
      <c r="A35" s="238" t="s">
        <v>28</v>
      </c>
      <c r="B35" s="154" t="s">
        <v>517</v>
      </c>
      <c r="C35" s="418">
        <f>+C8+C19+C24+C25+C29+C33+C34</f>
        <v>0</v>
      </c>
    </row>
    <row r="36" spans="1:3" s="426" customFormat="1" ht="12" customHeight="1" thickBot="1" x14ac:dyDescent="0.25">
      <c r="A36" s="283" t="s">
        <v>29</v>
      </c>
      <c r="B36" s="154" t="s">
        <v>518</v>
      </c>
      <c r="C36" s="418">
        <f>+C37+C38+C39</f>
        <v>0</v>
      </c>
    </row>
    <row r="37" spans="1:3" s="426" customFormat="1" ht="12" customHeight="1" x14ac:dyDescent="0.2">
      <c r="A37" s="516" t="s">
        <v>519</v>
      </c>
      <c r="B37" s="517" t="s">
        <v>261</v>
      </c>
      <c r="C37" s="96"/>
    </row>
    <row r="38" spans="1:3" s="426" customFormat="1" ht="12" customHeight="1" x14ac:dyDescent="0.2">
      <c r="A38" s="516" t="s">
        <v>520</v>
      </c>
      <c r="B38" s="518" t="s">
        <v>3</v>
      </c>
      <c r="C38" s="369"/>
    </row>
    <row r="39" spans="1:3" s="524" customFormat="1" ht="12" customHeight="1" thickBot="1" x14ac:dyDescent="0.25">
      <c r="A39" s="515" t="s">
        <v>521</v>
      </c>
      <c r="B39" s="172" t="s">
        <v>522</v>
      </c>
      <c r="C39" s="103"/>
    </row>
    <row r="40" spans="1:3" s="524" customFormat="1" ht="15" customHeight="1" thickBot="1" x14ac:dyDescent="0.25">
      <c r="A40" s="283" t="s">
        <v>30</v>
      </c>
      <c r="B40" s="284" t="s">
        <v>523</v>
      </c>
      <c r="C40" s="421">
        <f>+C35+C36</f>
        <v>0</v>
      </c>
    </row>
    <row r="41" spans="1:3" s="524" customFormat="1" ht="15" customHeight="1" x14ac:dyDescent="0.2">
      <c r="A41" s="285"/>
      <c r="B41" s="286"/>
      <c r="C41" s="419"/>
    </row>
    <row r="42" spans="1:3" ht="13.5" thickBot="1" x14ac:dyDescent="0.25">
      <c r="A42" s="287"/>
      <c r="B42" s="288"/>
      <c r="C42" s="420"/>
    </row>
    <row r="43" spans="1:3" s="523" customFormat="1" ht="16.5" customHeight="1" thickBot="1" x14ac:dyDescent="0.25">
      <c r="A43" s="289"/>
      <c r="B43" s="290" t="s">
        <v>63</v>
      </c>
      <c r="C43" s="421"/>
    </row>
    <row r="44" spans="1:3" s="525" customFormat="1" ht="12" customHeight="1" thickBot="1" x14ac:dyDescent="0.25">
      <c r="A44" s="246" t="s">
        <v>21</v>
      </c>
      <c r="B44" s="154" t="s">
        <v>524</v>
      </c>
      <c r="C44" s="368">
        <f>SUM(C45:C49)</f>
        <v>0</v>
      </c>
    </row>
    <row r="45" spans="1:3" ht="12" customHeight="1" x14ac:dyDescent="0.2">
      <c r="A45" s="515" t="s">
        <v>109</v>
      </c>
      <c r="B45" s="9" t="s">
        <v>52</v>
      </c>
      <c r="C45" s="96"/>
    </row>
    <row r="46" spans="1:3" ht="12" customHeight="1" x14ac:dyDescent="0.2">
      <c r="A46" s="515" t="s">
        <v>110</v>
      </c>
      <c r="B46" s="8" t="s">
        <v>196</v>
      </c>
      <c r="C46" s="99"/>
    </row>
    <row r="47" spans="1:3" ht="12" customHeight="1" x14ac:dyDescent="0.2">
      <c r="A47" s="515" t="s">
        <v>111</v>
      </c>
      <c r="B47" s="8" t="s">
        <v>152</v>
      </c>
      <c r="C47" s="99"/>
    </row>
    <row r="48" spans="1:3" ht="12" customHeight="1" x14ac:dyDescent="0.2">
      <c r="A48" s="515" t="s">
        <v>112</v>
      </c>
      <c r="B48" s="8" t="s">
        <v>197</v>
      </c>
      <c r="C48" s="99"/>
    </row>
    <row r="49" spans="1:3" ht="12" customHeight="1" thickBot="1" x14ac:dyDescent="0.25">
      <c r="A49" s="515" t="s">
        <v>161</v>
      </c>
      <c r="B49" s="8" t="s">
        <v>198</v>
      </c>
      <c r="C49" s="99"/>
    </row>
    <row r="50" spans="1:3" ht="12" customHeight="1" thickBot="1" x14ac:dyDescent="0.25">
      <c r="A50" s="246" t="s">
        <v>22</v>
      </c>
      <c r="B50" s="154" t="s">
        <v>525</v>
      </c>
      <c r="C50" s="368">
        <f>SUM(C51:C53)</f>
        <v>0</v>
      </c>
    </row>
    <row r="51" spans="1:3" s="525" customFormat="1" ht="12" customHeight="1" x14ac:dyDescent="0.2">
      <c r="A51" s="515" t="s">
        <v>115</v>
      </c>
      <c r="B51" s="9" t="s">
        <v>251</v>
      </c>
      <c r="C51" s="96"/>
    </row>
    <row r="52" spans="1:3" ht="12" customHeight="1" x14ac:dyDescent="0.2">
      <c r="A52" s="515" t="s">
        <v>116</v>
      </c>
      <c r="B52" s="8" t="s">
        <v>200</v>
      </c>
      <c r="C52" s="99"/>
    </row>
    <row r="53" spans="1:3" ht="12" customHeight="1" x14ac:dyDescent="0.2">
      <c r="A53" s="515" t="s">
        <v>117</v>
      </c>
      <c r="B53" s="8" t="s">
        <v>64</v>
      </c>
      <c r="C53" s="99"/>
    </row>
    <row r="54" spans="1:3" ht="12" customHeight="1" thickBot="1" x14ac:dyDescent="0.25">
      <c r="A54" s="515" t="s">
        <v>118</v>
      </c>
      <c r="B54" s="8" t="s">
        <v>4</v>
      </c>
      <c r="C54" s="99"/>
    </row>
    <row r="55" spans="1:3" ht="15" customHeight="1" thickBot="1" x14ac:dyDescent="0.25">
      <c r="A55" s="246" t="s">
        <v>23</v>
      </c>
      <c r="B55" s="291" t="s">
        <v>526</v>
      </c>
      <c r="C55" s="422">
        <f>+C44+C50</f>
        <v>0</v>
      </c>
    </row>
    <row r="56" spans="1:3" ht="13.5" thickBot="1" x14ac:dyDescent="0.25">
      <c r="C56" s="423"/>
    </row>
    <row r="57" spans="1:3" ht="15" customHeight="1" thickBot="1" x14ac:dyDescent="0.25">
      <c r="A57" s="294" t="s">
        <v>223</v>
      </c>
      <c r="B57" s="295"/>
      <c r="C57" s="151"/>
    </row>
    <row r="58" spans="1:3" ht="14.25" customHeight="1" thickBot="1" x14ac:dyDescent="0.25">
      <c r="A58" s="294" t="s">
        <v>224</v>
      </c>
      <c r="B58" s="295"/>
      <c r="C58" s="151"/>
    </row>
  </sheetData>
  <sheetProtection sheet="1" objects="1" scenarios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C58"/>
  <sheetViews>
    <sheetView zoomScaleNormal="100" workbookViewId="0">
      <selection activeCell="B29" sqref="B29"/>
    </sheetView>
  </sheetViews>
  <sheetFormatPr defaultRowHeight="12.75" x14ac:dyDescent="0.2"/>
  <cols>
    <col min="1" max="1" width="13.83203125" style="292" customWidth="1"/>
    <col min="2" max="2" width="79.1640625" style="293" customWidth="1"/>
    <col min="3" max="3" width="25" style="293" customWidth="1"/>
    <col min="4" max="16384" width="9.33203125" style="293"/>
  </cols>
  <sheetData>
    <row r="1" spans="1:3" s="272" customFormat="1" ht="21" customHeight="1" thickBot="1" x14ac:dyDescent="0.25">
      <c r="A1" s="271"/>
      <c r="B1" s="273"/>
      <c r="C1" s="520" t="s">
        <v>536</v>
      </c>
    </row>
    <row r="2" spans="1:3" s="521" customFormat="1" ht="25.5" customHeight="1" x14ac:dyDescent="0.2">
      <c r="A2" s="468" t="s">
        <v>221</v>
      </c>
      <c r="B2" s="409" t="s">
        <v>225</v>
      </c>
      <c r="C2" s="424" t="s">
        <v>68</v>
      </c>
    </row>
    <row r="3" spans="1:3" s="521" customFormat="1" ht="24.75" thickBot="1" x14ac:dyDescent="0.25">
      <c r="A3" s="513" t="s">
        <v>220</v>
      </c>
      <c r="B3" s="410" t="s">
        <v>534</v>
      </c>
      <c r="C3" s="425" t="s">
        <v>553</v>
      </c>
    </row>
    <row r="4" spans="1:3" s="522" customFormat="1" ht="15.95" customHeight="1" thickBot="1" x14ac:dyDescent="0.3">
      <c r="A4" s="275"/>
      <c r="B4" s="275"/>
      <c r="C4" s="276" t="s">
        <v>58</v>
      </c>
    </row>
    <row r="5" spans="1:3" ht="13.5" thickBot="1" x14ac:dyDescent="0.25">
      <c r="A5" s="469" t="s">
        <v>222</v>
      </c>
      <c r="B5" s="277" t="s">
        <v>59</v>
      </c>
      <c r="C5" s="278" t="s">
        <v>60</v>
      </c>
    </row>
    <row r="6" spans="1:3" s="523" customFormat="1" ht="12.95" customHeight="1" thickBot="1" x14ac:dyDescent="0.25">
      <c r="A6" s="238">
        <v>1</v>
      </c>
      <c r="B6" s="239">
        <v>2</v>
      </c>
      <c r="C6" s="240">
        <v>3</v>
      </c>
    </row>
    <row r="7" spans="1:3" s="523" customFormat="1" ht="15.95" customHeight="1" thickBot="1" x14ac:dyDescent="0.25">
      <c r="A7" s="279"/>
      <c r="B7" s="280" t="s">
        <v>61</v>
      </c>
      <c r="C7" s="281"/>
    </row>
    <row r="8" spans="1:3" s="426" customFormat="1" ht="12" customHeight="1" thickBot="1" x14ac:dyDescent="0.25">
      <c r="A8" s="238" t="s">
        <v>21</v>
      </c>
      <c r="B8" s="282" t="s">
        <v>506</v>
      </c>
      <c r="C8" s="368">
        <f>SUM(C9:C18)</f>
        <v>0</v>
      </c>
    </row>
    <row r="9" spans="1:3" s="426" customFormat="1" ht="12" customHeight="1" x14ac:dyDescent="0.2">
      <c r="A9" s="514" t="s">
        <v>109</v>
      </c>
      <c r="B9" s="10" t="s">
        <v>315</v>
      </c>
      <c r="C9" s="415"/>
    </row>
    <row r="10" spans="1:3" s="426" customFormat="1" ht="12" customHeight="1" x14ac:dyDescent="0.2">
      <c r="A10" s="515" t="s">
        <v>110</v>
      </c>
      <c r="B10" s="8" t="s">
        <v>316</v>
      </c>
      <c r="C10" s="366"/>
    </row>
    <row r="11" spans="1:3" s="426" customFormat="1" ht="12" customHeight="1" x14ac:dyDescent="0.2">
      <c r="A11" s="515" t="s">
        <v>111</v>
      </c>
      <c r="B11" s="8" t="s">
        <v>317</v>
      </c>
      <c r="C11" s="366"/>
    </row>
    <row r="12" spans="1:3" s="426" customFormat="1" ht="12" customHeight="1" x14ac:dyDescent="0.2">
      <c r="A12" s="515" t="s">
        <v>112</v>
      </c>
      <c r="B12" s="8" t="s">
        <v>318</v>
      </c>
      <c r="C12" s="366"/>
    </row>
    <row r="13" spans="1:3" s="426" customFormat="1" ht="12" customHeight="1" x14ac:dyDescent="0.2">
      <c r="A13" s="515" t="s">
        <v>161</v>
      </c>
      <c r="B13" s="8" t="s">
        <v>319</v>
      </c>
      <c r="C13" s="366"/>
    </row>
    <row r="14" spans="1:3" s="426" customFormat="1" ht="12" customHeight="1" x14ac:dyDescent="0.2">
      <c r="A14" s="515" t="s">
        <v>113</v>
      </c>
      <c r="B14" s="8" t="s">
        <v>507</v>
      </c>
      <c r="C14" s="366"/>
    </row>
    <row r="15" spans="1:3" s="426" customFormat="1" ht="12" customHeight="1" x14ac:dyDescent="0.2">
      <c r="A15" s="515" t="s">
        <v>114</v>
      </c>
      <c r="B15" s="7" t="s">
        <v>508</v>
      </c>
      <c r="C15" s="366"/>
    </row>
    <row r="16" spans="1:3" s="426" customFormat="1" ht="12" customHeight="1" x14ac:dyDescent="0.2">
      <c r="A16" s="515" t="s">
        <v>124</v>
      </c>
      <c r="B16" s="8" t="s">
        <v>322</v>
      </c>
      <c r="C16" s="416"/>
    </row>
    <row r="17" spans="1:3" s="524" customFormat="1" ht="12" customHeight="1" x14ac:dyDescent="0.2">
      <c r="A17" s="515" t="s">
        <v>125</v>
      </c>
      <c r="B17" s="8" t="s">
        <v>323</v>
      </c>
      <c r="C17" s="366"/>
    </row>
    <row r="18" spans="1:3" s="524" customFormat="1" ht="12" customHeight="1" thickBot="1" x14ac:dyDescent="0.25">
      <c r="A18" s="515" t="s">
        <v>126</v>
      </c>
      <c r="B18" s="7" t="s">
        <v>324</v>
      </c>
      <c r="C18" s="367"/>
    </row>
    <row r="19" spans="1:3" s="426" customFormat="1" ht="12" customHeight="1" thickBot="1" x14ac:dyDescent="0.25">
      <c r="A19" s="238" t="s">
        <v>22</v>
      </c>
      <c r="B19" s="282" t="s">
        <v>509</v>
      </c>
      <c r="C19" s="368">
        <f>SUM(C20:C22)</f>
        <v>0</v>
      </c>
    </row>
    <row r="20" spans="1:3" s="524" customFormat="1" ht="12" customHeight="1" x14ac:dyDescent="0.2">
      <c r="A20" s="515" t="s">
        <v>115</v>
      </c>
      <c r="B20" s="9" t="s">
        <v>290</v>
      </c>
      <c r="C20" s="366"/>
    </row>
    <row r="21" spans="1:3" s="524" customFormat="1" ht="12" customHeight="1" x14ac:dyDescent="0.2">
      <c r="A21" s="515" t="s">
        <v>116</v>
      </c>
      <c r="B21" s="8" t="s">
        <v>510</v>
      </c>
      <c r="C21" s="366"/>
    </row>
    <row r="22" spans="1:3" s="524" customFormat="1" ht="12" customHeight="1" x14ac:dyDescent="0.2">
      <c r="A22" s="515" t="s">
        <v>117</v>
      </c>
      <c r="B22" s="8" t="s">
        <v>511</v>
      </c>
      <c r="C22" s="366"/>
    </row>
    <row r="23" spans="1:3" s="524" customFormat="1" ht="12" customHeight="1" thickBot="1" x14ac:dyDescent="0.25">
      <c r="A23" s="515" t="s">
        <v>118</v>
      </c>
      <c r="B23" s="8" t="s">
        <v>2</v>
      </c>
      <c r="C23" s="366"/>
    </row>
    <row r="24" spans="1:3" s="524" customFormat="1" ht="12" customHeight="1" thickBot="1" x14ac:dyDescent="0.25">
      <c r="A24" s="246" t="s">
        <v>23</v>
      </c>
      <c r="B24" s="154" t="s">
        <v>187</v>
      </c>
      <c r="C24" s="395"/>
    </row>
    <row r="25" spans="1:3" s="524" customFormat="1" ht="12" customHeight="1" thickBot="1" x14ac:dyDescent="0.25">
      <c r="A25" s="246" t="s">
        <v>24</v>
      </c>
      <c r="B25" s="154" t="s">
        <v>512</v>
      </c>
      <c r="C25" s="368">
        <f>+C26+C27</f>
        <v>0</v>
      </c>
    </row>
    <row r="26" spans="1:3" s="524" customFormat="1" ht="12" customHeight="1" x14ac:dyDescent="0.2">
      <c r="A26" s="516" t="s">
        <v>300</v>
      </c>
      <c r="B26" s="517" t="s">
        <v>510</v>
      </c>
      <c r="C26" s="96"/>
    </row>
    <row r="27" spans="1:3" s="524" customFormat="1" ht="12" customHeight="1" x14ac:dyDescent="0.2">
      <c r="A27" s="516" t="s">
        <v>303</v>
      </c>
      <c r="B27" s="518" t="s">
        <v>513</v>
      </c>
      <c r="C27" s="369"/>
    </row>
    <row r="28" spans="1:3" s="524" customFormat="1" ht="12" customHeight="1" thickBot="1" x14ac:dyDescent="0.25">
      <c r="A28" s="515" t="s">
        <v>304</v>
      </c>
      <c r="B28" s="519" t="s">
        <v>514</v>
      </c>
      <c r="C28" s="103"/>
    </row>
    <row r="29" spans="1:3" s="524" customFormat="1" ht="12" customHeight="1" thickBot="1" x14ac:dyDescent="0.25">
      <c r="A29" s="246" t="s">
        <v>25</v>
      </c>
      <c r="B29" s="154" t="s">
        <v>515</v>
      </c>
      <c r="C29" s="368">
        <f>+C30+C31+C32</f>
        <v>0</v>
      </c>
    </row>
    <row r="30" spans="1:3" s="524" customFormat="1" ht="12" customHeight="1" x14ac:dyDescent="0.2">
      <c r="A30" s="516" t="s">
        <v>102</v>
      </c>
      <c r="B30" s="517" t="s">
        <v>329</v>
      </c>
      <c r="C30" s="96"/>
    </row>
    <row r="31" spans="1:3" s="524" customFormat="1" ht="12" customHeight="1" x14ac:dyDescent="0.2">
      <c r="A31" s="516" t="s">
        <v>103</v>
      </c>
      <c r="B31" s="518" t="s">
        <v>330</v>
      </c>
      <c r="C31" s="369"/>
    </row>
    <row r="32" spans="1:3" s="524" customFormat="1" ht="12" customHeight="1" thickBot="1" x14ac:dyDescent="0.25">
      <c r="A32" s="515" t="s">
        <v>104</v>
      </c>
      <c r="B32" s="172" t="s">
        <v>331</v>
      </c>
      <c r="C32" s="103"/>
    </row>
    <row r="33" spans="1:3" s="426" customFormat="1" ht="12" customHeight="1" thickBot="1" x14ac:dyDescent="0.25">
      <c r="A33" s="246" t="s">
        <v>26</v>
      </c>
      <c r="B33" s="154" t="s">
        <v>445</v>
      </c>
      <c r="C33" s="395"/>
    </row>
    <row r="34" spans="1:3" s="426" customFormat="1" ht="12" customHeight="1" thickBot="1" x14ac:dyDescent="0.25">
      <c r="A34" s="246" t="s">
        <v>27</v>
      </c>
      <c r="B34" s="154" t="s">
        <v>516</v>
      </c>
      <c r="C34" s="417"/>
    </row>
    <row r="35" spans="1:3" s="426" customFormat="1" ht="12" customHeight="1" thickBot="1" x14ac:dyDescent="0.25">
      <c r="A35" s="238" t="s">
        <v>28</v>
      </c>
      <c r="B35" s="154" t="s">
        <v>517</v>
      </c>
      <c r="C35" s="418">
        <f>+C8+C19+C24+C25+C29+C33+C34</f>
        <v>0</v>
      </c>
    </row>
    <row r="36" spans="1:3" s="426" customFormat="1" ht="12" customHeight="1" thickBot="1" x14ac:dyDescent="0.25">
      <c r="A36" s="283" t="s">
        <v>29</v>
      </c>
      <c r="B36" s="154" t="s">
        <v>518</v>
      </c>
      <c r="C36" s="418">
        <f>+C37+C38+C39</f>
        <v>0</v>
      </c>
    </row>
    <row r="37" spans="1:3" s="426" customFormat="1" ht="12" customHeight="1" x14ac:dyDescent="0.2">
      <c r="A37" s="516" t="s">
        <v>519</v>
      </c>
      <c r="B37" s="517" t="s">
        <v>261</v>
      </c>
      <c r="C37" s="96"/>
    </row>
    <row r="38" spans="1:3" s="426" customFormat="1" ht="12" customHeight="1" x14ac:dyDescent="0.2">
      <c r="A38" s="516" t="s">
        <v>520</v>
      </c>
      <c r="B38" s="518" t="s">
        <v>3</v>
      </c>
      <c r="C38" s="369"/>
    </row>
    <row r="39" spans="1:3" s="524" customFormat="1" ht="12" customHeight="1" thickBot="1" x14ac:dyDescent="0.25">
      <c r="A39" s="515" t="s">
        <v>521</v>
      </c>
      <c r="B39" s="172" t="s">
        <v>522</v>
      </c>
      <c r="C39" s="103"/>
    </row>
    <row r="40" spans="1:3" s="524" customFormat="1" ht="15" customHeight="1" thickBot="1" x14ac:dyDescent="0.25">
      <c r="A40" s="283" t="s">
        <v>30</v>
      </c>
      <c r="B40" s="284" t="s">
        <v>523</v>
      </c>
      <c r="C40" s="421">
        <f>+C35+C36</f>
        <v>0</v>
      </c>
    </row>
    <row r="41" spans="1:3" s="524" customFormat="1" ht="15" customHeight="1" x14ac:dyDescent="0.2">
      <c r="A41" s="285"/>
      <c r="B41" s="286"/>
      <c r="C41" s="419"/>
    </row>
    <row r="42" spans="1:3" ht="13.5" thickBot="1" x14ac:dyDescent="0.25">
      <c r="A42" s="287"/>
      <c r="B42" s="288"/>
      <c r="C42" s="420"/>
    </row>
    <row r="43" spans="1:3" s="523" customFormat="1" ht="16.5" customHeight="1" thickBot="1" x14ac:dyDescent="0.25">
      <c r="A43" s="289"/>
      <c r="B43" s="290" t="s">
        <v>63</v>
      </c>
      <c r="C43" s="421"/>
    </row>
    <row r="44" spans="1:3" s="525" customFormat="1" ht="12" customHeight="1" thickBot="1" x14ac:dyDescent="0.25">
      <c r="A44" s="246" t="s">
        <v>21</v>
      </c>
      <c r="B44" s="154" t="s">
        <v>524</v>
      </c>
      <c r="C44" s="368">
        <f>SUM(C45:C49)</f>
        <v>0</v>
      </c>
    </row>
    <row r="45" spans="1:3" ht="12" customHeight="1" x14ac:dyDescent="0.2">
      <c r="A45" s="515" t="s">
        <v>109</v>
      </c>
      <c r="B45" s="9" t="s">
        <v>52</v>
      </c>
      <c r="C45" s="96"/>
    </row>
    <row r="46" spans="1:3" ht="12" customHeight="1" x14ac:dyDescent="0.2">
      <c r="A46" s="515" t="s">
        <v>110</v>
      </c>
      <c r="B46" s="8" t="s">
        <v>196</v>
      </c>
      <c r="C46" s="99"/>
    </row>
    <row r="47" spans="1:3" ht="12" customHeight="1" x14ac:dyDescent="0.2">
      <c r="A47" s="515" t="s">
        <v>111</v>
      </c>
      <c r="B47" s="8" t="s">
        <v>152</v>
      </c>
      <c r="C47" s="99"/>
    </row>
    <row r="48" spans="1:3" ht="12" customHeight="1" x14ac:dyDescent="0.2">
      <c r="A48" s="515" t="s">
        <v>112</v>
      </c>
      <c r="B48" s="8" t="s">
        <v>197</v>
      </c>
      <c r="C48" s="99"/>
    </row>
    <row r="49" spans="1:3" ht="12" customHeight="1" thickBot="1" x14ac:dyDescent="0.25">
      <c r="A49" s="515" t="s">
        <v>161</v>
      </c>
      <c r="B49" s="8" t="s">
        <v>198</v>
      </c>
      <c r="C49" s="99"/>
    </row>
    <row r="50" spans="1:3" ht="12" customHeight="1" thickBot="1" x14ac:dyDescent="0.25">
      <c r="A50" s="246" t="s">
        <v>22</v>
      </c>
      <c r="B50" s="154" t="s">
        <v>525</v>
      </c>
      <c r="C50" s="368">
        <f>SUM(C51:C53)</f>
        <v>0</v>
      </c>
    </row>
    <row r="51" spans="1:3" s="525" customFormat="1" ht="12" customHeight="1" x14ac:dyDescent="0.2">
      <c r="A51" s="515" t="s">
        <v>115</v>
      </c>
      <c r="B51" s="9" t="s">
        <v>251</v>
      </c>
      <c r="C51" s="96"/>
    </row>
    <row r="52" spans="1:3" ht="12" customHeight="1" x14ac:dyDescent="0.2">
      <c r="A52" s="515" t="s">
        <v>116</v>
      </c>
      <c r="B52" s="8" t="s">
        <v>200</v>
      </c>
      <c r="C52" s="99"/>
    </row>
    <row r="53" spans="1:3" ht="12" customHeight="1" x14ac:dyDescent="0.2">
      <c r="A53" s="515" t="s">
        <v>117</v>
      </c>
      <c r="B53" s="8" t="s">
        <v>64</v>
      </c>
      <c r="C53" s="99"/>
    </row>
    <row r="54" spans="1:3" ht="12" customHeight="1" thickBot="1" x14ac:dyDescent="0.25">
      <c r="A54" s="515" t="s">
        <v>118</v>
      </c>
      <c r="B54" s="8" t="s">
        <v>4</v>
      </c>
      <c r="C54" s="99"/>
    </row>
    <row r="55" spans="1:3" ht="15" customHeight="1" thickBot="1" x14ac:dyDescent="0.25">
      <c r="A55" s="246" t="s">
        <v>23</v>
      </c>
      <c r="B55" s="291" t="s">
        <v>526</v>
      </c>
      <c r="C55" s="422">
        <f>+C44+C50</f>
        <v>0</v>
      </c>
    </row>
    <row r="56" spans="1:3" ht="13.5" thickBot="1" x14ac:dyDescent="0.25">
      <c r="C56" s="423"/>
    </row>
    <row r="57" spans="1:3" ht="15" customHeight="1" thickBot="1" x14ac:dyDescent="0.25">
      <c r="A57" s="294" t="s">
        <v>223</v>
      </c>
      <c r="B57" s="295"/>
      <c r="C57" s="151"/>
    </row>
    <row r="58" spans="1:3" ht="14.25" customHeight="1" thickBot="1" x14ac:dyDescent="0.25">
      <c r="A58" s="294" t="s">
        <v>224</v>
      </c>
      <c r="B58" s="295"/>
      <c r="C58" s="151"/>
    </row>
  </sheetData>
  <sheetProtection sheet="1" objects="1" scenarios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3"/>
  </sheetPr>
  <dimension ref="A1:C58"/>
  <sheetViews>
    <sheetView workbookViewId="0">
      <selection activeCell="C2" sqref="C2"/>
    </sheetView>
  </sheetViews>
  <sheetFormatPr defaultRowHeight="12.75" x14ac:dyDescent="0.2"/>
  <cols>
    <col min="1" max="1" width="13.83203125" style="292" customWidth="1"/>
    <col min="2" max="2" width="79.1640625" style="293" customWidth="1"/>
    <col min="3" max="3" width="25" style="293" customWidth="1"/>
    <col min="4" max="16384" width="9.33203125" style="293"/>
  </cols>
  <sheetData>
    <row r="1" spans="1:3" s="272" customFormat="1" ht="21" customHeight="1" thickBot="1" x14ac:dyDescent="0.25">
      <c r="A1" s="271"/>
      <c r="B1" s="273"/>
      <c r="C1" s="520" t="s">
        <v>571</v>
      </c>
    </row>
    <row r="2" spans="1:3" s="521" customFormat="1" ht="25.5" customHeight="1" x14ac:dyDescent="0.2">
      <c r="A2" s="468" t="s">
        <v>221</v>
      </c>
      <c r="B2" s="409" t="s">
        <v>568</v>
      </c>
      <c r="C2" s="424" t="s">
        <v>68</v>
      </c>
    </row>
    <row r="3" spans="1:3" s="521" customFormat="1" ht="24.75" thickBot="1" x14ac:dyDescent="0.25">
      <c r="A3" s="513" t="s">
        <v>220</v>
      </c>
      <c r="B3" s="410" t="s">
        <v>504</v>
      </c>
      <c r="C3" s="425" t="s">
        <v>57</v>
      </c>
    </row>
    <row r="4" spans="1:3" s="522" customFormat="1" ht="15.95" customHeight="1" thickBot="1" x14ac:dyDescent="0.3">
      <c r="A4" s="275"/>
      <c r="B4" s="275"/>
      <c r="C4" s="276" t="s">
        <v>58</v>
      </c>
    </row>
    <row r="5" spans="1:3" ht="13.5" thickBot="1" x14ac:dyDescent="0.25">
      <c r="A5" s="469" t="s">
        <v>222</v>
      </c>
      <c r="B5" s="277" t="s">
        <v>59</v>
      </c>
      <c r="C5" s="278" t="s">
        <v>60</v>
      </c>
    </row>
    <row r="6" spans="1:3" s="523" customFormat="1" ht="12.95" customHeight="1" thickBot="1" x14ac:dyDescent="0.25">
      <c r="A6" s="238">
        <v>1</v>
      </c>
      <c r="B6" s="239">
        <v>2</v>
      </c>
      <c r="C6" s="240">
        <v>3</v>
      </c>
    </row>
    <row r="7" spans="1:3" s="523" customFormat="1" ht="15.95" customHeight="1" thickBot="1" x14ac:dyDescent="0.25">
      <c r="A7" s="279"/>
      <c r="B7" s="280" t="s">
        <v>61</v>
      </c>
      <c r="C7" s="281"/>
    </row>
    <row r="8" spans="1:3" s="426" customFormat="1" ht="12" customHeight="1" thickBot="1" x14ac:dyDescent="0.25">
      <c r="A8" s="238" t="s">
        <v>21</v>
      </c>
      <c r="B8" s="282" t="s">
        <v>506</v>
      </c>
      <c r="C8" s="368">
        <f>SUM(C9:C18)</f>
        <v>360</v>
      </c>
    </row>
    <row r="9" spans="1:3" s="426" customFormat="1" ht="12" customHeight="1" x14ac:dyDescent="0.2">
      <c r="A9" s="514" t="s">
        <v>109</v>
      </c>
      <c r="B9" s="10" t="s">
        <v>315</v>
      </c>
      <c r="C9" s="415"/>
    </row>
    <row r="10" spans="1:3" s="426" customFormat="1" ht="12" customHeight="1" x14ac:dyDescent="0.2">
      <c r="A10" s="515" t="s">
        <v>110</v>
      </c>
      <c r="B10" s="8" t="s">
        <v>316</v>
      </c>
      <c r="C10" s="366">
        <v>350</v>
      </c>
    </row>
    <row r="11" spans="1:3" s="426" customFormat="1" ht="12" customHeight="1" x14ac:dyDescent="0.2">
      <c r="A11" s="515" t="s">
        <v>111</v>
      </c>
      <c r="B11" s="8" t="s">
        <v>317</v>
      </c>
      <c r="C11" s="366"/>
    </row>
    <row r="12" spans="1:3" s="426" customFormat="1" ht="12" customHeight="1" x14ac:dyDescent="0.2">
      <c r="A12" s="515" t="s">
        <v>112</v>
      </c>
      <c r="B12" s="8" t="s">
        <v>318</v>
      </c>
      <c r="C12" s="366"/>
    </row>
    <row r="13" spans="1:3" s="426" customFormat="1" ht="12" customHeight="1" x14ac:dyDescent="0.2">
      <c r="A13" s="515" t="s">
        <v>161</v>
      </c>
      <c r="B13" s="8" t="s">
        <v>319</v>
      </c>
      <c r="C13" s="366"/>
    </row>
    <row r="14" spans="1:3" s="426" customFormat="1" ht="12" customHeight="1" x14ac:dyDescent="0.2">
      <c r="A14" s="515" t="s">
        <v>113</v>
      </c>
      <c r="B14" s="8" t="s">
        <v>507</v>
      </c>
      <c r="C14" s="366"/>
    </row>
    <row r="15" spans="1:3" s="426" customFormat="1" ht="12" customHeight="1" x14ac:dyDescent="0.2">
      <c r="A15" s="515" t="s">
        <v>114</v>
      </c>
      <c r="B15" s="7" t="s">
        <v>508</v>
      </c>
      <c r="C15" s="366"/>
    </row>
    <row r="16" spans="1:3" s="426" customFormat="1" ht="12" customHeight="1" x14ac:dyDescent="0.2">
      <c r="A16" s="515" t="s">
        <v>124</v>
      </c>
      <c r="B16" s="8" t="s">
        <v>322</v>
      </c>
      <c r="C16" s="416"/>
    </row>
    <row r="17" spans="1:3" s="524" customFormat="1" ht="12" customHeight="1" x14ac:dyDescent="0.2">
      <c r="A17" s="515" t="s">
        <v>125</v>
      </c>
      <c r="B17" s="8" t="s">
        <v>323</v>
      </c>
      <c r="C17" s="366"/>
    </row>
    <row r="18" spans="1:3" s="524" customFormat="1" ht="12" customHeight="1" thickBot="1" x14ac:dyDescent="0.25">
      <c r="A18" s="515" t="s">
        <v>126</v>
      </c>
      <c r="B18" s="7" t="s">
        <v>324</v>
      </c>
      <c r="C18" s="367">
        <v>10</v>
      </c>
    </row>
    <row r="19" spans="1:3" s="426" customFormat="1" ht="12" customHeight="1" thickBot="1" x14ac:dyDescent="0.25">
      <c r="A19" s="238" t="s">
        <v>22</v>
      </c>
      <c r="B19" s="282" t="s">
        <v>509</v>
      </c>
      <c r="C19" s="368">
        <f>SUM(C20:C22)</f>
        <v>0</v>
      </c>
    </row>
    <row r="20" spans="1:3" s="524" customFormat="1" ht="12" customHeight="1" x14ac:dyDescent="0.2">
      <c r="A20" s="515" t="s">
        <v>115</v>
      </c>
      <c r="B20" s="9" t="s">
        <v>290</v>
      </c>
      <c r="C20" s="366"/>
    </row>
    <row r="21" spans="1:3" s="524" customFormat="1" ht="12" customHeight="1" x14ac:dyDescent="0.2">
      <c r="A21" s="515" t="s">
        <v>116</v>
      </c>
      <c r="B21" s="8" t="s">
        <v>510</v>
      </c>
      <c r="C21" s="366"/>
    </row>
    <row r="22" spans="1:3" s="524" customFormat="1" ht="12" customHeight="1" x14ac:dyDescent="0.2">
      <c r="A22" s="515" t="s">
        <v>117</v>
      </c>
      <c r="B22" s="8" t="s">
        <v>511</v>
      </c>
      <c r="C22" s="366"/>
    </row>
    <row r="23" spans="1:3" s="524" customFormat="1" ht="12" customHeight="1" thickBot="1" x14ac:dyDescent="0.25">
      <c r="A23" s="515" t="s">
        <v>118</v>
      </c>
      <c r="B23" s="8" t="s">
        <v>2</v>
      </c>
      <c r="C23" s="366"/>
    </row>
    <row r="24" spans="1:3" s="524" customFormat="1" ht="12" customHeight="1" thickBot="1" x14ac:dyDescent="0.25">
      <c r="A24" s="246" t="s">
        <v>23</v>
      </c>
      <c r="B24" s="154" t="s">
        <v>187</v>
      </c>
      <c r="C24" s="395"/>
    </row>
    <row r="25" spans="1:3" s="524" customFormat="1" ht="12" customHeight="1" thickBot="1" x14ac:dyDescent="0.25">
      <c r="A25" s="246" t="s">
        <v>24</v>
      </c>
      <c r="B25" s="154" t="s">
        <v>512</v>
      </c>
      <c r="C25" s="368">
        <f>+C26+C27</f>
        <v>0</v>
      </c>
    </row>
    <row r="26" spans="1:3" s="524" customFormat="1" ht="12" customHeight="1" x14ac:dyDescent="0.2">
      <c r="A26" s="516" t="s">
        <v>300</v>
      </c>
      <c r="B26" s="517" t="s">
        <v>510</v>
      </c>
      <c r="C26" s="96"/>
    </row>
    <row r="27" spans="1:3" s="524" customFormat="1" ht="12" customHeight="1" x14ac:dyDescent="0.2">
      <c r="A27" s="516" t="s">
        <v>303</v>
      </c>
      <c r="B27" s="518" t="s">
        <v>513</v>
      </c>
      <c r="C27" s="369"/>
    </row>
    <row r="28" spans="1:3" s="524" customFormat="1" ht="12" customHeight="1" thickBot="1" x14ac:dyDescent="0.25">
      <c r="A28" s="515" t="s">
        <v>304</v>
      </c>
      <c r="B28" s="519" t="s">
        <v>514</v>
      </c>
      <c r="C28" s="103"/>
    </row>
    <row r="29" spans="1:3" s="524" customFormat="1" ht="12" customHeight="1" thickBot="1" x14ac:dyDescent="0.25">
      <c r="A29" s="246" t="s">
        <v>25</v>
      </c>
      <c r="B29" s="154" t="s">
        <v>515</v>
      </c>
      <c r="C29" s="368">
        <f>+C30+C31+C32</f>
        <v>0</v>
      </c>
    </row>
    <row r="30" spans="1:3" s="524" customFormat="1" ht="12" customHeight="1" x14ac:dyDescent="0.2">
      <c r="A30" s="516" t="s">
        <v>102</v>
      </c>
      <c r="B30" s="517" t="s">
        <v>329</v>
      </c>
      <c r="C30" s="96"/>
    </row>
    <row r="31" spans="1:3" s="524" customFormat="1" ht="12" customHeight="1" x14ac:dyDescent="0.2">
      <c r="A31" s="516" t="s">
        <v>103</v>
      </c>
      <c r="B31" s="518" t="s">
        <v>330</v>
      </c>
      <c r="C31" s="369"/>
    </row>
    <row r="32" spans="1:3" s="524" customFormat="1" ht="12" customHeight="1" thickBot="1" x14ac:dyDescent="0.25">
      <c r="A32" s="515" t="s">
        <v>104</v>
      </c>
      <c r="B32" s="172" t="s">
        <v>331</v>
      </c>
      <c r="C32" s="103"/>
    </row>
    <row r="33" spans="1:3" s="426" customFormat="1" ht="12" customHeight="1" thickBot="1" x14ac:dyDescent="0.25">
      <c r="A33" s="246" t="s">
        <v>26</v>
      </c>
      <c r="B33" s="154" t="s">
        <v>445</v>
      </c>
      <c r="C33" s="395"/>
    </row>
    <row r="34" spans="1:3" s="426" customFormat="1" ht="12" customHeight="1" thickBot="1" x14ac:dyDescent="0.25">
      <c r="A34" s="246" t="s">
        <v>27</v>
      </c>
      <c r="B34" s="154" t="s">
        <v>516</v>
      </c>
      <c r="C34" s="417">
        <v>39000</v>
      </c>
    </row>
    <row r="35" spans="1:3" s="426" customFormat="1" ht="12" customHeight="1" thickBot="1" x14ac:dyDescent="0.25">
      <c r="A35" s="238" t="s">
        <v>28</v>
      </c>
      <c r="B35" s="154" t="s">
        <v>517</v>
      </c>
      <c r="C35" s="418">
        <f>+C8+C19+C24+C25+C29+C33+C34</f>
        <v>39360</v>
      </c>
    </row>
    <row r="36" spans="1:3" s="426" customFormat="1" ht="12" customHeight="1" thickBot="1" x14ac:dyDescent="0.25">
      <c r="A36" s="283" t="s">
        <v>29</v>
      </c>
      <c r="B36" s="154" t="s">
        <v>518</v>
      </c>
      <c r="C36" s="418">
        <f>+C37+C38+C39</f>
        <v>10494</v>
      </c>
    </row>
    <row r="37" spans="1:3" s="426" customFormat="1" ht="12" customHeight="1" x14ac:dyDescent="0.2">
      <c r="A37" s="516" t="s">
        <v>519</v>
      </c>
      <c r="B37" s="517" t="s">
        <v>261</v>
      </c>
      <c r="C37" s="96"/>
    </row>
    <row r="38" spans="1:3" s="426" customFormat="1" ht="12" customHeight="1" x14ac:dyDescent="0.2">
      <c r="A38" s="516" t="s">
        <v>520</v>
      </c>
      <c r="B38" s="518" t="s">
        <v>3</v>
      </c>
      <c r="C38" s="369"/>
    </row>
    <row r="39" spans="1:3" s="524" customFormat="1" ht="12" customHeight="1" thickBot="1" x14ac:dyDescent="0.25">
      <c r="A39" s="515" t="s">
        <v>521</v>
      </c>
      <c r="B39" s="172" t="s">
        <v>522</v>
      </c>
      <c r="C39" s="103">
        <v>10494</v>
      </c>
    </row>
    <row r="40" spans="1:3" s="524" customFormat="1" ht="15" customHeight="1" thickBot="1" x14ac:dyDescent="0.25">
      <c r="A40" s="283" t="s">
        <v>30</v>
      </c>
      <c r="B40" s="284" t="s">
        <v>523</v>
      </c>
      <c r="C40" s="421">
        <f>+C35+C36</f>
        <v>49854</v>
      </c>
    </row>
    <row r="41" spans="1:3" s="524" customFormat="1" ht="15" customHeight="1" x14ac:dyDescent="0.2">
      <c r="A41" s="285"/>
      <c r="B41" s="286"/>
      <c r="C41" s="419"/>
    </row>
    <row r="42" spans="1:3" ht="13.5" thickBot="1" x14ac:dyDescent="0.25">
      <c r="A42" s="287"/>
      <c r="B42" s="288"/>
      <c r="C42" s="420"/>
    </row>
    <row r="43" spans="1:3" s="523" customFormat="1" ht="16.5" customHeight="1" thickBot="1" x14ac:dyDescent="0.25">
      <c r="A43" s="289"/>
      <c r="B43" s="290" t="s">
        <v>63</v>
      </c>
      <c r="C43" s="421"/>
    </row>
    <row r="44" spans="1:3" s="525" customFormat="1" ht="12" customHeight="1" thickBot="1" x14ac:dyDescent="0.25">
      <c r="A44" s="246" t="s">
        <v>21</v>
      </c>
      <c r="B44" s="154" t="s">
        <v>524</v>
      </c>
      <c r="C44" s="368">
        <f>SUM(C45:C49)</f>
        <v>8654</v>
      </c>
    </row>
    <row r="45" spans="1:3" ht="12" customHeight="1" x14ac:dyDescent="0.2">
      <c r="A45" s="515" t="s">
        <v>109</v>
      </c>
      <c r="B45" s="9" t="s">
        <v>52</v>
      </c>
      <c r="C45" s="96">
        <v>4180</v>
      </c>
    </row>
    <row r="46" spans="1:3" ht="12" customHeight="1" x14ac:dyDescent="0.2">
      <c r="A46" s="515" t="s">
        <v>110</v>
      </c>
      <c r="B46" s="8" t="s">
        <v>196</v>
      </c>
      <c r="C46" s="99">
        <v>1128</v>
      </c>
    </row>
    <row r="47" spans="1:3" ht="12" customHeight="1" x14ac:dyDescent="0.2">
      <c r="A47" s="515" t="s">
        <v>111</v>
      </c>
      <c r="B47" s="8" t="s">
        <v>152</v>
      </c>
      <c r="C47" s="99">
        <v>3346</v>
      </c>
    </row>
    <row r="48" spans="1:3" ht="12" customHeight="1" x14ac:dyDescent="0.2">
      <c r="A48" s="515" t="s">
        <v>112</v>
      </c>
      <c r="B48" s="8" t="s">
        <v>197</v>
      </c>
      <c r="C48" s="99"/>
    </row>
    <row r="49" spans="1:3" ht="12" customHeight="1" thickBot="1" x14ac:dyDescent="0.25">
      <c r="A49" s="515" t="s">
        <v>161</v>
      </c>
      <c r="B49" s="8" t="s">
        <v>198</v>
      </c>
      <c r="C49" s="99"/>
    </row>
    <row r="50" spans="1:3" ht="12" customHeight="1" thickBot="1" x14ac:dyDescent="0.25">
      <c r="A50" s="246" t="s">
        <v>22</v>
      </c>
      <c r="B50" s="154" t="s">
        <v>525</v>
      </c>
      <c r="C50" s="368">
        <f>SUM(C51:C53)</f>
        <v>41200</v>
      </c>
    </row>
    <row r="51" spans="1:3" s="525" customFormat="1" ht="12" customHeight="1" x14ac:dyDescent="0.2">
      <c r="A51" s="515" t="s">
        <v>115</v>
      </c>
      <c r="B51" s="9" t="s">
        <v>251</v>
      </c>
      <c r="C51" s="96"/>
    </row>
    <row r="52" spans="1:3" ht="12" customHeight="1" x14ac:dyDescent="0.2">
      <c r="A52" s="515" t="s">
        <v>116</v>
      </c>
      <c r="B52" s="8" t="s">
        <v>200</v>
      </c>
      <c r="C52" s="99">
        <v>1200</v>
      </c>
    </row>
    <row r="53" spans="1:3" ht="12" customHeight="1" x14ac:dyDescent="0.2">
      <c r="A53" s="515" t="s">
        <v>117</v>
      </c>
      <c r="B53" s="8" t="s">
        <v>64</v>
      </c>
      <c r="C53" s="99">
        <v>40000</v>
      </c>
    </row>
    <row r="54" spans="1:3" ht="12" customHeight="1" thickBot="1" x14ac:dyDescent="0.25">
      <c r="A54" s="515" t="s">
        <v>118</v>
      </c>
      <c r="B54" s="8" t="s">
        <v>4</v>
      </c>
      <c r="C54" s="99"/>
    </row>
    <row r="55" spans="1:3" ht="15" customHeight="1" thickBot="1" x14ac:dyDescent="0.25">
      <c r="A55" s="246" t="s">
        <v>23</v>
      </c>
      <c r="B55" s="291" t="s">
        <v>526</v>
      </c>
      <c r="C55" s="422">
        <f>+C44+C50</f>
        <v>49854</v>
      </c>
    </row>
    <row r="56" spans="1:3" ht="13.5" thickBot="1" x14ac:dyDescent="0.25">
      <c r="C56" s="423"/>
    </row>
    <row r="57" spans="1:3" ht="15" customHeight="1" thickBot="1" x14ac:dyDescent="0.25">
      <c r="A57" s="294" t="s">
        <v>223</v>
      </c>
      <c r="B57" s="295"/>
      <c r="C57" s="151">
        <v>2</v>
      </c>
    </row>
    <row r="58" spans="1:3" ht="14.25" customHeight="1" thickBot="1" x14ac:dyDescent="0.25">
      <c r="A58" s="294" t="s">
        <v>224</v>
      </c>
      <c r="B58" s="295"/>
      <c r="C58" s="151"/>
    </row>
  </sheetData>
  <phoneticPr fontId="30" type="noConversion"/>
  <pageMargins left="0.75" right="0.75" top="1" bottom="1" header="0.5" footer="0.5"/>
  <pageSetup paperSize="9" scale="8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3"/>
  </sheetPr>
  <dimension ref="A1:C58"/>
  <sheetViews>
    <sheetView workbookViewId="0">
      <selection activeCell="B31" sqref="B31"/>
    </sheetView>
  </sheetViews>
  <sheetFormatPr defaultRowHeight="12.75" x14ac:dyDescent="0.2"/>
  <cols>
    <col min="1" max="1" width="13.83203125" style="292" customWidth="1"/>
    <col min="2" max="2" width="79.1640625" style="293" customWidth="1"/>
    <col min="3" max="3" width="25" style="293" customWidth="1"/>
    <col min="4" max="16384" width="9.33203125" style="293"/>
  </cols>
  <sheetData>
    <row r="1" spans="1:3" s="272" customFormat="1" ht="21" customHeight="1" thickBot="1" x14ac:dyDescent="0.25">
      <c r="A1" s="271"/>
      <c r="B1" s="273"/>
      <c r="C1" s="520" t="s">
        <v>572</v>
      </c>
    </row>
    <row r="2" spans="1:3" s="521" customFormat="1" ht="25.5" customHeight="1" x14ac:dyDescent="0.2">
      <c r="A2" s="468" t="s">
        <v>221</v>
      </c>
      <c r="B2" s="409" t="s">
        <v>568</v>
      </c>
      <c r="C2" s="424" t="s">
        <v>68</v>
      </c>
    </row>
    <row r="3" spans="1:3" s="521" customFormat="1" ht="24.75" thickBot="1" x14ac:dyDescent="0.25">
      <c r="A3" s="513" t="s">
        <v>220</v>
      </c>
      <c r="B3" s="410" t="s">
        <v>530</v>
      </c>
      <c r="C3" s="425" t="s">
        <v>67</v>
      </c>
    </row>
    <row r="4" spans="1:3" s="522" customFormat="1" ht="15.95" customHeight="1" thickBot="1" x14ac:dyDescent="0.3">
      <c r="A4" s="275"/>
      <c r="B4" s="275"/>
      <c r="C4" s="276" t="s">
        <v>58</v>
      </c>
    </row>
    <row r="5" spans="1:3" ht="13.5" thickBot="1" x14ac:dyDescent="0.25">
      <c r="A5" s="469" t="s">
        <v>222</v>
      </c>
      <c r="B5" s="277" t="s">
        <v>59</v>
      </c>
      <c r="C5" s="278" t="s">
        <v>60</v>
      </c>
    </row>
    <row r="6" spans="1:3" s="523" customFormat="1" ht="12.95" customHeight="1" thickBot="1" x14ac:dyDescent="0.25">
      <c r="A6" s="238">
        <v>1</v>
      </c>
      <c r="B6" s="239">
        <v>2</v>
      </c>
      <c r="C6" s="240">
        <v>3</v>
      </c>
    </row>
    <row r="7" spans="1:3" s="523" customFormat="1" ht="15.95" customHeight="1" thickBot="1" x14ac:dyDescent="0.25">
      <c r="A7" s="279"/>
      <c r="B7" s="280" t="s">
        <v>61</v>
      </c>
      <c r="C7" s="281"/>
    </row>
    <row r="8" spans="1:3" s="426" customFormat="1" ht="12" customHeight="1" thickBot="1" x14ac:dyDescent="0.25">
      <c r="A8" s="238" t="s">
        <v>21</v>
      </c>
      <c r="B8" s="282" t="s">
        <v>506</v>
      </c>
      <c r="C8" s="368">
        <f>SUM(C9:C18)</f>
        <v>360</v>
      </c>
    </row>
    <row r="9" spans="1:3" s="426" customFormat="1" ht="12" customHeight="1" x14ac:dyDescent="0.2">
      <c r="A9" s="514" t="s">
        <v>109</v>
      </c>
      <c r="B9" s="10" t="s">
        <v>315</v>
      </c>
      <c r="C9" s="415"/>
    </row>
    <row r="10" spans="1:3" s="426" customFormat="1" ht="12" customHeight="1" x14ac:dyDescent="0.2">
      <c r="A10" s="515" t="s">
        <v>110</v>
      </c>
      <c r="B10" s="8" t="s">
        <v>316</v>
      </c>
      <c r="C10" s="366">
        <v>350</v>
      </c>
    </row>
    <row r="11" spans="1:3" s="426" customFormat="1" ht="12" customHeight="1" x14ac:dyDescent="0.2">
      <c r="A11" s="515" t="s">
        <v>111</v>
      </c>
      <c r="B11" s="8" t="s">
        <v>317</v>
      </c>
      <c r="C11" s="366"/>
    </row>
    <row r="12" spans="1:3" s="426" customFormat="1" ht="12" customHeight="1" x14ac:dyDescent="0.2">
      <c r="A12" s="515" t="s">
        <v>112</v>
      </c>
      <c r="B12" s="8" t="s">
        <v>318</v>
      </c>
      <c r="C12" s="366"/>
    </row>
    <row r="13" spans="1:3" s="426" customFormat="1" ht="12" customHeight="1" x14ac:dyDescent="0.2">
      <c r="A13" s="515" t="s">
        <v>161</v>
      </c>
      <c r="B13" s="8" t="s">
        <v>319</v>
      </c>
      <c r="C13" s="366"/>
    </row>
    <row r="14" spans="1:3" s="426" customFormat="1" ht="12" customHeight="1" x14ac:dyDescent="0.2">
      <c r="A14" s="515" t="s">
        <v>113</v>
      </c>
      <c r="B14" s="8" t="s">
        <v>507</v>
      </c>
      <c r="C14" s="366"/>
    </row>
    <row r="15" spans="1:3" s="426" customFormat="1" ht="12" customHeight="1" x14ac:dyDescent="0.2">
      <c r="A15" s="515" t="s">
        <v>114</v>
      </c>
      <c r="B15" s="7" t="s">
        <v>508</v>
      </c>
      <c r="C15" s="366"/>
    </row>
    <row r="16" spans="1:3" s="426" customFormat="1" ht="12" customHeight="1" x14ac:dyDescent="0.2">
      <c r="A16" s="515" t="s">
        <v>124</v>
      </c>
      <c r="B16" s="8" t="s">
        <v>322</v>
      </c>
      <c r="C16" s="416"/>
    </row>
    <row r="17" spans="1:3" s="524" customFormat="1" ht="12" customHeight="1" x14ac:dyDescent="0.2">
      <c r="A17" s="515" t="s">
        <v>125</v>
      </c>
      <c r="B17" s="8" t="s">
        <v>323</v>
      </c>
      <c r="C17" s="366"/>
    </row>
    <row r="18" spans="1:3" s="524" customFormat="1" ht="12" customHeight="1" thickBot="1" x14ac:dyDescent="0.25">
      <c r="A18" s="515" t="s">
        <v>126</v>
      </c>
      <c r="B18" s="7" t="s">
        <v>324</v>
      </c>
      <c r="C18" s="367">
        <v>10</v>
      </c>
    </row>
    <row r="19" spans="1:3" s="426" customFormat="1" ht="12" customHeight="1" thickBot="1" x14ac:dyDescent="0.25">
      <c r="A19" s="238" t="s">
        <v>22</v>
      </c>
      <c r="B19" s="282" t="s">
        <v>509</v>
      </c>
      <c r="C19" s="368">
        <f>SUM(C20:C22)</f>
        <v>0</v>
      </c>
    </row>
    <row r="20" spans="1:3" s="524" customFormat="1" ht="12" customHeight="1" x14ac:dyDescent="0.2">
      <c r="A20" s="515" t="s">
        <v>115</v>
      </c>
      <c r="B20" s="9" t="s">
        <v>290</v>
      </c>
      <c r="C20" s="366"/>
    </row>
    <row r="21" spans="1:3" s="524" customFormat="1" ht="12" customHeight="1" x14ac:dyDescent="0.2">
      <c r="A21" s="515" t="s">
        <v>116</v>
      </c>
      <c r="B21" s="8" t="s">
        <v>510</v>
      </c>
      <c r="C21" s="366"/>
    </row>
    <row r="22" spans="1:3" s="524" customFormat="1" ht="12" customHeight="1" x14ac:dyDescent="0.2">
      <c r="A22" s="515" t="s">
        <v>117</v>
      </c>
      <c r="B22" s="8" t="s">
        <v>511</v>
      </c>
      <c r="C22" s="366"/>
    </row>
    <row r="23" spans="1:3" s="524" customFormat="1" ht="12" customHeight="1" thickBot="1" x14ac:dyDescent="0.25">
      <c r="A23" s="515" t="s">
        <v>118</v>
      </c>
      <c r="B23" s="8" t="s">
        <v>2</v>
      </c>
      <c r="C23" s="366"/>
    </row>
    <row r="24" spans="1:3" s="524" customFormat="1" ht="12" customHeight="1" thickBot="1" x14ac:dyDescent="0.25">
      <c r="A24" s="246" t="s">
        <v>23</v>
      </c>
      <c r="B24" s="154" t="s">
        <v>187</v>
      </c>
      <c r="C24" s="395"/>
    </row>
    <row r="25" spans="1:3" s="524" customFormat="1" ht="12" customHeight="1" thickBot="1" x14ac:dyDescent="0.25">
      <c r="A25" s="246" t="s">
        <v>24</v>
      </c>
      <c r="B25" s="154" t="s">
        <v>512</v>
      </c>
      <c r="C25" s="368">
        <f>+C26+C27</f>
        <v>0</v>
      </c>
    </row>
    <row r="26" spans="1:3" s="524" customFormat="1" ht="12" customHeight="1" x14ac:dyDescent="0.2">
      <c r="A26" s="516" t="s">
        <v>300</v>
      </c>
      <c r="B26" s="517" t="s">
        <v>510</v>
      </c>
      <c r="C26" s="96"/>
    </row>
    <row r="27" spans="1:3" s="524" customFormat="1" ht="12" customHeight="1" x14ac:dyDescent="0.2">
      <c r="A27" s="516" t="s">
        <v>303</v>
      </c>
      <c r="B27" s="518" t="s">
        <v>513</v>
      </c>
      <c r="C27" s="369"/>
    </row>
    <row r="28" spans="1:3" s="524" customFormat="1" ht="12" customHeight="1" thickBot="1" x14ac:dyDescent="0.25">
      <c r="A28" s="515" t="s">
        <v>304</v>
      </c>
      <c r="B28" s="519" t="s">
        <v>514</v>
      </c>
      <c r="C28" s="103"/>
    </row>
    <row r="29" spans="1:3" s="524" customFormat="1" ht="12" customHeight="1" thickBot="1" x14ac:dyDescent="0.25">
      <c r="A29" s="246" t="s">
        <v>25</v>
      </c>
      <c r="B29" s="154" t="s">
        <v>515</v>
      </c>
      <c r="C29" s="368">
        <f>+C30+C31+C32</f>
        <v>0</v>
      </c>
    </row>
    <row r="30" spans="1:3" s="524" customFormat="1" ht="12" customHeight="1" x14ac:dyDescent="0.2">
      <c r="A30" s="516" t="s">
        <v>102</v>
      </c>
      <c r="B30" s="517" t="s">
        <v>329</v>
      </c>
      <c r="C30" s="96"/>
    </row>
    <row r="31" spans="1:3" s="524" customFormat="1" ht="12" customHeight="1" x14ac:dyDescent="0.2">
      <c r="A31" s="516" t="s">
        <v>103</v>
      </c>
      <c r="B31" s="518" t="s">
        <v>330</v>
      </c>
      <c r="C31" s="369"/>
    </row>
    <row r="32" spans="1:3" s="524" customFormat="1" ht="12" customHeight="1" thickBot="1" x14ac:dyDescent="0.25">
      <c r="A32" s="515" t="s">
        <v>104</v>
      </c>
      <c r="B32" s="172" t="s">
        <v>331</v>
      </c>
      <c r="C32" s="103"/>
    </row>
    <row r="33" spans="1:3" s="426" customFormat="1" ht="12" customHeight="1" thickBot="1" x14ac:dyDescent="0.25">
      <c r="A33" s="246" t="s">
        <v>26</v>
      </c>
      <c r="B33" s="154" t="s">
        <v>445</v>
      </c>
      <c r="C33" s="395"/>
    </row>
    <row r="34" spans="1:3" s="426" customFormat="1" ht="12" customHeight="1" thickBot="1" x14ac:dyDescent="0.25">
      <c r="A34" s="246" t="s">
        <v>27</v>
      </c>
      <c r="B34" s="154" t="s">
        <v>516</v>
      </c>
      <c r="C34" s="417">
        <v>39000</v>
      </c>
    </row>
    <row r="35" spans="1:3" s="426" customFormat="1" ht="12" customHeight="1" thickBot="1" x14ac:dyDescent="0.25">
      <c r="A35" s="238" t="s">
        <v>28</v>
      </c>
      <c r="B35" s="154" t="s">
        <v>517</v>
      </c>
      <c r="C35" s="418">
        <f>+C8+C19+C24+C25+C29+C33+C34</f>
        <v>39360</v>
      </c>
    </row>
    <row r="36" spans="1:3" s="426" customFormat="1" ht="12" customHeight="1" thickBot="1" x14ac:dyDescent="0.25">
      <c r="A36" s="283" t="s">
        <v>29</v>
      </c>
      <c r="B36" s="154" t="s">
        <v>518</v>
      </c>
      <c r="C36" s="418">
        <f>+C37+C38+C39</f>
        <v>10494</v>
      </c>
    </row>
    <row r="37" spans="1:3" s="426" customFormat="1" ht="12" customHeight="1" x14ac:dyDescent="0.2">
      <c r="A37" s="516" t="s">
        <v>519</v>
      </c>
      <c r="B37" s="517" t="s">
        <v>261</v>
      </c>
      <c r="C37" s="96"/>
    </row>
    <row r="38" spans="1:3" s="426" customFormat="1" ht="12" customHeight="1" x14ac:dyDescent="0.2">
      <c r="A38" s="516" t="s">
        <v>520</v>
      </c>
      <c r="B38" s="518" t="s">
        <v>3</v>
      </c>
      <c r="C38" s="369"/>
    </row>
    <row r="39" spans="1:3" s="524" customFormat="1" ht="12" customHeight="1" thickBot="1" x14ac:dyDescent="0.25">
      <c r="A39" s="515" t="s">
        <v>521</v>
      </c>
      <c r="B39" s="172" t="s">
        <v>522</v>
      </c>
      <c r="C39" s="103">
        <v>10494</v>
      </c>
    </row>
    <row r="40" spans="1:3" s="524" customFormat="1" ht="15" customHeight="1" thickBot="1" x14ac:dyDescent="0.25">
      <c r="A40" s="283" t="s">
        <v>30</v>
      </c>
      <c r="B40" s="284" t="s">
        <v>523</v>
      </c>
      <c r="C40" s="421">
        <f>+C35+C36</f>
        <v>49854</v>
      </c>
    </row>
    <row r="41" spans="1:3" s="524" customFormat="1" ht="15" customHeight="1" x14ac:dyDescent="0.2">
      <c r="A41" s="285"/>
      <c r="B41" s="286"/>
      <c r="C41" s="419"/>
    </row>
    <row r="42" spans="1:3" ht="13.5" thickBot="1" x14ac:dyDescent="0.25">
      <c r="A42" s="287"/>
      <c r="B42" s="288"/>
      <c r="C42" s="420"/>
    </row>
    <row r="43" spans="1:3" s="523" customFormat="1" ht="16.5" customHeight="1" thickBot="1" x14ac:dyDescent="0.25">
      <c r="A43" s="289"/>
      <c r="B43" s="290" t="s">
        <v>63</v>
      </c>
      <c r="C43" s="421"/>
    </row>
    <row r="44" spans="1:3" s="525" customFormat="1" ht="12" customHeight="1" thickBot="1" x14ac:dyDescent="0.25">
      <c r="A44" s="246" t="s">
        <v>21</v>
      </c>
      <c r="B44" s="154" t="s">
        <v>524</v>
      </c>
      <c r="C44" s="368">
        <f>SUM(C45:C49)</f>
        <v>8654</v>
      </c>
    </row>
    <row r="45" spans="1:3" ht="12" customHeight="1" x14ac:dyDescent="0.2">
      <c r="A45" s="515" t="s">
        <v>109</v>
      </c>
      <c r="B45" s="9" t="s">
        <v>52</v>
      </c>
      <c r="C45" s="96">
        <v>4180</v>
      </c>
    </row>
    <row r="46" spans="1:3" ht="12" customHeight="1" x14ac:dyDescent="0.2">
      <c r="A46" s="515" t="s">
        <v>110</v>
      </c>
      <c r="B46" s="8" t="s">
        <v>196</v>
      </c>
      <c r="C46" s="99">
        <v>1128</v>
      </c>
    </row>
    <row r="47" spans="1:3" ht="12" customHeight="1" x14ac:dyDescent="0.2">
      <c r="A47" s="515" t="s">
        <v>111</v>
      </c>
      <c r="B47" s="8" t="s">
        <v>152</v>
      </c>
      <c r="C47" s="99">
        <v>3346</v>
      </c>
    </row>
    <row r="48" spans="1:3" ht="12" customHeight="1" x14ac:dyDescent="0.2">
      <c r="A48" s="515" t="s">
        <v>112</v>
      </c>
      <c r="B48" s="8" t="s">
        <v>197</v>
      </c>
      <c r="C48" s="99"/>
    </row>
    <row r="49" spans="1:3" ht="12" customHeight="1" thickBot="1" x14ac:dyDescent="0.25">
      <c r="A49" s="515" t="s">
        <v>161</v>
      </c>
      <c r="B49" s="8" t="s">
        <v>198</v>
      </c>
      <c r="C49" s="99"/>
    </row>
    <row r="50" spans="1:3" ht="12" customHeight="1" thickBot="1" x14ac:dyDescent="0.25">
      <c r="A50" s="246" t="s">
        <v>22</v>
      </c>
      <c r="B50" s="154" t="s">
        <v>525</v>
      </c>
      <c r="C50" s="368">
        <f>SUM(C51:C53)</f>
        <v>41200</v>
      </c>
    </row>
    <row r="51" spans="1:3" s="525" customFormat="1" ht="12" customHeight="1" x14ac:dyDescent="0.2">
      <c r="A51" s="515" t="s">
        <v>115</v>
      </c>
      <c r="B51" s="9" t="s">
        <v>251</v>
      </c>
      <c r="C51" s="96"/>
    </row>
    <row r="52" spans="1:3" ht="12" customHeight="1" x14ac:dyDescent="0.2">
      <c r="A52" s="515" t="s">
        <v>116</v>
      </c>
      <c r="B52" s="8" t="s">
        <v>200</v>
      </c>
      <c r="C52" s="99">
        <v>1200</v>
      </c>
    </row>
    <row r="53" spans="1:3" ht="12" customHeight="1" x14ac:dyDescent="0.2">
      <c r="A53" s="515" t="s">
        <v>117</v>
      </c>
      <c r="B53" s="8" t="s">
        <v>64</v>
      </c>
      <c r="C53" s="99">
        <v>40000</v>
      </c>
    </row>
    <row r="54" spans="1:3" ht="12" customHeight="1" thickBot="1" x14ac:dyDescent="0.25">
      <c r="A54" s="515" t="s">
        <v>118</v>
      </c>
      <c r="B54" s="8" t="s">
        <v>4</v>
      </c>
      <c r="C54" s="99"/>
    </row>
    <row r="55" spans="1:3" ht="15" customHeight="1" thickBot="1" x14ac:dyDescent="0.25">
      <c r="A55" s="246" t="s">
        <v>23</v>
      </c>
      <c r="B55" s="291" t="s">
        <v>526</v>
      </c>
      <c r="C55" s="422">
        <f>+C44+C50</f>
        <v>49854</v>
      </c>
    </row>
    <row r="56" spans="1:3" ht="13.5" thickBot="1" x14ac:dyDescent="0.25">
      <c r="C56" s="423"/>
    </row>
    <row r="57" spans="1:3" ht="15" customHeight="1" thickBot="1" x14ac:dyDescent="0.25">
      <c r="A57" s="294" t="s">
        <v>223</v>
      </c>
      <c r="B57" s="295"/>
      <c r="C57" s="151">
        <v>2</v>
      </c>
    </row>
    <row r="58" spans="1:3" ht="14.25" customHeight="1" thickBot="1" x14ac:dyDescent="0.25">
      <c r="A58" s="294" t="s">
        <v>224</v>
      </c>
      <c r="B58" s="295"/>
      <c r="C58" s="151"/>
    </row>
  </sheetData>
  <phoneticPr fontId="30" type="noConversion"/>
  <pageMargins left="0.75" right="0.75" top="1" bottom="1" header="0.5" footer="0.5"/>
  <pageSetup paperSize="9" scale="8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7"/>
  </sheetPr>
  <dimension ref="A1:C58"/>
  <sheetViews>
    <sheetView workbookViewId="0">
      <selection activeCell="C2" sqref="C2"/>
    </sheetView>
  </sheetViews>
  <sheetFormatPr defaultRowHeight="12.75" x14ac:dyDescent="0.2"/>
  <cols>
    <col min="1" max="1" width="13.83203125" style="292" customWidth="1"/>
    <col min="2" max="2" width="79.1640625" style="293" customWidth="1"/>
    <col min="3" max="3" width="25" style="293" customWidth="1"/>
    <col min="4" max="16384" width="9.33203125" style="293"/>
  </cols>
  <sheetData>
    <row r="1" spans="1:3" s="272" customFormat="1" ht="21" customHeight="1" thickBot="1" x14ac:dyDescent="0.25">
      <c r="A1" s="271"/>
      <c r="B1" s="273"/>
      <c r="C1" s="520" t="s">
        <v>573</v>
      </c>
    </row>
    <row r="2" spans="1:3" s="521" customFormat="1" ht="25.5" customHeight="1" x14ac:dyDescent="0.2">
      <c r="A2" s="468" t="s">
        <v>221</v>
      </c>
      <c r="B2" s="409" t="s">
        <v>225</v>
      </c>
      <c r="C2" s="424" t="s">
        <v>68</v>
      </c>
    </row>
    <row r="3" spans="1:3" s="521" customFormat="1" ht="24.75" thickBot="1" x14ac:dyDescent="0.25">
      <c r="A3" s="513" t="s">
        <v>220</v>
      </c>
      <c r="B3" s="410" t="s">
        <v>532</v>
      </c>
      <c r="C3" s="425" t="s">
        <v>68</v>
      </c>
    </row>
    <row r="4" spans="1:3" s="522" customFormat="1" ht="15.95" customHeight="1" thickBot="1" x14ac:dyDescent="0.3">
      <c r="A4" s="275"/>
      <c r="B4" s="275"/>
      <c r="C4" s="276" t="s">
        <v>58</v>
      </c>
    </row>
    <row r="5" spans="1:3" ht="13.5" thickBot="1" x14ac:dyDescent="0.25">
      <c r="A5" s="469" t="s">
        <v>222</v>
      </c>
      <c r="B5" s="277" t="s">
        <v>59</v>
      </c>
      <c r="C5" s="278" t="s">
        <v>60</v>
      </c>
    </row>
    <row r="6" spans="1:3" s="523" customFormat="1" ht="12.95" customHeight="1" thickBot="1" x14ac:dyDescent="0.25">
      <c r="A6" s="238">
        <v>1</v>
      </c>
      <c r="B6" s="239">
        <v>2</v>
      </c>
      <c r="C6" s="240">
        <v>3</v>
      </c>
    </row>
    <row r="7" spans="1:3" s="523" customFormat="1" ht="15.95" customHeight="1" thickBot="1" x14ac:dyDescent="0.25">
      <c r="A7" s="279"/>
      <c r="B7" s="280" t="s">
        <v>61</v>
      </c>
      <c r="C7" s="281"/>
    </row>
    <row r="8" spans="1:3" s="426" customFormat="1" ht="12" customHeight="1" thickBot="1" x14ac:dyDescent="0.25">
      <c r="A8" s="238" t="s">
        <v>21</v>
      </c>
      <c r="B8" s="282" t="s">
        <v>506</v>
      </c>
      <c r="C8" s="368">
        <f>SUM(C9:C18)</f>
        <v>0</v>
      </c>
    </row>
    <row r="9" spans="1:3" s="426" customFormat="1" ht="12" customHeight="1" x14ac:dyDescent="0.2">
      <c r="A9" s="514" t="s">
        <v>109</v>
      </c>
      <c r="B9" s="10" t="s">
        <v>315</v>
      </c>
      <c r="C9" s="415"/>
    </row>
    <row r="10" spans="1:3" s="426" customFormat="1" ht="12" customHeight="1" x14ac:dyDescent="0.2">
      <c r="A10" s="515" t="s">
        <v>110</v>
      </c>
      <c r="B10" s="8" t="s">
        <v>316</v>
      </c>
      <c r="C10" s="366"/>
    </row>
    <row r="11" spans="1:3" s="426" customFormat="1" ht="12" customHeight="1" x14ac:dyDescent="0.2">
      <c r="A11" s="515" t="s">
        <v>111</v>
      </c>
      <c r="B11" s="8" t="s">
        <v>317</v>
      </c>
      <c r="C11" s="366"/>
    </row>
    <row r="12" spans="1:3" s="426" customFormat="1" ht="12" customHeight="1" x14ac:dyDescent="0.2">
      <c r="A12" s="515" t="s">
        <v>112</v>
      </c>
      <c r="B12" s="8" t="s">
        <v>318</v>
      </c>
      <c r="C12" s="366"/>
    </row>
    <row r="13" spans="1:3" s="426" customFormat="1" ht="12" customHeight="1" x14ac:dyDescent="0.2">
      <c r="A13" s="515" t="s">
        <v>161</v>
      </c>
      <c r="B13" s="8" t="s">
        <v>319</v>
      </c>
      <c r="C13" s="366"/>
    </row>
    <row r="14" spans="1:3" s="426" customFormat="1" ht="12" customHeight="1" x14ac:dyDescent="0.2">
      <c r="A14" s="515" t="s">
        <v>113</v>
      </c>
      <c r="B14" s="8" t="s">
        <v>507</v>
      </c>
      <c r="C14" s="366"/>
    </row>
    <row r="15" spans="1:3" s="426" customFormat="1" ht="12" customHeight="1" x14ac:dyDescent="0.2">
      <c r="A15" s="515" t="s">
        <v>114</v>
      </c>
      <c r="B15" s="7" t="s">
        <v>508</v>
      </c>
      <c r="C15" s="366"/>
    </row>
    <row r="16" spans="1:3" s="426" customFormat="1" ht="12" customHeight="1" x14ac:dyDescent="0.2">
      <c r="A16" s="515" t="s">
        <v>124</v>
      </c>
      <c r="B16" s="8" t="s">
        <v>322</v>
      </c>
      <c r="C16" s="416"/>
    </row>
    <row r="17" spans="1:3" s="524" customFormat="1" ht="12" customHeight="1" x14ac:dyDescent="0.2">
      <c r="A17" s="515" t="s">
        <v>125</v>
      </c>
      <c r="B17" s="8" t="s">
        <v>323</v>
      </c>
      <c r="C17" s="366"/>
    </row>
    <row r="18" spans="1:3" s="524" customFormat="1" ht="12" customHeight="1" thickBot="1" x14ac:dyDescent="0.25">
      <c r="A18" s="515" t="s">
        <v>126</v>
      </c>
      <c r="B18" s="7" t="s">
        <v>324</v>
      </c>
      <c r="C18" s="367"/>
    </row>
    <row r="19" spans="1:3" s="426" customFormat="1" ht="12" customHeight="1" thickBot="1" x14ac:dyDescent="0.25">
      <c r="A19" s="238" t="s">
        <v>22</v>
      </c>
      <c r="B19" s="282" t="s">
        <v>509</v>
      </c>
      <c r="C19" s="368">
        <f>SUM(C20:C22)</f>
        <v>0</v>
      </c>
    </row>
    <row r="20" spans="1:3" s="524" customFormat="1" ht="12" customHeight="1" x14ac:dyDescent="0.2">
      <c r="A20" s="515" t="s">
        <v>115</v>
      </c>
      <c r="B20" s="9" t="s">
        <v>290</v>
      </c>
      <c r="C20" s="366"/>
    </row>
    <row r="21" spans="1:3" s="524" customFormat="1" ht="12" customHeight="1" x14ac:dyDescent="0.2">
      <c r="A21" s="515" t="s">
        <v>116</v>
      </c>
      <c r="B21" s="8" t="s">
        <v>510</v>
      </c>
      <c r="C21" s="366"/>
    </row>
    <row r="22" spans="1:3" s="524" customFormat="1" ht="12" customHeight="1" x14ac:dyDescent="0.2">
      <c r="A22" s="515" t="s">
        <v>117</v>
      </c>
      <c r="B22" s="8" t="s">
        <v>511</v>
      </c>
      <c r="C22" s="366"/>
    </row>
    <row r="23" spans="1:3" s="524" customFormat="1" ht="12" customHeight="1" thickBot="1" x14ac:dyDescent="0.25">
      <c r="A23" s="515" t="s">
        <v>118</v>
      </c>
      <c r="B23" s="8" t="s">
        <v>2</v>
      </c>
      <c r="C23" s="366"/>
    </row>
    <row r="24" spans="1:3" s="524" customFormat="1" ht="12" customHeight="1" thickBot="1" x14ac:dyDescent="0.25">
      <c r="A24" s="246" t="s">
        <v>23</v>
      </c>
      <c r="B24" s="154" t="s">
        <v>187</v>
      </c>
      <c r="C24" s="395"/>
    </row>
    <row r="25" spans="1:3" s="524" customFormat="1" ht="12" customHeight="1" thickBot="1" x14ac:dyDescent="0.25">
      <c r="A25" s="246" t="s">
        <v>24</v>
      </c>
      <c r="B25" s="154" t="s">
        <v>512</v>
      </c>
      <c r="C25" s="368">
        <f>+C26+C27</f>
        <v>0</v>
      </c>
    </row>
    <row r="26" spans="1:3" s="524" customFormat="1" ht="12" customHeight="1" x14ac:dyDescent="0.2">
      <c r="A26" s="516" t="s">
        <v>300</v>
      </c>
      <c r="B26" s="517" t="s">
        <v>510</v>
      </c>
      <c r="C26" s="96"/>
    </row>
    <row r="27" spans="1:3" s="524" customFormat="1" ht="12" customHeight="1" x14ac:dyDescent="0.2">
      <c r="A27" s="516" t="s">
        <v>303</v>
      </c>
      <c r="B27" s="518" t="s">
        <v>513</v>
      </c>
      <c r="C27" s="369"/>
    </row>
    <row r="28" spans="1:3" s="524" customFormat="1" ht="12" customHeight="1" thickBot="1" x14ac:dyDescent="0.25">
      <c r="A28" s="515" t="s">
        <v>304</v>
      </c>
      <c r="B28" s="519" t="s">
        <v>514</v>
      </c>
      <c r="C28" s="103"/>
    </row>
    <row r="29" spans="1:3" s="524" customFormat="1" ht="12" customHeight="1" thickBot="1" x14ac:dyDescent="0.25">
      <c r="A29" s="246" t="s">
        <v>25</v>
      </c>
      <c r="B29" s="154" t="s">
        <v>515</v>
      </c>
      <c r="C29" s="368">
        <f>+C30+C31+C32</f>
        <v>0</v>
      </c>
    </row>
    <row r="30" spans="1:3" s="524" customFormat="1" ht="12" customHeight="1" x14ac:dyDescent="0.2">
      <c r="A30" s="516" t="s">
        <v>102</v>
      </c>
      <c r="B30" s="517" t="s">
        <v>329</v>
      </c>
      <c r="C30" s="96"/>
    </row>
    <row r="31" spans="1:3" s="524" customFormat="1" ht="12" customHeight="1" x14ac:dyDescent="0.2">
      <c r="A31" s="516" t="s">
        <v>103</v>
      </c>
      <c r="B31" s="518" t="s">
        <v>330</v>
      </c>
      <c r="C31" s="369"/>
    </row>
    <row r="32" spans="1:3" s="524" customFormat="1" ht="12" customHeight="1" thickBot="1" x14ac:dyDescent="0.25">
      <c r="A32" s="515" t="s">
        <v>104</v>
      </c>
      <c r="B32" s="172" t="s">
        <v>331</v>
      </c>
      <c r="C32" s="103"/>
    </row>
    <row r="33" spans="1:3" s="426" customFormat="1" ht="12" customHeight="1" thickBot="1" x14ac:dyDescent="0.25">
      <c r="A33" s="246" t="s">
        <v>26</v>
      </c>
      <c r="B33" s="154" t="s">
        <v>445</v>
      </c>
      <c r="C33" s="395"/>
    </row>
    <row r="34" spans="1:3" s="426" customFormat="1" ht="12" customHeight="1" thickBot="1" x14ac:dyDescent="0.25">
      <c r="A34" s="246" t="s">
        <v>27</v>
      </c>
      <c r="B34" s="154" t="s">
        <v>516</v>
      </c>
      <c r="C34" s="417"/>
    </row>
    <row r="35" spans="1:3" s="426" customFormat="1" ht="12" customHeight="1" thickBot="1" x14ac:dyDescent="0.25">
      <c r="A35" s="238" t="s">
        <v>28</v>
      </c>
      <c r="B35" s="154" t="s">
        <v>517</v>
      </c>
      <c r="C35" s="418">
        <f>+C8+C19+C24+C25+C29+C33+C34</f>
        <v>0</v>
      </c>
    </row>
    <row r="36" spans="1:3" s="426" customFormat="1" ht="12" customHeight="1" thickBot="1" x14ac:dyDescent="0.25">
      <c r="A36" s="283" t="s">
        <v>29</v>
      </c>
      <c r="B36" s="154" t="s">
        <v>518</v>
      </c>
      <c r="C36" s="418">
        <f>+C37+C38+C39</f>
        <v>0</v>
      </c>
    </row>
    <row r="37" spans="1:3" s="426" customFormat="1" ht="12" customHeight="1" x14ac:dyDescent="0.2">
      <c r="A37" s="516" t="s">
        <v>519</v>
      </c>
      <c r="B37" s="517" t="s">
        <v>261</v>
      </c>
      <c r="C37" s="96"/>
    </row>
    <row r="38" spans="1:3" s="426" customFormat="1" ht="12" customHeight="1" x14ac:dyDescent="0.2">
      <c r="A38" s="516" t="s">
        <v>520</v>
      </c>
      <c r="B38" s="518" t="s">
        <v>3</v>
      </c>
      <c r="C38" s="369"/>
    </row>
    <row r="39" spans="1:3" s="524" customFormat="1" ht="12" customHeight="1" thickBot="1" x14ac:dyDescent="0.25">
      <c r="A39" s="515" t="s">
        <v>521</v>
      </c>
      <c r="B39" s="172" t="s">
        <v>522</v>
      </c>
      <c r="C39" s="103"/>
    </row>
    <row r="40" spans="1:3" s="524" customFormat="1" ht="15" customHeight="1" thickBot="1" x14ac:dyDescent="0.25">
      <c r="A40" s="283" t="s">
        <v>30</v>
      </c>
      <c r="B40" s="284" t="s">
        <v>523</v>
      </c>
      <c r="C40" s="421">
        <f>+C35+C36</f>
        <v>0</v>
      </c>
    </row>
    <row r="41" spans="1:3" s="524" customFormat="1" ht="15" customHeight="1" x14ac:dyDescent="0.2">
      <c r="A41" s="285"/>
      <c r="B41" s="286"/>
      <c r="C41" s="419"/>
    </row>
    <row r="42" spans="1:3" ht="13.5" thickBot="1" x14ac:dyDescent="0.25">
      <c r="A42" s="287"/>
      <c r="B42" s="288"/>
      <c r="C42" s="420"/>
    </row>
    <row r="43" spans="1:3" s="523" customFormat="1" ht="16.5" customHeight="1" thickBot="1" x14ac:dyDescent="0.25">
      <c r="A43" s="289"/>
      <c r="B43" s="290" t="s">
        <v>63</v>
      </c>
      <c r="C43" s="421"/>
    </row>
    <row r="44" spans="1:3" s="525" customFormat="1" ht="12" customHeight="1" thickBot="1" x14ac:dyDescent="0.25">
      <c r="A44" s="246" t="s">
        <v>21</v>
      </c>
      <c r="B44" s="154" t="s">
        <v>524</v>
      </c>
      <c r="C44" s="368">
        <f>SUM(C45:C49)</f>
        <v>0</v>
      </c>
    </row>
    <row r="45" spans="1:3" ht="12" customHeight="1" x14ac:dyDescent="0.2">
      <c r="A45" s="515" t="s">
        <v>109</v>
      </c>
      <c r="B45" s="9" t="s">
        <v>52</v>
      </c>
      <c r="C45" s="96"/>
    </row>
    <row r="46" spans="1:3" ht="12" customHeight="1" x14ac:dyDescent="0.2">
      <c r="A46" s="515" t="s">
        <v>110</v>
      </c>
      <c r="B46" s="8" t="s">
        <v>196</v>
      </c>
      <c r="C46" s="99"/>
    </row>
    <row r="47" spans="1:3" ht="12" customHeight="1" x14ac:dyDescent="0.2">
      <c r="A47" s="515" t="s">
        <v>111</v>
      </c>
      <c r="B47" s="8" t="s">
        <v>152</v>
      </c>
      <c r="C47" s="99"/>
    </row>
    <row r="48" spans="1:3" ht="12" customHeight="1" x14ac:dyDescent="0.2">
      <c r="A48" s="515" t="s">
        <v>112</v>
      </c>
      <c r="B48" s="8" t="s">
        <v>197</v>
      </c>
      <c r="C48" s="99"/>
    </row>
    <row r="49" spans="1:3" ht="12" customHeight="1" thickBot="1" x14ac:dyDescent="0.25">
      <c r="A49" s="515" t="s">
        <v>161</v>
      </c>
      <c r="B49" s="8" t="s">
        <v>198</v>
      </c>
      <c r="C49" s="99"/>
    </row>
    <row r="50" spans="1:3" ht="12" customHeight="1" thickBot="1" x14ac:dyDescent="0.25">
      <c r="A50" s="246" t="s">
        <v>22</v>
      </c>
      <c r="B50" s="154" t="s">
        <v>525</v>
      </c>
      <c r="C50" s="368">
        <f>SUM(C51:C53)</f>
        <v>0</v>
      </c>
    </row>
    <row r="51" spans="1:3" s="525" customFormat="1" ht="12" customHeight="1" x14ac:dyDescent="0.2">
      <c r="A51" s="515" t="s">
        <v>115</v>
      </c>
      <c r="B51" s="9" t="s">
        <v>251</v>
      </c>
      <c r="C51" s="96"/>
    </row>
    <row r="52" spans="1:3" ht="12" customHeight="1" x14ac:dyDescent="0.2">
      <c r="A52" s="515" t="s">
        <v>116</v>
      </c>
      <c r="B52" s="8" t="s">
        <v>200</v>
      </c>
      <c r="C52" s="99"/>
    </row>
    <row r="53" spans="1:3" ht="12" customHeight="1" x14ac:dyDescent="0.2">
      <c r="A53" s="515" t="s">
        <v>117</v>
      </c>
      <c r="B53" s="8" t="s">
        <v>64</v>
      </c>
      <c r="C53" s="99"/>
    </row>
    <row r="54" spans="1:3" ht="12" customHeight="1" thickBot="1" x14ac:dyDescent="0.25">
      <c r="A54" s="515" t="s">
        <v>118</v>
      </c>
      <c r="B54" s="8" t="s">
        <v>4</v>
      </c>
      <c r="C54" s="99"/>
    </row>
    <row r="55" spans="1:3" ht="15" customHeight="1" thickBot="1" x14ac:dyDescent="0.25">
      <c r="A55" s="246" t="s">
        <v>23</v>
      </c>
      <c r="B55" s="291" t="s">
        <v>526</v>
      </c>
      <c r="C55" s="422">
        <f>+C44+C50</f>
        <v>0</v>
      </c>
    </row>
    <row r="56" spans="1:3" ht="13.5" thickBot="1" x14ac:dyDescent="0.25">
      <c r="C56" s="423"/>
    </row>
    <row r="57" spans="1:3" ht="15" customHeight="1" thickBot="1" x14ac:dyDescent="0.25">
      <c r="A57" s="294" t="s">
        <v>223</v>
      </c>
      <c r="B57" s="295"/>
      <c r="C57" s="151"/>
    </row>
    <row r="58" spans="1:3" ht="14.25" customHeight="1" thickBot="1" x14ac:dyDescent="0.25">
      <c r="A58" s="294" t="s">
        <v>224</v>
      </c>
      <c r="B58" s="295"/>
      <c r="C58" s="151"/>
    </row>
  </sheetData>
  <phoneticPr fontId="3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149"/>
  <sheetViews>
    <sheetView topLeftCell="A97" zoomScale="120" zoomScaleNormal="120" zoomScaleSheetLayoutView="100" workbookViewId="0">
      <selection activeCell="C109" sqref="C109"/>
    </sheetView>
  </sheetViews>
  <sheetFormatPr defaultRowHeight="15.75" x14ac:dyDescent="0.25"/>
  <cols>
    <col min="1" max="1" width="9.5" style="441" customWidth="1"/>
    <col min="2" max="2" width="91.6640625" style="441" customWidth="1"/>
    <col min="3" max="3" width="21.6640625" style="442" customWidth="1"/>
    <col min="4" max="4" width="9" style="475" customWidth="1"/>
    <col min="5" max="16384" width="9.33203125" style="475"/>
  </cols>
  <sheetData>
    <row r="1" spans="1:3" ht="15.95" customHeight="1" x14ac:dyDescent="0.25">
      <c r="A1" s="589" t="s">
        <v>18</v>
      </c>
      <c r="B1" s="589"/>
      <c r="C1" s="589"/>
    </row>
    <row r="2" spans="1:3" ht="15.95" customHeight="1" thickBot="1" x14ac:dyDescent="0.3">
      <c r="A2" s="588" t="s">
        <v>165</v>
      </c>
      <c r="B2" s="588"/>
      <c r="C2" s="358" t="s">
        <v>252</v>
      </c>
    </row>
    <row r="3" spans="1:3" ht="38.1" customHeight="1" thickBot="1" x14ac:dyDescent="0.3">
      <c r="A3" s="23" t="s">
        <v>78</v>
      </c>
      <c r="B3" s="24" t="s">
        <v>20</v>
      </c>
      <c r="C3" s="45" t="s">
        <v>281</v>
      </c>
    </row>
    <row r="4" spans="1:3" s="476" customFormat="1" ht="12" customHeight="1" thickBot="1" x14ac:dyDescent="0.25">
      <c r="A4" s="470">
        <v>1</v>
      </c>
      <c r="B4" s="471">
        <v>2</v>
      </c>
      <c r="C4" s="472">
        <v>3</v>
      </c>
    </row>
    <row r="5" spans="1:3" s="477" customFormat="1" ht="12" customHeight="1" thickBot="1" x14ac:dyDescent="0.25">
      <c r="A5" s="20" t="s">
        <v>21</v>
      </c>
      <c r="B5" s="21" t="s">
        <v>282</v>
      </c>
      <c r="C5" s="348">
        <f>+C6+C7+C8+C9+C10+C11</f>
        <v>325387</v>
      </c>
    </row>
    <row r="6" spans="1:3" s="477" customFormat="1" ht="12" customHeight="1" x14ac:dyDescent="0.2">
      <c r="A6" s="15" t="s">
        <v>109</v>
      </c>
      <c r="B6" s="478" t="s">
        <v>283</v>
      </c>
      <c r="C6" s="351">
        <v>90821</v>
      </c>
    </row>
    <row r="7" spans="1:3" s="477" customFormat="1" ht="12" customHeight="1" x14ac:dyDescent="0.2">
      <c r="A7" s="14" t="s">
        <v>110</v>
      </c>
      <c r="B7" s="479" t="s">
        <v>284</v>
      </c>
      <c r="C7" s="350">
        <v>66513</v>
      </c>
    </row>
    <row r="8" spans="1:3" s="477" customFormat="1" ht="12" customHeight="1" x14ac:dyDescent="0.2">
      <c r="A8" s="14" t="s">
        <v>111</v>
      </c>
      <c r="B8" s="479" t="s">
        <v>285</v>
      </c>
      <c r="C8" s="350">
        <v>136011</v>
      </c>
    </row>
    <row r="9" spans="1:3" s="477" customFormat="1" ht="12" customHeight="1" x14ac:dyDescent="0.2">
      <c r="A9" s="14" t="s">
        <v>112</v>
      </c>
      <c r="B9" s="479" t="s">
        <v>286</v>
      </c>
      <c r="C9" s="350">
        <v>3170</v>
      </c>
    </row>
    <row r="10" spans="1:3" s="477" customFormat="1" ht="12" customHeight="1" x14ac:dyDescent="0.2">
      <c r="A10" s="14" t="s">
        <v>161</v>
      </c>
      <c r="B10" s="479" t="s">
        <v>287</v>
      </c>
      <c r="C10" s="350"/>
    </row>
    <row r="11" spans="1:3" s="477" customFormat="1" ht="12" customHeight="1" thickBot="1" x14ac:dyDescent="0.25">
      <c r="A11" s="16" t="s">
        <v>113</v>
      </c>
      <c r="B11" s="480" t="s">
        <v>288</v>
      </c>
      <c r="C11" s="350">
        <v>28872</v>
      </c>
    </row>
    <row r="12" spans="1:3" s="477" customFormat="1" ht="12" customHeight="1" thickBot="1" x14ac:dyDescent="0.25">
      <c r="A12" s="20" t="s">
        <v>22</v>
      </c>
      <c r="B12" s="343" t="s">
        <v>289</v>
      </c>
      <c r="C12" s="348">
        <f>+C13+C14+C15+C16+C17</f>
        <v>92838</v>
      </c>
    </row>
    <row r="13" spans="1:3" s="477" customFormat="1" ht="12" customHeight="1" x14ac:dyDescent="0.2">
      <c r="A13" s="15" t="s">
        <v>115</v>
      </c>
      <c r="B13" s="478" t="s">
        <v>290</v>
      </c>
      <c r="C13" s="351"/>
    </row>
    <row r="14" spans="1:3" s="477" customFormat="1" ht="12" customHeight="1" x14ac:dyDescent="0.2">
      <c r="A14" s="14" t="s">
        <v>116</v>
      </c>
      <c r="B14" s="479" t="s">
        <v>291</v>
      </c>
      <c r="C14" s="350"/>
    </row>
    <row r="15" spans="1:3" s="477" customFormat="1" ht="12" customHeight="1" x14ac:dyDescent="0.2">
      <c r="A15" s="14" t="s">
        <v>117</v>
      </c>
      <c r="B15" s="479" t="s">
        <v>543</v>
      </c>
      <c r="C15" s="350"/>
    </row>
    <row r="16" spans="1:3" s="477" customFormat="1" ht="12" customHeight="1" x14ac:dyDescent="0.2">
      <c r="A16" s="14" t="s">
        <v>118</v>
      </c>
      <c r="B16" s="479" t="s">
        <v>544</v>
      </c>
      <c r="C16" s="350"/>
    </row>
    <row r="17" spans="1:3" s="477" customFormat="1" ht="12" customHeight="1" x14ac:dyDescent="0.2">
      <c r="A17" s="14" t="s">
        <v>119</v>
      </c>
      <c r="B17" s="479" t="s">
        <v>292</v>
      </c>
      <c r="C17" s="350">
        <v>92838</v>
      </c>
    </row>
    <row r="18" spans="1:3" s="477" customFormat="1" ht="12" customHeight="1" thickBot="1" x14ac:dyDescent="0.25">
      <c r="A18" s="16" t="s">
        <v>128</v>
      </c>
      <c r="B18" s="480" t="s">
        <v>293</v>
      </c>
      <c r="C18" s="352"/>
    </row>
    <row r="19" spans="1:3" s="477" customFormat="1" ht="12" customHeight="1" thickBot="1" x14ac:dyDescent="0.25">
      <c r="A19" s="20" t="s">
        <v>23</v>
      </c>
      <c r="B19" s="21" t="s">
        <v>294</v>
      </c>
      <c r="C19" s="348">
        <f>+C20+C21+C22+C23+C24</f>
        <v>285296</v>
      </c>
    </row>
    <row r="20" spans="1:3" s="477" customFormat="1" ht="12" customHeight="1" x14ac:dyDescent="0.2">
      <c r="A20" s="15" t="s">
        <v>98</v>
      </c>
      <c r="B20" s="478" t="s">
        <v>295</v>
      </c>
      <c r="C20" s="351"/>
    </row>
    <row r="21" spans="1:3" s="477" customFormat="1" ht="12" customHeight="1" x14ac:dyDescent="0.2">
      <c r="A21" s="14" t="s">
        <v>99</v>
      </c>
      <c r="B21" s="479" t="s">
        <v>296</v>
      </c>
      <c r="C21" s="350"/>
    </row>
    <row r="22" spans="1:3" s="477" customFormat="1" ht="12" customHeight="1" x14ac:dyDescent="0.2">
      <c r="A22" s="14" t="s">
        <v>100</v>
      </c>
      <c r="B22" s="479" t="s">
        <v>545</v>
      </c>
      <c r="C22" s="350"/>
    </row>
    <row r="23" spans="1:3" s="477" customFormat="1" ht="12" customHeight="1" x14ac:dyDescent="0.2">
      <c r="A23" s="14" t="s">
        <v>101</v>
      </c>
      <c r="B23" s="479" t="s">
        <v>546</v>
      </c>
      <c r="C23" s="350"/>
    </row>
    <row r="24" spans="1:3" s="477" customFormat="1" ht="12" customHeight="1" x14ac:dyDescent="0.2">
      <c r="A24" s="14" t="s">
        <v>184</v>
      </c>
      <c r="B24" s="479" t="s">
        <v>297</v>
      </c>
      <c r="C24" s="350">
        <v>285296</v>
      </c>
    </row>
    <row r="25" spans="1:3" s="477" customFormat="1" ht="12" customHeight="1" thickBot="1" x14ac:dyDescent="0.25">
      <c r="A25" s="16" t="s">
        <v>185</v>
      </c>
      <c r="B25" s="480" t="s">
        <v>298</v>
      </c>
      <c r="C25" s="352">
        <v>185927</v>
      </c>
    </row>
    <row r="26" spans="1:3" s="477" customFormat="1" ht="12" customHeight="1" thickBot="1" x14ac:dyDescent="0.25">
      <c r="A26" s="20" t="s">
        <v>186</v>
      </c>
      <c r="B26" s="21" t="s">
        <v>299</v>
      </c>
      <c r="C26" s="354">
        <f>+C27+C30+C31+C32</f>
        <v>33200</v>
      </c>
    </row>
    <row r="27" spans="1:3" s="477" customFormat="1" ht="12" customHeight="1" x14ac:dyDescent="0.2">
      <c r="A27" s="15" t="s">
        <v>300</v>
      </c>
      <c r="B27" s="478" t="s">
        <v>306</v>
      </c>
      <c r="C27" s="473">
        <f>+C28+C29</f>
        <v>20500</v>
      </c>
    </row>
    <row r="28" spans="1:3" s="477" customFormat="1" ht="12" customHeight="1" x14ac:dyDescent="0.2">
      <c r="A28" s="14" t="s">
        <v>301</v>
      </c>
      <c r="B28" s="479" t="s">
        <v>307</v>
      </c>
      <c r="C28" s="350">
        <v>2500</v>
      </c>
    </row>
    <row r="29" spans="1:3" s="477" customFormat="1" ht="12" customHeight="1" x14ac:dyDescent="0.2">
      <c r="A29" s="14" t="s">
        <v>302</v>
      </c>
      <c r="B29" s="479" t="s">
        <v>308</v>
      </c>
      <c r="C29" s="350">
        <v>18000</v>
      </c>
    </row>
    <row r="30" spans="1:3" s="477" customFormat="1" ht="12" customHeight="1" x14ac:dyDescent="0.2">
      <c r="A30" s="14" t="s">
        <v>303</v>
      </c>
      <c r="B30" s="479" t="s">
        <v>309</v>
      </c>
      <c r="C30" s="350">
        <v>6500</v>
      </c>
    </row>
    <row r="31" spans="1:3" s="477" customFormat="1" ht="12" customHeight="1" x14ac:dyDescent="0.2">
      <c r="A31" s="14" t="s">
        <v>304</v>
      </c>
      <c r="B31" s="479" t="s">
        <v>310</v>
      </c>
      <c r="C31" s="350">
        <v>4600</v>
      </c>
    </row>
    <row r="32" spans="1:3" s="477" customFormat="1" ht="12" customHeight="1" thickBot="1" x14ac:dyDescent="0.25">
      <c r="A32" s="16" t="s">
        <v>305</v>
      </c>
      <c r="B32" s="480" t="s">
        <v>311</v>
      </c>
      <c r="C32" s="352">
        <v>1600</v>
      </c>
    </row>
    <row r="33" spans="1:3" s="477" customFormat="1" ht="12" customHeight="1" thickBot="1" x14ac:dyDescent="0.25">
      <c r="A33" s="20" t="s">
        <v>25</v>
      </c>
      <c r="B33" s="21" t="s">
        <v>312</v>
      </c>
      <c r="C33" s="348">
        <f>SUM(C34:C43)</f>
        <v>19289</v>
      </c>
    </row>
    <row r="34" spans="1:3" s="477" customFormat="1" ht="12" customHeight="1" x14ac:dyDescent="0.2">
      <c r="A34" s="15" t="s">
        <v>102</v>
      </c>
      <c r="B34" s="478" t="s">
        <v>315</v>
      </c>
      <c r="C34" s="351"/>
    </row>
    <row r="35" spans="1:3" s="477" customFormat="1" ht="12" customHeight="1" x14ac:dyDescent="0.2">
      <c r="A35" s="14" t="s">
        <v>103</v>
      </c>
      <c r="B35" s="479" t="s">
        <v>316</v>
      </c>
      <c r="C35" s="350">
        <v>10965</v>
      </c>
    </row>
    <row r="36" spans="1:3" s="477" customFormat="1" ht="12" customHeight="1" x14ac:dyDescent="0.2">
      <c r="A36" s="14" t="s">
        <v>104</v>
      </c>
      <c r="B36" s="479" t="s">
        <v>317</v>
      </c>
      <c r="C36" s="350"/>
    </row>
    <row r="37" spans="1:3" s="477" customFormat="1" ht="12" customHeight="1" x14ac:dyDescent="0.2">
      <c r="A37" s="14" t="s">
        <v>188</v>
      </c>
      <c r="B37" s="479" t="s">
        <v>318</v>
      </c>
      <c r="C37" s="350"/>
    </row>
    <row r="38" spans="1:3" s="477" customFormat="1" ht="12" customHeight="1" x14ac:dyDescent="0.2">
      <c r="A38" s="14" t="s">
        <v>189</v>
      </c>
      <c r="B38" s="479" t="s">
        <v>319</v>
      </c>
      <c r="C38" s="350">
        <v>5300</v>
      </c>
    </row>
    <row r="39" spans="1:3" s="477" customFormat="1" ht="12" customHeight="1" x14ac:dyDescent="0.2">
      <c r="A39" s="14" t="s">
        <v>190</v>
      </c>
      <c r="B39" s="479" t="s">
        <v>320</v>
      </c>
      <c r="C39" s="350"/>
    </row>
    <row r="40" spans="1:3" s="477" customFormat="1" ht="12" customHeight="1" x14ac:dyDescent="0.2">
      <c r="A40" s="14" t="s">
        <v>191</v>
      </c>
      <c r="B40" s="479" t="s">
        <v>321</v>
      </c>
      <c r="C40" s="350">
        <v>2167</v>
      </c>
    </row>
    <row r="41" spans="1:3" s="477" customFormat="1" ht="12" customHeight="1" x14ac:dyDescent="0.2">
      <c r="A41" s="14" t="s">
        <v>192</v>
      </c>
      <c r="B41" s="479" t="s">
        <v>322</v>
      </c>
      <c r="C41" s="350"/>
    </row>
    <row r="42" spans="1:3" s="477" customFormat="1" ht="12" customHeight="1" x14ac:dyDescent="0.2">
      <c r="A42" s="14" t="s">
        <v>313</v>
      </c>
      <c r="B42" s="479" t="s">
        <v>323</v>
      </c>
      <c r="C42" s="353"/>
    </row>
    <row r="43" spans="1:3" s="477" customFormat="1" ht="12" customHeight="1" thickBot="1" x14ac:dyDescent="0.25">
      <c r="A43" s="16" t="s">
        <v>314</v>
      </c>
      <c r="B43" s="480" t="s">
        <v>324</v>
      </c>
      <c r="C43" s="464">
        <v>857</v>
      </c>
    </row>
    <row r="44" spans="1:3" s="477" customFormat="1" ht="12" customHeight="1" thickBot="1" x14ac:dyDescent="0.25">
      <c r="A44" s="20" t="s">
        <v>26</v>
      </c>
      <c r="B44" s="21" t="s">
        <v>325</v>
      </c>
      <c r="C44" s="348">
        <f>SUM(C45:C49)</f>
        <v>0</v>
      </c>
    </row>
    <row r="45" spans="1:3" s="477" customFormat="1" ht="12" customHeight="1" x14ac:dyDescent="0.2">
      <c r="A45" s="15" t="s">
        <v>105</v>
      </c>
      <c r="B45" s="478" t="s">
        <v>329</v>
      </c>
      <c r="C45" s="528"/>
    </row>
    <row r="46" spans="1:3" s="477" customFormat="1" ht="12" customHeight="1" x14ac:dyDescent="0.2">
      <c r="A46" s="14" t="s">
        <v>106</v>
      </c>
      <c r="B46" s="479" t="s">
        <v>330</v>
      </c>
      <c r="C46" s="353"/>
    </row>
    <row r="47" spans="1:3" s="477" customFormat="1" ht="12" customHeight="1" x14ac:dyDescent="0.2">
      <c r="A47" s="14" t="s">
        <v>326</v>
      </c>
      <c r="B47" s="479" t="s">
        <v>331</v>
      </c>
      <c r="C47" s="353"/>
    </row>
    <row r="48" spans="1:3" s="477" customFormat="1" ht="12" customHeight="1" x14ac:dyDescent="0.2">
      <c r="A48" s="14" t="s">
        <v>327</v>
      </c>
      <c r="B48" s="479" t="s">
        <v>332</v>
      </c>
      <c r="C48" s="353"/>
    </row>
    <row r="49" spans="1:3" s="477" customFormat="1" ht="12" customHeight="1" thickBot="1" x14ac:dyDescent="0.25">
      <c r="A49" s="16" t="s">
        <v>328</v>
      </c>
      <c r="B49" s="480" t="s">
        <v>333</v>
      </c>
      <c r="C49" s="464"/>
    </row>
    <row r="50" spans="1:3" s="477" customFormat="1" ht="12" customHeight="1" thickBot="1" x14ac:dyDescent="0.25">
      <c r="A50" s="20" t="s">
        <v>193</v>
      </c>
      <c r="B50" s="21" t="s">
        <v>334</v>
      </c>
      <c r="C50" s="348">
        <f>SUM(C51:C53)</f>
        <v>0</v>
      </c>
    </row>
    <row r="51" spans="1:3" s="477" customFormat="1" ht="12" customHeight="1" x14ac:dyDescent="0.2">
      <c r="A51" s="15" t="s">
        <v>107</v>
      </c>
      <c r="B51" s="478" t="s">
        <v>335</v>
      </c>
      <c r="C51" s="351"/>
    </row>
    <row r="52" spans="1:3" s="477" customFormat="1" ht="12" customHeight="1" x14ac:dyDescent="0.2">
      <c r="A52" s="14" t="s">
        <v>108</v>
      </c>
      <c r="B52" s="479" t="s">
        <v>336</v>
      </c>
      <c r="C52" s="350"/>
    </row>
    <row r="53" spans="1:3" s="477" customFormat="1" ht="12" customHeight="1" x14ac:dyDescent="0.2">
      <c r="A53" s="14" t="s">
        <v>339</v>
      </c>
      <c r="B53" s="479" t="s">
        <v>337</v>
      </c>
      <c r="C53" s="350"/>
    </row>
    <row r="54" spans="1:3" s="477" customFormat="1" ht="12" customHeight="1" thickBot="1" x14ac:dyDescent="0.25">
      <c r="A54" s="16" t="s">
        <v>340</v>
      </c>
      <c r="B54" s="480" t="s">
        <v>338</v>
      </c>
      <c r="C54" s="352"/>
    </row>
    <row r="55" spans="1:3" s="477" customFormat="1" ht="12" customHeight="1" thickBot="1" x14ac:dyDescent="0.25">
      <c r="A55" s="20" t="s">
        <v>28</v>
      </c>
      <c r="B55" s="343" t="s">
        <v>341</v>
      </c>
      <c r="C55" s="348">
        <f>SUM(C56:C58)</f>
        <v>0</v>
      </c>
    </row>
    <row r="56" spans="1:3" s="477" customFormat="1" ht="12" customHeight="1" x14ac:dyDescent="0.2">
      <c r="A56" s="15" t="s">
        <v>194</v>
      </c>
      <c r="B56" s="478" t="s">
        <v>343</v>
      </c>
      <c r="C56" s="353"/>
    </row>
    <row r="57" spans="1:3" s="477" customFormat="1" ht="12" customHeight="1" x14ac:dyDescent="0.2">
      <c r="A57" s="14" t="s">
        <v>195</v>
      </c>
      <c r="B57" s="479" t="s">
        <v>548</v>
      </c>
      <c r="C57" s="353"/>
    </row>
    <row r="58" spans="1:3" s="477" customFormat="1" ht="12" customHeight="1" x14ac:dyDescent="0.2">
      <c r="A58" s="14" t="s">
        <v>253</v>
      </c>
      <c r="B58" s="479" t="s">
        <v>344</v>
      </c>
      <c r="C58" s="353"/>
    </row>
    <row r="59" spans="1:3" s="477" customFormat="1" ht="12" customHeight="1" thickBot="1" x14ac:dyDescent="0.25">
      <c r="A59" s="16" t="s">
        <v>342</v>
      </c>
      <c r="B59" s="480" t="s">
        <v>345</v>
      </c>
      <c r="C59" s="353"/>
    </row>
    <row r="60" spans="1:3" s="477" customFormat="1" ht="12" customHeight="1" thickBot="1" x14ac:dyDescent="0.25">
      <c r="A60" s="20" t="s">
        <v>29</v>
      </c>
      <c r="B60" s="21" t="s">
        <v>346</v>
      </c>
      <c r="C60" s="354">
        <f>+C5+C12+C19+C26+C33+C44+C50+C55</f>
        <v>756010</v>
      </c>
    </row>
    <row r="61" spans="1:3" s="477" customFormat="1" ht="12" customHeight="1" thickBot="1" x14ac:dyDescent="0.25">
      <c r="A61" s="481" t="s">
        <v>347</v>
      </c>
      <c r="B61" s="343" t="s">
        <v>348</v>
      </c>
      <c r="C61" s="348">
        <f>SUM(C62:C64)</f>
        <v>0</v>
      </c>
    </row>
    <row r="62" spans="1:3" s="477" customFormat="1" ht="12" customHeight="1" x14ac:dyDescent="0.2">
      <c r="A62" s="15" t="s">
        <v>381</v>
      </c>
      <c r="B62" s="478" t="s">
        <v>349</v>
      </c>
      <c r="C62" s="353"/>
    </row>
    <row r="63" spans="1:3" s="477" customFormat="1" ht="12" customHeight="1" x14ac:dyDescent="0.2">
      <c r="A63" s="14" t="s">
        <v>390</v>
      </c>
      <c r="B63" s="479" t="s">
        <v>350</v>
      </c>
      <c r="C63" s="353"/>
    </row>
    <row r="64" spans="1:3" s="477" customFormat="1" ht="12" customHeight="1" thickBot="1" x14ac:dyDescent="0.25">
      <c r="A64" s="16" t="s">
        <v>391</v>
      </c>
      <c r="B64" s="482" t="s">
        <v>351</v>
      </c>
      <c r="C64" s="353"/>
    </row>
    <row r="65" spans="1:3" s="477" customFormat="1" ht="12" customHeight="1" thickBot="1" x14ac:dyDescent="0.25">
      <c r="A65" s="481" t="s">
        <v>352</v>
      </c>
      <c r="B65" s="343" t="s">
        <v>353</v>
      </c>
      <c r="C65" s="348">
        <f>SUM(C66:C69)</f>
        <v>0</v>
      </c>
    </row>
    <row r="66" spans="1:3" s="477" customFormat="1" ht="12" customHeight="1" x14ac:dyDescent="0.2">
      <c r="A66" s="15" t="s">
        <v>162</v>
      </c>
      <c r="B66" s="478" t="s">
        <v>354</v>
      </c>
      <c r="C66" s="353"/>
    </row>
    <row r="67" spans="1:3" s="477" customFormat="1" ht="12" customHeight="1" x14ac:dyDescent="0.2">
      <c r="A67" s="14" t="s">
        <v>163</v>
      </c>
      <c r="B67" s="479" t="s">
        <v>355</v>
      </c>
      <c r="C67" s="353"/>
    </row>
    <row r="68" spans="1:3" s="477" customFormat="1" ht="12" customHeight="1" x14ac:dyDescent="0.2">
      <c r="A68" s="14" t="s">
        <v>382</v>
      </c>
      <c r="B68" s="479" t="s">
        <v>356</v>
      </c>
      <c r="C68" s="353"/>
    </row>
    <row r="69" spans="1:3" s="477" customFormat="1" ht="12" customHeight="1" thickBot="1" x14ac:dyDescent="0.25">
      <c r="A69" s="16" t="s">
        <v>383</v>
      </c>
      <c r="B69" s="480" t="s">
        <v>357</v>
      </c>
      <c r="C69" s="353"/>
    </row>
    <row r="70" spans="1:3" s="477" customFormat="1" ht="12" customHeight="1" thickBot="1" x14ac:dyDescent="0.25">
      <c r="A70" s="481" t="s">
        <v>358</v>
      </c>
      <c r="B70" s="343" t="s">
        <v>359</v>
      </c>
      <c r="C70" s="348">
        <f>SUM(C71:C72)</f>
        <v>50000</v>
      </c>
    </row>
    <row r="71" spans="1:3" s="477" customFormat="1" ht="12" customHeight="1" x14ac:dyDescent="0.2">
      <c r="A71" s="15" t="s">
        <v>384</v>
      </c>
      <c r="B71" s="478" t="s">
        <v>360</v>
      </c>
      <c r="C71" s="353">
        <v>50000</v>
      </c>
    </row>
    <row r="72" spans="1:3" s="477" customFormat="1" ht="12" customHeight="1" thickBot="1" x14ac:dyDescent="0.25">
      <c r="A72" s="16" t="s">
        <v>385</v>
      </c>
      <c r="B72" s="480" t="s">
        <v>361</v>
      </c>
      <c r="C72" s="353"/>
    </row>
    <row r="73" spans="1:3" s="477" customFormat="1" ht="12" customHeight="1" thickBot="1" x14ac:dyDescent="0.25">
      <c r="A73" s="481" t="s">
        <v>362</v>
      </c>
      <c r="B73" s="343" t="s">
        <v>363</v>
      </c>
      <c r="C73" s="348">
        <f>SUM(C74:C76)</f>
        <v>0</v>
      </c>
    </row>
    <row r="74" spans="1:3" s="477" customFormat="1" ht="12" customHeight="1" x14ac:dyDescent="0.2">
      <c r="A74" s="15" t="s">
        <v>386</v>
      </c>
      <c r="B74" s="478" t="s">
        <v>364</v>
      </c>
      <c r="C74" s="353"/>
    </row>
    <row r="75" spans="1:3" s="477" customFormat="1" ht="12" customHeight="1" x14ac:dyDescent="0.2">
      <c r="A75" s="14" t="s">
        <v>387</v>
      </c>
      <c r="B75" s="479" t="s">
        <v>365</v>
      </c>
      <c r="C75" s="353"/>
    </row>
    <row r="76" spans="1:3" s="477" customFormat="1" ht="12" customHeight="1" thickBot="1" x14ac:dyDescent="0.25">
      <c r="A76" s="16" t="s">
        <v>388</v>
      </c>
      <c r="B76" s="480" t="s">
        <v>366</v>
      </c>
      <c r="C76" s="353"/>
    </row>
    <row r="77" spans="1:3" s="477" customFormat="1" ht="12" customHeight="1" thickBot="1" x14ac:dyDescent="0.25">
      <c r="A77" s="481" t="s">
        <v>367</v>
      </c>
      <c r="B77" s="343" t="s">
        <v>389</v>
      </c>
      <c r="C77" s="348">
        <f>SUM(C78:C81)</f>
        <v>0</v>
      </c>
    </row>
    <row r="78" spans="1:3" s="477" customFormat="1" ht="12" customHeight="1" x14ac:dyDescent="0.2">
      <c r="A78" s="483" t="s">
        <v>368</v>
      </c>
      <c r="B78" s="478" t="s">
        <v>369</v>
      </c>
      <c r="C78" s="353"/>
    </row>
    <row r="79" spans="1:3" s="477" customFormat="1" ht="12" customHeight="1" x14ac:dyDescent="0.2">
      <c r="A79" s="484" t="s">
        <v>370</v>
      </c>
      <c r="B79" s="479" t="s">
        <v>371</v>
      </c>
      <c r="C79" s="353"/>
    </row>
    <row r="80" spans="1:3" s="477" customFormat="1" ht="12" customHeight="1" x14ac:dyDescent="0.2">
      <c r="A80" s="484" t="s">
        <v>372</v>
      </c>
      <c r="B80" s="479" t="s">
        <v>373</v>
      </c>
      <c r="C80" s="353"/>
    </row>
    <row r="81" spans="1:3" s="477" customFormat="1" ht="12" customHeight="1" thickBot="1" x14ac:dyDescent="0.25">
      <c r="A81" s="485" t="s">
        <v>374</v>
      </c>
      <c r="B81" s="480" t="s">
        <v>375</v>
      </c>
      <c r="C81" s="353"/>
    </row>
    <row r="82" spans="1:3" s="477" customFormat="1" ht="13.5" customHeight="1" thickBot="1" x14ac:dyDescent="0.25">
      <c r="A82" s="481" t="s">
        <v>376</v>
      </c>
      <c r="B82" s="343" t="s">
        <v>377</v>
      </c>
      <c r="C82" s="529"/>
    </row>
    <row r="83" spans="1:3" s="477" customFormat="1" ht="15.75" customHeight="1" thickBot="1" x14ac:dyDescent="0.25">
      <c r="A83" s="481" t="s">
        <v>378</v>
      </c>
      <c r="B83" s="486" t="s">
        <v>379</v>
      </c>
      <c r="C83" s="354">
        <f>+C61+C65+C70+C73+C77+C82</f>
        <v>50000</v>
      </c>
    </row>
    <row r="84" spans="1:3" s="477" customFormat="1" ht="16.5" customHeight="1" thickBot="1" x14ac:dyDescent="0.25">
      <c r="A84" s="487" t="s">
        <v>392</v>
      </c>
      <c r="B84" s="488" t="s">
        <v>380</v>
      </c>
      <c r="C84" s="354">
        <f>+C60+C83</f>
        <v>806010</v>
      </c>
    </row>
    <row r="85" spans="1:3" s="477" customFormat="1" ht="83.25" customHeight="1" x14ac:dyDescent="0.2">
      <c r="A85" s="5"/>
      <c r="B85" s="6"/>
      <c r="C85" s="355"/>
    </row>
    <row r="86" spans="1:3" ht="16.5" customHeight="1" x14ac:dyDescent="0.25">
      <c r="A86" s="589" t="s">
        <v>50</v>
      </c>
      <c r="B86" s="589"/>
      <c r="C86" s="589"/>
    </row>
    <row r="87" spans="1:3" s="489" customFormat="1" ht="16.5" customHeight="1" thickBot="1" x14ac:dyDescent="0.3">
      <c r="A87" s="590" t="s">
        <v>166</v>
      </c>
      <c r="B87" s="590"/>
      <c r="C87" s="170" t="s">
        <v>252</v>
      </c>
    </row>
    <row r="88" spans="1:3" ht="38.1" customHeight="1" thickBot="1" x14ac:dyDescent="0.3">
      <c r="A88" s="23" t="s">
        <v>78</v>
      </c>
      <c r="B88" s="24" t="s">
        <v>51</v>
      </c>
      <c r="C88" s="45" t="s">
        <v>281</v>
      </c>
    </row>
    <row r="89" spans="1:3" s="476" customFormat="1" ht="12" customHeight="1" thickBot="1" x14ac:dyDescent="0.25">
      <c r="A89" s="37">
        <v>1</v>
      </c>
      <c r="B89" s="38">
        <v>2</v>
      </c>
      <c r="C89" s="39">
        <v>3</v>
      </c>
    </row>
    <row r="90" spans="1:3" ht="12" customHeight="1" thickBot="1" x14ac:dyDescent="0.3">
      <c r="A90" s="22" t="s">
        <v>21</v>
      </c>
      <c r="B90" s="31" t="s">
        <v>395</v>
      </c>
      <c r="C90" s="347">
        <f>SUM(C91:C95)</f>
        <v>513515</v>
      </c>
    </row>
    <row r="91" spans="1:3" ht="12" customHeight="1" x14ac:dyDescent="0.25">
      <c r="A91" s="17" t="s">
        <v>109</v>
      </c>
      <c r="B91" s="10" t="s">
        <v>52</v>
      </c>
      <c r="C91" s="349">
        <v>201150</v>
      </c>
    </row>
    <row r="92" spans="1:3" ht="12" customHeight="1" x14ac:dyDescent="0.25">
      <c r="A92" s="14" t="s">
        <v>110</v>
      </c>
      <c r="B92" s="8" t="s">
        <v>196</v>
      </c>
      <c r="C92" s="350">
        <v>45022</v>
      </c>
    </row>
    <row r="93" spans="1:3" ht="12" customHeight="1" x14ac:dyDescent="0.25">
      <c r="A93" s="14" t="s">
        <v>111</v>
      </c>
      <c r="B93" s="8" t="s">
        <v>152</v>
      </c>
      <c r="C93" s="352">
        <v>153138</v>
      </c>
    </row>
    <row r="94" spans="1:3" ht="12" customHeight="1" x14ac:dyDescent="0.25">
      <c r="A94" s="14" t="s">
        <v>112</v>
      </c>
      <c r="B94" s="11" t="s">
        <v>197</v>
      </c>
      <c r="C94" s="352">
        <v>103723</v>
      </c>
    </row>
    <row r="95" spans="1:3" ht="12" customHeight="1" x14ac:dyDescent="0.25">
      <c r="A95" s="14" t="s">
        <v>123</v>
      </c>
      <c r="B95" s="19" t="s">
        <v>198</v>
      </c>
      <c r="C95" s="352">
        <v>10482</v>
      </c>
    </row>
    <row r="96" spans="1:3" ht="12" customHeight="1" x14ac:dyDescent="0.25">
      <c r="A96" s="14" t="s">
        <v>113</v>
      </c>
      <c r="B96" s="8" t="s">
        <v>396</v>
      </c>
      <c r="C96" s="352"/>
    </row>
    <row r="97" spans="1:3" ht="12" customHeight="1" x14ac:dyDescent="0.25">
      <c r="A97" s="14" t="s">
        <v>114</v>
      </c>
      <c r="B97" s="173" t="s">
        <v>397</v>
      </c>
      <c r="C97" s="352"/>
    </row>
    <row r="98" spans="1:3" ht="12" customHeight="1" x14ac:dyDescent="0.25">
      <c r="A98" s="14" t="s">
        <v>124</v>
      </c>
      <c r="B98" s="174" t="s">
        <v>398</v>
      </c>
      <c r="C98" s="352"/>
    </row>
    <row r="99" spans="1:3" ht="12" customHeight="1" x14ac:dyDescent="0.25">
      <c r="A99" s="14" t="s">
        <v>125</v>
      </c>
      <c r="B99" s="174" t="s">
        <v>399</v>
      </c>
      <c r="C99" s="352"/>
    </row>
    <row r="100" spans="1:3" ht="12" customHeight="1" x14ac:dyDescent="0.25">
      <c r="A100" s="14" t="s">
        <v>126</v>
      </c>
      <c r="B100" s="173" t="s">
        <v>400</v>
      </c>
      <c r="C100" s="352">
        <v>10188</v>
      </c>
    </row>
    <row r="101" spans="1:3" ht="12" customHeight="1" x14ac:dyDescent="0.25">
      <c r="A101" s="14" t="s">
        <v>127</v>
      </c>
      <c r="B101" s="173" t="s">
        <v>401</v>
      </c>
      <c r="C101" s="352"/>
    </row>
    <row r="102" spans="1:3" ht="12" customHeight="1" x14ac:dyDescent="0.25">
      <c r="A102" s="14" t="s">
        <v>129</v>
      </c>
      <c r="B102" s="174" t="s">
        <v>402</v>
      </c>
      <c r="C102" s="352"/>
    </row>
    <row r="103" spans="1:3" ht="12" customHeight="1" x14ac:dyDescent="0.25">
      <c r="A103" s="13" t="s">
        <v>199</v>
      </c>
      <c r="B103" s="175" t="s">
        <v>403</v>
      </c>
      <c r="C103" s="352"/>
    </row>
    <row r="104" spans="1:3" ht="12" customHeight="1" x14ac:dyDescent="0.25">
      <c r="A104" s="14" t="s">
        <v>393</v>
      </c>
      <c r="B104" s="175" t="s">
        <v>404</v>
      </c>
      <c r="C104" s="352"/>
    </row>
    <row r="105" spans="1:3" ht="12" customHeight="1" thickBot="1" x14ac:dyDescent="0.3">
      <c r="A105" s="18" t="s">
        <v>394</v>
      </c>
      <c r="B105" s="176" t="s">
        <v>405</v>
      </c>
      <c r="C105" s="356">
        <v>294</v>
      </c>
    </row>
    <row r="106" spans="1:3" ht="12" customHeight="1" thickBot="1" x14ac:dyDescent="0.3">
      <c r="A106" s="20" t="s">
        <v>22</v>
      </c>
      <c r="B106" s="30" t="s">
        <v>406</v>
      </c>
      <c r="C106" s="348">
        <f>+C107+C109+C111</f>
        <v>292495</v>
      </c>
    </row>
    <row r="107" spans="1:3" ht="12" customHeight="1" x14ac:dyDescent="0.25">
      <c r="A107" s="15" t="s">
        <v>115</v>
      </c>
      <c r="B107" s="8" t="s">
        <v>251</v>
      </c>
      <c r="C107" s="351">
        <v>189727</v>
      </c>
    </row>
    <row r="108" spans="1:3" ht="12" customHeight="1" x14ac:dyDescent="0.25">
      <c r="A108" s="15" t="s">
        <v>116</v>
      </c>
      <c r="B108" s="12" t="s">
        <v>410</v>
      </c>
      <c r="C108" s="351">
        <v>185927</v>
      </c>
    </row>
    <row r="109" spans="1:3" ht="12" customHeight="1" x14ac:dyDescent="0.25">
      <c r="A109" s="15" t="s">
        <v>117</v>
      </c>
      <c r="B109" s="12" t="s">
        <v>200</v>
      </c>
      <c r="C109" s="350">
        <v>102768</v>
      </c>
    </row>
    <row r="110" spans="1:3" ht="12" customHeight="1" x14ac:dyDescent="0.25">
      <c r="A110" s="15" t="s">
        <v>118</v>
      </c>
      <c r="B110" s="12" t="s">
        <v>411</v>
      </c>
      <c r="C110" s="315"/>
    </row>
    <row r="111" spans="1:3" ht="12" customHeight="1" x14ac:dyDescent="0.25">
      <c r="A111" s="15" t="s">
        <v>119</v>
      </c>
      <c r="B111" s="345" t="s">
        <v>254</v>
      </c>
      <c r="C111" s="315"/>
    </row>
    <row r="112" spans="1:3" ht="12" customHeight="1" x14ac:dyDescent="0.25">
      <c r="A112" s="15" t="s">
        <v>128</v>
      </c>
      <c r="B112" s="344" t="s">
        <v>549</v>
      </c>
      <c r="C112" s="315"/>
    </row>
    <row r="113" spans="1:3" ht="12" customHeight="1" x14ac:dyDescent="0.25">
      <c r="A113" s="15" t="s">
        <v>130</v>
      </c>
      <c r="B113" s="474" t="s">
        <v>416</v>
      </c>
      <c r="C113" s="315"/>
    </row>
    <row r="114" spans="1:3" x14ac:dyDescent="0.25">
      <c r="A114" s="15" t="s">
        <v>201</v>
      </c>
      <c r="B114" s="174" t="s">
        <v>399</v>
      </c>
      <c r="C114" s="315"/>
    </row>
    <row r="115" spans="1:3" ht="12" customHeight="1" x14ac:dyDescent="0.25">
      <c r="A115" s="15" t="s">
        <v>202</v>
      </c>
      <c r="B115" s="174" t="s">
        <v>415</v>
      </c>
      <c r="C115" s="315"/>
    </row>
    <row r="116" spans="1:3" ht="12" customHeight="1" x14ac:dyDescent="0.25">
      <c r="A116" s="15" t="s">
        <v>203</v>
      </c>
      <c r="B116" s="174" t="s">
        <v>414</v>
      </c>
      <c r="C116" s="315"/>
    </row>
    <row r="117" spans="1:3" ht="12" customHeight="1" x14ac:dyDescent="0.25">
      <c r="A117" s="15" t="s">
        <v>407</v>
      </c>
      <c r="B117" s="174" t="s">
        <v>402</v>
      </c>
      <c r="C117" s="315"/>
    </row>
    <row r="118" spans="1:3" ht="12" customHeight="1" x14ac:dyDescent="0.25">
      <c r="A118" s="15" t="s">
        <v>408</v>
      </c>
      <c r="B118" s="174" t="s">
        <v>413</v>
      </c>
      <c r="C118" s="315"/>
    </row>
    <row r="119" spans="1:3" ht="16.5" thickBot="1" x14ac:dyDescent="0.3">
      <c r="A119" s="13" t="s">
        <v>409</v>
      </c>
      <c r="B119" s="174" t="s">
        <v>412</v>
      </c>
      <c r="C119" s="317"/>
    </row>
    <row r="120" spans="1:3" ht="12" customHeight="1" thickBot="1" x14ac:dyDescent="0.3">
      <c r="A120" s="20" t="s">
        <v>23</v>
      </c>
      <c r="B120" s="154" t="s">
        <v>417</v>
      </c>
      <c r="C120" s="348">
        <f>+C121+C122</f>
        <v>0</v>
      </c>
    </row>
    <row r="121" spans="1:3" ht="12" customHeight="1" x14ac:dyDescent="0.25">
      <c r="A121" s="15" t="s">
        <v>98</v>
      </c>
      <c r="B121" s="9" t="s">
        <v>65</v>
      </c>
      <c r="C121" s="351"/>
    </row>
    <row r="122" spans="1:3" ht="12" customHeight="1" thickBot="1" x14ac:dyDescent="0.3">
      <c r="A122" s="16" t="s">
        <v>99</v>
      </c>
      <c r="B122" s="12" t="s">
        <v>66</v>
      </c>
      <c r="C122" s="352"/>
    </row>
    <row r="123" spans="1:3" ht="12" customHeight="1" thickBot="1" x14ac:dyDescent="0.3">
      <c r="A123" s="20" t="s">
        <v>24</v>
      </c>
      <c r="B123" s="154" t="s">
        <v>418</v>
      </c>
      <c r="C123" s="348">
        <f>+C90+C106+C120</f>
        <v>806010</v>
      </c>
    </row>
    <row r="124" spans="1:3" ht="12" customHeight="1" thickBot="1" x14ac:dyDescent="0.3">
      <c r="A124" s="20" t="s">
        <v>25</v>
      </c>
      <c r="B124" s="154" t="s">
        <v>419</v>
      </c>
      <c r="C124" s="348">
        <f>+C125+C126+C127</f>
        <v>0</v>
      </c>
    </row>
    <row r="125" spans="1:3" ht="12" customHeight="1" x14ac:dyDescent="0.25">
      <c r="A125" s="15" t="s">
        <v>102</v>
      </c>
      <c r="B125" s="9" t="s">
        <v>420</v>
      </c>
      <c r="C125" s="315"/>
    </row>
    <row r="126" spans="1:3" ht="12" customHeight="1" x14ac:dyDescent="0.25">
      <c r="A126" s="15" t="s">
        <v>103</v>
      </c>
      <c r="B126" s="9" t="s">
        <v>421</v>
      </c>
      <c r="C126" s="315"/>
    </row>
    <row r="127" spans="1:3" ht="12" customHeight="1" thickBot="1" x14ac:dyDescent="0.3">
      <c r="A127" s="13" t="s">
        <v>104</v>
      </c>
      <c r="B127" s="7" t="s">
        <v>422</v>
      </c>
      <c r="C127" s="315"/>
    </row>
    <row r="128" spans="1:3" ht="12" customHeight="1" thickBot="1" x14ac:dyDescent="0.3">
      <c r="A128" s="20" t="s">
        <v>26</v>
      </c>
      <c r="B128" s="154" t="s">
        <v>490</v>
      </c>
      <c r="C128" s="348">
        <f>+C129+C130+C131+C132</f>
        <v>0</v>
      </c>
    </row>
    <row r="129" spans="1:9" ht="12" customHeight="1" x14ac:dyDescent="0.25">
      <c r="A129" s="15" t="s">
        <v>105</v>
      </c>
      <c r="B129" s="9" t="s">
        <v>423</v>
      </c>
      <c r="C129" s="315"/>
    </row>
    <row r="130" spans="1:9" ht="12" customHeight="1" x14ac:dyDescent="0.25">
      <c r="A130" s="15" t="s">
        <v>106</v>
      </c>
      <c r="B130" s="9" t="s">
        <v>424</v>
      </c>
      <c r="C130" s="315"/>
    </row>
    <row r="131" spans="1:9" ht="12" customHeight="1" x14ac:dyDescent="0.25">
      <c r="A131" s="15" t="s">
        <v>326</v>
      </c>
      <c r="B131" s="9" t="s">
        <v>425</v>
      </c>
      <c r="C131" s="315"/>
    </row>
    <row r="132" spans="1:9" ht="12" customHeight="1" thickBot="1" x14ac:dyDescent="0.3">
      <c r="A132" s="13" t="s">
        <v>327</v>
      </c>
      <c r="B132" s="7" t="s">
        <v>426</v>
      </c>
      <c r="C132" s="315"/>
    </row>
    <row r="133" spans="1:9" ht="12" customHeight="1" thickBot="1" x14ac:dyDescent="0.3">
      <c r="A133" s="20" t="s">
        <v>27</v>
      </c>
      <c r="B133" s="154" t="s">
        <v>427</v>
      </c>
      <c r="C133" s="354">
        <f>+C134+C135+C136+C137</f>
        <v>0</v>
      </c>
    </row>
    <row r="134" spans="1:9" ht="12" customHeight="1" x14ac:dyDescent="0.25">
      <c r="A134" s="15" t="s">
        <v>107</v>
      </c>
      <c r="B134" s="9" t="s">
        <v>428</v>
      </c>
      <c r="C134" s="315"/>
    </row>
    <row r="135" spans="1:9" ht="12" customHeight="1" x14ac:dyDescent="0.25">
      <c r="A135" s="15" t="s">
        <v>108</v>
      </c>
      <c r="B135" s="9" t="s">
        <v>438</v>
      </c>
      <c r="C135" s="315"/>
    </row>
    <row r="136" spans="1:9" ht="12" customHeight="1" x14ac:dyDescent="0.25">
      <c r="A136" s="15" t="s">
        <v>339</v>
      </c>
      <c r="B136" s="9" t="s">
        <v>429</v>
      </c>
      <c r="C136" s="315"/>
    </row>
    <row r="137" spans="1:9" ht="12" customHeight="1" thickBot="1" x14ac:dyDescent="0.3">
      <c r="A137" s="13" t="s">
        <v>340</v>
      </c>
      <c r="B137" s="7" t="s">
        <v>430</v>
      </c>
      <c r="C137" s="315"/>
    </row>
    <row r="138" spans="1:9" ht="12" customHeight="1" thickBot="1" x14ac:dyDescent="0.3">
      <c r="A138" s="20" t="s">
        <v>28</v>
      </c>
      <c r="B138" s="154" t="s">
        <v>431</v>
      </c>
      <c r="C138" s="357">
        <f>+C139+C140+C141+C142</f>
        <v>0</v>
      </c>
    </row>
    <row r="139" spans="1:9" ht="12" customHeight="1" x14ac:dyDescent="0.25">
      <c r="A139" s="15" t="s">
        <v>194</v>
      </c>
      <c r="B139" s="9" t="s">
        <v>432</v>
      </c>
      <c r="C139" s="315"/>
    </row>
    <row r="140" spans="1:9" ht="12" customHeight="1" x14ac:dyDescent="0.25">
      <c r="A140" s="15" t="s">
        <v>195</v>
      </c>
      <c r="B140" s="9" t="s">
        <v>433</v>
      </c>
      <c r="C140" s="315"/>
    </row>
    <row r="141" spans="1:9" ht="12" customHeight="1" x14ac:dyDescent="0.25">
      <c r="A141" s="15" t="s">
        <v>253</v>
      </c>
      <c r="B141" s="9" t="s">
        <v>434</v>
      </c>
      <c r="C141" s="315"/>
    </row>
    <row r="142" spans="1:9" ht="12" customHeight="1" thickBot="1" x14ac:dyDescent="0.3">
      <c r="A142" s="15" t="s">
        <v>342</v>
      </c>
      <c r="B142" s="9" t="s">
        <v>435</v>
      </c>
      <c r="C142" s="315"/>
    </row>
    <row r="143" spans="1:9" ht="15" customHeight="1" thickBot="1" x14ac:dyDescent="0.3">
      <c r="A143" s="20" t="s">
        <v>29</v>
      </c>
      <c r="B143" s="154" t="s">
        <v>436</v>
      </c>
      <c r="C143" s="490">
        <f>+C124+C128+C133+C138</f>
        <v>0</v>
      </c>
      <c r="F143" s="491"/>
      <c r="G143" s="492"/>
      <c r="H143" s="492"/>
      <c r="I143" s="492"/>
    </row>
    <row r="144" spans="1:9" s="477" customFormat="1" ht="12.95" customHeight="1" thickBot="1" x14ac:dyDescent="0.25">
      <c r="A144" s="346" t="s">
        <v>30</v>
      </c>
      <c r="B144" s="440" t="s">
        <v>437</v>
      </c>
      <c r="C144" s="490">
        <f>+C123+C143</f>
        <v>806010</v>
      </c>
    </row>
    <row r="145" spans="1:4" ht="7.5" customHeight="1" x14ac:dyDescent="0.25"/>
    <row r="146" spans="1:4" x14ac:dyDescent="0.25">
      <c r="A146" s="591" t="s">
        <v>439</v>
      </c>
      <c r="B146" s="591"/>
      <c r="C146" s="591"/>
    </row>
    <row r="147" spans="1:4" ht="15" customHeight="1" thickBot="1" x14ac:dyDescent="0.3">
      <c r="A147" s="588" t="s">
        <v>167</v>
      </c>
      <c r="B147" s="588"/>
      <c r="C147" s="358" t="s">
        <v>252</v>
      </c>
    </row>
    <row r="148" spans="1:4" ht="13.5" customHeight="1" thickBot="1" x14ac:dyDescent="0.3">
      <c r="A148" s="20">
        <v>1</v>
      </c>
      <c r="B148" s="30" t="s">
        <v>440</v>
      </c>
      <c r="C148" s="348">
        <f>+C60-C123</f>
        <v>-50000</v>
      </c>
      <c r="D148" s="493"/>
    </row>
    <row r="149" spans="1:4" ht="27.75" customHeight="1" thickBot="1" x14ac:dyDescent="0.3">
      <c r="A149" s="20" t="s">
        <v>22</v>
      </c>
      <c r="B149" s="30" t="s">
        <v>441</v>
      </c>
      <c r="C149" s="348">
        <f>+C83-C143</f>
        <v>50000</v>
      </c>
    </row>
  </sheetData>
  <sheetProtection sheet="1"/>
  <mergeCells count="6">
    <mergeCell ref="A146:C146"/>
    <mergeCell ref="A147:B147"/>
    <mergeCell ref="A1:C1"/>
    <mergeCell ref="A2:B2"/>
    <mergeCell ref="A86:C86"/>
    <mergeCell ref="A87:B87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Megyaszó Önkormányzat
2014. ÉVI KÖLTSÉGVETÉS
KÖTELEZŐ FELADATAINAK MÉRLEGE &amp;R&amp;"Times New Roman CE,Félkövér dőlt"&amp;11 1.2. melléklet a ........./2014. (.......) önkormányzati rendelethez</oddHeader>
  </headerFooter>
  <rowBreaks count="1" manualBreakCount="1">
    <brk id="85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7"/>
  </sheetPr>
  <dimension ref="A1:C58"/>
  <sheetViews>
    <sheetView workbookViewId="0">
      <selection activeCell="B26" sqref="B26"/>
    </sheetView>
  </sheetViews>
  <sheetFormatPr defaultRowHeight="12.75" x14ac:dyDescent="0.2"/>
  <cols>
    <col min="1" max="1" width="13.83203125" style="292" customWidth="1"/>
    <col min="2" max="2" width="79.1640625" style="293" customWidth="1"/>
    <col min="3" max="3" width="25" style="293" customWidth="1"/>
    <col min="4" max="16384" width="9.33203125" style="293"/>
  </cols>
  <sheetData>
    <row r="1" spans="1:3" s="272" customFormat="1" ht="21" customHeight="1" thickBot="1" x14ac:dyDescent="0.25">
      <c r="A1" s="271"/>
      <c r="B1" s="273"/>
      <c r="C1" s="520" t="s">
        <v>574</v>
      </c>
    </row>
    <row r="2" spans="1:3" s="521" customFormat="1" ht="25.5" customHeight="1" x14ac:dyDescent="0.2">
      <c r="A2" s="468" t="s">
        <v>221</v>
      </c>
      <c r="B2" s="409" t="s">
        <v>225</v>
      </c>
      <c r="C2" s="424" t="s">
        <v>68</v>
      </c>
    </row>
    <row r="3" spans="1:3" s="521" customFormat="1" ht="24.75" thickBot="1" x14ac:dyDescent="0.25">
      <c r="A3" s="513" t="s">
        <v>220</v>
      </c>
      <c r="B3" s="410" t="s">
        <v>534</v>
      </c>
      <c r="C3" s="425" t="s">
        <v>553</v>
      </c>
    </row>
    <row r="4" spans="1:3" s="522" customFormat="1" ht="15.95" customHeight="1" thickBot="1" x14ac:dyDescent="0.3">
      <c r="A4" s="275"/>
      <c r="B4" s="275"/>
      <c r="C4" s="276" t="s">
        <v>58</v>
      </c>
    </row>
    <row r="5" spans="1:3" ht="13.5" thickBot="1" x14ac:dyDescent="0.25">
      <c r="A5" s="469" t="s">
        <v>222</v>
      </c>
      <c r="B5" s="277" t="s">
        <v>59</v>
      </c>
      <c r="C5" s="278" t="s">
        <v>60</v>
      </c>
    </row>
    <row r="6" spans="1:3" s="523" customFormat="1" ht="12.95" customHeight="1" thickBot="1" x14ac:dyDescent="0.25">
      <c r="A6" s="238">
        <v>1</v>
      </c>
      <c r="B6" s="239">
        <v>2</v>
      </c>
      <c r="C6" s="240">
        <v>3</v>
      </c>
    </row>
    <row r="7" spans="1:3" s="523" customFormat="1" ht="15.95" customHeight="1" thickBot="1" x14ac:dyDescent="0.25">
      <c r="A7" s="279"/>
      <c r="B7" s="280" t="s">
        <v>61</v>
      </c>
      <c r="C7" s="281"/>
    </row>
    <row r="8" spans="1:3" s="426" customFormat="1" ht="12" customHeight="1" thickBot="1" x14ac:dyDescent="0.25">
      <c r="A8" s="238" t="s">
        <v>21</v>
      </c>
      <c r="B8" s="282" t="s">
        <v>506</v>
      </c>
      <c r="C8" s="368">
        <f>SUM(C9:C18)</f>
        <v>0</v>
      </c>
    </row>
    <row r="9" spans="1:3" s="426" customFormat="1" ht="12" customHeight="1" x14ac:dyDescent="0.2">
      <c r="A9" s="514" t="s">
        <v>109</v>
      </c>
      <c r="B9" s="10" t="s">
        <v>315</v>
      </c>
      <c r="C9" s="415"/>
    </row>
    <row r="10" spans="1:3" s="426" customFormat="1" ht="12" customHeight="1" x14ac:dyDescent="0.2">
      <c r="A10" s="515" t="s">
        <v>110</v>
      </c>
      <c r="B10" s="8" t="s">
        <v>316</v>
      </c>
      <c r="C10" s="366"/>
    </row>
    <row r="11" spans="1:3" s="426" customFormat="1" ht="12" customHeight="1" x14ac:dyDescent="0.2">
      <c r="A11" s="515" t="s">
        <v>111</v>
      </c>
      <c r="B11" s="8" t="s">
        <v>317</v>
      </c>
      <c r="C11" s="366"/>
    </row>
    <row r="12" spans="1:3" s="426" customFormat="1" ht="12" customHeight="1" x14ac:dyDescent="0.2">
      <c r="A12" s="515" t="s">
        <v>112</v>
      </c>
      <c r="B12" s="8" t="s">
        <v>318</v>
      </c>
      <c r="C12" s="366"/>
    </row>
    <row r="13" spans="1:3" s="426" customFormat="1" ht="12" customHeight="1" x14ac:dyDescent="0.2">
      <c r="A13" s="515" t="s">
        <v>161</v>
      </c>
      <c r="B13" s="8" t="s">
        <v>319</v>
      </c>
      <c r="C13" s="366"/>
    </row>
    <row r="14" spans="1:3" s="426" customFormat="1" ht="12" customHeight="1" x14ac:dyDescent="0.2">
      <c r="A14" s="515" t="s">
        <v>113</v>
      </c>
      <c r="B14" s="8" t="s">
        <v>507</v>
      </c>
      <c r="C14" s="366"/>
    </row>
    <row r="15" spans="1:3" s="426" customFormat="1" ht="12" customHeight="1" x14ac:dyDescent="0.2">
      <c r="A15" s="515" t="s">
        <v>114</v>
      </c>
      <c r="B15" s="7" t="s">
        <v>508</v>
      </c>
      <c r="C15" s="366"/>
    </row>
    <row r="16" spans="1:3" s="426" customFormat="1" ht="12" customHeight="1" x14ac:dyDescent="0.2">
      <c r="A16" s="515" t="s">
        <v>124</v>
      </c>
      <c r="B16" s="8" t="s">
        <v>322</v>
      </c>
      <c r="C16" s="416"/>
    </row>
    <row r="17" spans="1:3" s="524" customFormat="1" ht="12" customHeight="1" x14ac:dyDescent="0.2">
      <c r="A17" s="515" t="s">
        <v>125</v>
      </c>
      <c r="B17" s="8" t="s">
        <v>323</v>
      </c>
      <c r="C17" s="366"/>
    </row>
    <row r="18" spans="1:3" s="524" customFormat="1" ht="12" customHeight="1" thickBot="1" x14ac:dyDescent="0.25">
      <c r="A18" s="515" t="s">
        <v>126</v>
      </c>
      <c r="B18" s="7" t="s">
        <v>324</v>
      </c>
      <c r="C18" s="367"/>
    </row>
    <row r="19" spans="1:3" s="426" customFormat="1" ht="12" customHeight="1" thickBot="1" x14ac:dyDescent="0.25">
      <c r="A19" s="238" t="s">
        <v>22</v>
      </c>
      <c r="B19" s="282" t="s">
        <v>509</v>
      </c>
      <c r="C19" s="368">
        <f>SUM(C20:C22)</f>
        <v>0</v>
      </c>
    </row>
    <row r="20" spans="1:3" s="524" customFormat="1" ht="12" customHeight="1" x14ac:dyDescent="0.2">
      <c r="A20" s="515" t="s">
        <v>115</v>
      </c>
      <c r="B20" s="9" t="s">
        <v>290</v>
      </c>
      <c r="C20" s="366"/>
    </row>
    <row r="21" spans="1:3" s="524" customFormat="1" ht="12" customHeight="1" x14ac:dyDescent="0.2">
      <c r="A21" s="515" t="s">
        <v>116</v>
      </c>
      <c r="B21" s="8" t="s">
        <v>510</v>
      </c>
      <c r="C21" s="366"/>
    </row>
    <row r="22" spans="1:3" s="524" customFormat="1" ht="12" customHeight="1" x14ac:dyDescent="0.2">
      <c r="A22" s="515" t="s">
        <v>117</v>
      </c>
      <c r="B22" s="8" t="s">
        <v>511</v>
      </c>
      <c r="C22" s="366"/>
    </row>
    <row r="23" spans="1:3" s="524" customFormat="1" ht="12" customHeight="1" thickBot="1" x14ac:dyDescent="0.25">
      <c r="A23" s="515" t="s">
        <v>118</v>
      </c>
      <c r="B23" s="8" t="s">
        <v>2</v>
      </c>
      <c r="C23" s="366"/>
    </row>
    <row r="24" spans="1:3" s="524" customFormat="1" ht="12" customHeight="1" thickBot="1" x14ac:dyDescent="0.25">
      <c r="A24" s="246" t="s">
        <v>23</v>
      </c>
      <c r="B24" s="154" t="s">
        <v>187</v>
      </c>
      <c r="C24" s="395"/>
    </row>
    <row r="25" spans="1:3" s="524" customFormat="1" ht="12" customHeight="1" thickBot="1" x14ac:dyDescent="0.25">
      <c r="A25" s="246" t="s">
        <v>24</v>
      </c>
      <c r="B25" s="154" t="s">
        <v>512</v>
      </c>
      <c r="C25" s="368">
        <f>+C26+C27</f>
        <v>0</v>
      </c>
    </row>
    <row r="26" spans="1:3" s="524" customFormat="1" ht="12" customHeight="1" x14ac:dyDescent="0.2">
      <c r="A26" s="516" t="s">
        <v>300</v>
      </c>
      <c r="B26" s="517" t="s">
        <v>510</v>
      </c>
      <c r="C26" s="96"/>
    </row>
    <row r="27" spans="1:3" s="524" customFormat="1" ht="12" customHeight="1" x14ac:dyDescent="0.2">
      <c r="A27" s="516" t="s">
        <v>303</v>
      </c>
      <c r="B27" s="518" t="s">
        <v>513</v>
      </c>
      <c r="C27" s="369"/>
    </row>
    <row r="28" spans="1:3" s="524" customFormat="1" ht="12" customHeight="1" thickBot="1" x14ac:dyDescent="0.25">
      <c r="A28" s="515" t="s">
        <v>304</v>
      </c>
      <c r="B28" s="519" t="s">
        <v>514</v>
      </c>
      <c r="C28" s="103"/>
    </row>
    <row r="29" spans="1:3" s="524" customFormat="1" ht="12" customHeight="1" thickBot="1" x14ac:dyDescent="0.25">
      <c r="A29" s="246" t="s">
        <v>25</v>
      </c>
      <c r="B29" s="154" t="s">
        <v>515</v>
      </c>
      <c r="C29" s="368">
        <f>+C30+C31+C32</f>
        <v>0</v>
      </c>
    </row>
    <row r="30" spans="1:3" s="524" customFormat="1" ht="12" customHeight="1" x14ac:dyDescent="0.2">
      <c r="A30" s="516" t="s">
        <v>102</v>
      </c>
      <c r="B30" s="517" t="s">
        <v>329</v>
      </c>
      <c r="C30" s="96"/>
    </row>
    <row r="31" spans="1:3" s="524" customFormat="1" ht="12" customHeight="1" x14ac:dyDescent="0.2">
      <c r="A31" s="516" t="s">
        <v>103</v>
      </c>
      <c r="B31" s="518" t="s">
        <v>330</v>
      </c>
      <c r="C31" s="369"/>
    </row>
    <row r="32" spans="1:3" s="524" customFormat="1" ht="12" customHeight="1" thickBot="1" x14ac:dyDescent="0.25">
      <c r="A32" s="515" t="s">
        <v>104</v>
      </c>
      <c r="B32" s="172" t="s">
        <v>331</v>
      </c>
      <c r="C32" s="103"/>
    </row>
    <row r="33" spans="1:3" s="426" customFormat="1" ht="12" customHeight="1" thickBot="1" x14ac:dyDescent="0.25">
      <c r="A33" s="246" t="s">
        <v>26</v>
      </c>
      <c r="B33" s="154" t="s">
        <v>445</v>
      </c>
      <c r="C33" s="395"/>
    </row>
    <row r="34" spans="1:3" s="426" customFormat="1" ht="12" customHeight="1" thickBot="1" x14ac:dyDescent="0.25">
      <c r="A34" s="246" t="s">
        <v>27</v>
      </c>
      <c r="B34" s="154" t="s">
        <v>516</v>
      </c>
      <c r="C34" s="417"/>
    </row>
    <row r="35" spans="1:3" s="426" customFormat="1" ht="12" customHeight="1" thickBot="1" x14ac:dyDescent="0.25">
      <c r="A35" s="238" t="s">
        <v>28</v>
      </c>
      <c r="B35" s="154" t="s">
        <v>517</v>
      </c>
      <c r="C35" s="418">
        <f>+C8+C19+C24+C25+C29+C33+C34</f>
        <v>0</v>
      </c>
    </row>
    <row r="36" spans="1:3" s="426" customFormat="1" ht="12" customHeight="1" thickBot="1" x14ac:dyDescent="0.25">
      <c r="A36" s="283" t="s">
        <v>29</v>
      </c>
      <c r="B36" s="154" t="s">
        <v>518</v>
      </c>
      <c r="C36" s="418">
        <f>+C37+C38+C39</f>
        <v>0</v>
      </c>
    </row>
    <row r="37" spans="1:3" s="426" customFormat="1" ht="12" customHeight="1" x14ac:dyDescent="0.2">
      <c r="A37" s="516" t="s">
        <v>519</v>
      </c>
      <c r="B37" s="517" t="s">
        <v>261</v>
      </c>
      <c r="C37" s="96"/>
    </row>
    <row r="38" spans="1:3" s="426" customFormat="1" ht="12" customHeight="1" x14ac:dyDescent="0.2">
      <c r="A38" s="516" t="s">
        <v>520</v>
      </c>
      <c r="B38" s="518" t="s">
        <v>3</v>
      </c>
      <c r="C38" s="369"/>
    </row>
    <row r="39" spans="1:3" s="524" customFormat="1" ht="12" customHeight="1" thickBot="1" x14ac:dyDescent="0.25">
      <c r="A39" s="515" t="s">
        <v>521</v>
      </c>
      <c r="B39" s="172" t="s">
        <v>522</v>
      </c>
      <c r="C39" s="103"/>
    </row>
    <row r="40" spans="1:3" s="524" customFormat="1" ht="15" customHeight="1" thickBot="1" x14ac:dyDescent="0.25">
      <c r="A40" s="283" t="s">
        <v>30</v>
      </c>
      <c r="B40" s="284" t="s">
        <v>523</v>
      </c>
      <c r="C40" s="421">
        <f>+C35+C36</f>
        <v>0</v>
      </c>
    </row>
    <row r="41" spans="1:3" s="524" customFormat="1" ht="15" customHeight="1" x14ac:dyDescent="0.2">
      <c r="A41" s="285"/>
      <c r="B41" s="286"/>
      <c r="C41" s="419"/>
    </row>
    <row r="42" spans="1:3" ht="13.5" thickBot="1" x14ac:dyDescent="0.25">
      <c r="A42" s="287"/>
      <c r="B42" s="288"/>
      <c r="C42" s="420"/>
    </row>
    <row r="43" spans="1:3" s="523" customFormat="1" ht="16.5" customHeight="1" thickBot="1" x14ac:dyDescent="0.25">
      <c r="A43" s="289"/>
      <c r="B43" s="290" t="s">
        <v>63</v>
      </c>
      <c r="C43" s="421"/>
    </row>
    <row r="44" spans="1:3" s="525" customFormat="1" ht="12" customHeight="1" thickBot="1" x14ac:dyDescent="0.25">
      <c r="A44" s="246" t="s">
        <v>21</v>
      </c>
      <c r="B44" s="154" t="s">
        <v>524</v>
      </c>
      <c r="C44" s="368">
        <f>SUM(C45:C49)</f>
        <v>0</v>
      </c>
    </row>
    <row r="45" spans="1:3" ht="12" customHeight="1" x14ac:dyDescent="0.2">
      <c r="A45" s="515" t="s">
        <v>109</v>
      </c>
      <c r="B45" s="9" t="s">
        <v>52</v>
      </c>
      <c r="C45" s="96"/>
    </row>
    <row r="46" spans="1:3" ht="12" customHeight="1" x14ac:dyDescent="0.2">
      <c r="A46" s="515" t="s">
        <v>110</v>
      </c>
      <c r="B46" s="8" t="s">
        <v>196</v>
      </c>
      <c r="C46" s="99"/>
    </row>
    <row r="47" spans="1:3" ht="12" customHeight="1" x14ac:dyDescent="0.2">
      <c r="A47" s="515" t="s">
        <v>111</v>
      </c>
      <c r="B47" s="8" t="s">
        <v>152</v>
      </c>
      <c r="C47" s="99"/>
    </row>
    <row r="48" spans="1:3" ht="12" customHeight="1" x14ac:dyDescent="0.2">
      <c r="A48" s="515" t="s">
        <v>112</v>
      </c>
      <c r="B48" s="8" t="s">
        <v>197</v>
      </c>
      <c r="C48" s="99"/>
    </row>
    <row r="49" spans="1:3" ht="12" customHeight="1" thickBot="1" x14ac:dyDescent="0.25">
      <c r="A49" s="515" t="s">
        <v>161</v>
      </c>
      <c r="B49" s="8" t="s">
        <v>198</v>
      </c>
      <c r="C49" s="99"/>
    </row>
    <row r="50" spans="1:3" ht="12" customHeight="1" thickBot="1" x14ac:dyDescent="0.25">
      <c r="A50" s="246" t="s">
        <v>22</v>
      </c>
      <c r="B50" s="154" t="s">
        <v>525</v>
      </c>
      <c r="C50" s="368">
        <f>SUM(C51:C53)</f>
        <v>0</v>
      </c>
    </row>
    <row r="51" spans="1:3" s="525" customFormat="1" ht="12" customHeight="1" x14ac:dyDescent="0.2">
      <c r="A51" s="515" t="s">
        <v>115</v>
      </c>
      <c r="B51" s="9" t="s">
        <v>251</v>
      </c>
      <c r="C51" s="96"/>
    </row>
    <row r="52" spans="1:3" ht="12" customHeight="1" x14ac:dyDescent="0.2">
      <c r="A52" s="515" t="s">
        <v>116</v>
      </c>
      <c r="B52" s="8" t="s">
        <v>200</v>
      </c>
      <c r="C52" s="99"/>
    </row>
    <row r="53" spans="1:3" ht="12" customHeight="1" x14ac:dyDescent="0.2">
      <c r="A53" s="515" t="s">
        <v>117</v>
      </c>
      <c r="B53" s="8" t="s">
        <v>64</v>
      </c>
      <c r="C53" s="99"/>
    </row>
    <row r="54" spans="1:3" ht="12" customHeight="1" thickBot="1" x14ac:dyDescent="0.25">
      <c r="A54" s="515" t="s">
        <v>118</v>
      </c>
      <c r="B54" s="8" t="s">
        <v>4</v>
      </c>
      <c r="C54" s="99"/>
    </row>
    <row r="55" spans="1:3" ht="15" customHeight="1" thickBot="1" x14ac:dyDescent="0.25">
      <c r="A55" s="246" t="s">
        <v>23</v>
      </c>
      <c r="B55" s="291" t="s">
        <v>526</v>
      </c>
      <c r="C55" s="422">
        <f>+C44+C50</f>
        <v>0</v>
      </c>
    </row>
    <row r="56" spans="1:3" ht="13.5" thickBot="1" x14ac:dyDescent="0.25">
      <c r="C56" s="423"/>
    </row>
    <row r="57" spans="1:3" ht="15" customHeight="1" thickBot="1" x14ac:dyDescent="0.25">
      <c r="A57" s="294" t="s">
        <v>223</v>
      </c>
      <c r="B57" s="295"/>
      <c r="C57" s="151"/>
    </row>
    <row r="58" spans="1:3" ht="14.25" customHeight="1" thickBot="1" x14ac:dyDescent="0.25">
      <c r="A58" s="294" t="s">
        <v>224</v>
      </c>
      <c r="B58" s="295"/>
      <c r="C58" s="151"/>
    </row>
  </sheetData>
  <phoneticPr fontId="30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3"/>
  </sheetPr>
  <dimension ref="A1:C58"/>
  <sheetViews>
    <sheetView topLeftCell="A49" workbookViewId="0">
      <selection activeCell="C59" sqref="C59"/>
    </sheetView>
  </sheetViews>
  <sheetFormatPr defaultRowHeight="12.75" x14ac:dyDescent="0.2"/>
  <cols>
    <col min="1" max="1" width="13.83203125" style="292" customWidth="1"/>
    <col min="2" max="2" width="79.1640625" style="293" customWidth="1"/>
    <col min="3" max="3" width="25" style="293" customWidth="1"/>
    <col min="4" max="16384" width="9.33203125" style="293"/>
  </cols>
  <sheetData>
    <row r="1" spans="1:3" s="272" customFormat="1" ht="21" customHeight="1" thickBot="1" x14ac:dyDescent="0.25">
      <c r="A1" s="271"/>
      <c r="B1" s="273"/>
      <c r="C1" s="520" t="s">
        <v>575</v>
      </c>
    </row>
    <row r="2" spans="1:3" s="521" customFormat="1" ht="25.5" customHeight="1" x14ac:dyDescent="0.2">
      <c r="A2" s="468" t="s">
        <v>221</v>
      </c>
      <c r="B2" s="409" t="s">
        <v>569</v>
      </c>
      <c r="C2" s="424" t="s">
        <v>68</v>
      </c>
    </row>
    <row r="3" spans="1:3" s="521" customFormat="1" ht="24.75" thickBot="1" x14ac:dyDescent="0.25">
      <c r="A3" s="513" t="s">
        <v>220</v>
      </c>
      <c r="B3" s="410" t="s">
        <v>504</v>
      </c>
      <c r="C3" s="425" t="s">
        <v>57</v>
      </c>
    </row>
    <row r="4" spans="1:3" s="522" customFormat="1" ht="15.95" customHeight="1" thickBot="1" x14ac:dyDescent="0.3">
      <c r="A4" s="275"/>
      <c r="B4" s="275"/>
      <c r="C4" s="276" t="s">
        <v>58</v>
      </c>
    </row>
    <row r="5" spans="1:3" ht="13.5" thickBot="1" x14ac:dyDescent="0.25">
      <c r="A5" s="469" t="s">
        <v>222</v>
      </c>
      <c r="B5" s="277" t="s">
        <v>59</v>
      </c>
      <c r="C5" s="278" t="s">
        <v>60</v>
      </c>
    </row>
    <row r="6" spans="1:3" s="523" customFormat="1" ht="12.95" customHeight="1" thickBot="1" x14ac:dyDescent="0.25">
      <c r="A6" s="238">
        <v>1</v>
      </c>
      <c r="B6" s="239">
        <v>2</v>
      </c>
      <c r="C6" s="240">
        <v>3</v>
      </c>
    </row>
    <row r="7" spans="1:3" s="523" customFormat="1" ht="15.95" customHeight="1" thickBot="1" x14ac:dyDescent="0.25">
      <c r="A7" s="279"/>
      <c r="B7" s="280" t="s">
        <v>61</v>
      </c>
      <c r="C7" s="281"/>
    </row>
    <row r="8" spans="1:3" s="426" customFormat="1" ht="12" customHeight="1" thickBot="1" x14ac:dyDescent="0.25">
      <c r="A8" s="238" t="s">
        <v>21</v>
      </c>
      <c r="B8" s="282" t="s">
        <v>506</v>
      </c>
      <c r="C8" s="368">
        <f>SUM(C9:C18)</f>
        <v>0</v>
      </c>
    </row>
    <row r="9" spans="1:3" s="426" customFormat="1" ht="12" customHeight="1" x14ac:dyDescent="0.2">
      <c r="A9" s="514" t="s">
        <v>109</v>
      </c>
      <c r="B9" s="10" t="s">
        <v>315</v>
      </c>
      <c r="C9" s="415"/>
    </row>
    <row r="10" spans="1:3" s="426" customFormat="1" ht="12" customHeight="1" x14ac:dyDescent="0.2">
      <c r="A10" s="515" t="s">
        <v>110</v>
      </c>
      <c r="B10" s="8" t="s">
        <v>316</v>
      </c>
      <c r="C10" s="366"/>
    </row>
    <row r="11" spans="1:3" s="426" customFormat="1" ht="12" customHeight="1" x14ac:dyDescent="0.2">
      <c r="A11" s="515" t="s">
        <v>111</v>
      </c>
      <c r="B11" s="8" t="s">
        <v>317</v>
      </c>
      <c r="C11" s="366"/>
    </row>
    <row r="12" spans="1:3" s="426" customFormat="1" ht="12" customHeight="1" x14ac:dyDescent="0.2">
      <c r="A12" s="515" t="s">
        <v>112</v>
      </c>
      <c r="B12" s="8" t="s">
        <v>318</v>
      </c>
      <c r="C12" s="366"/>
    </row>
    <row r="13" spans="1:3" s="426" customFormat="1" ht="12" customHeight="1" x14ac:dyDescent="0.2">
      <c r="A13" s="515" t="s">
        <v>161</v>
      </c>
      <c r="B13" s="8" t="s">
        <v>319</v>
      </c>
      <c r="C13" s="366"/>
    </row>
    <row r="14" spans="1:3" s="426" customFormat="1" ht="12" customHeight="1" x14ac:dyDescent="0.2">
      <c r="A14" s="515" t="s">
        <v>113</v>
      </c>
      <c r="B14" s="8" t="s">
        <v>507</v>
      </c>
      <c r="C14" s="366"/>
    </row>
    <row r="15" spans="1:3" s="426" customFormat="1" ht="12" customHeight="1" x14ac:dyDescent="0.2">
      <c r="A15" s="515" t="s">
        <v>114</v>
      </c>
      <c r="B15" s="7" t="s">
        <v>508</v>
      </c>
      <c r="C15" s="366"/>
    </row>
    <row r="16" spans="1:3" s="426" customFormat="1" ht="12" customHeight="1" x14ac:dyDescent="0.2">
      <c r="A16" s="515" t="s">
        <v>124</v>
      </c>
      <c r="B16" s="8" t="s">
        <v>322</v>
      </c>
      <c r="C16" s="416"/>
    </row>
    <row r="17" spans="1:3" s="524" customFormat="1" ht="12" customHeight="1" x14ac:dyDescent="0.2">
      <c r="A17" s="515" t="s">
        <v>125</v>
      </c>
      <c r="B17" s="8" t="s">
        <v>323</v>
      </c>
      <c r="C17" s="366"/>
    </row>
    <row r="18" spans="1:3" s="524" customFormat="1" ht="12" customHeight="1" thickBot="1" x14ac:dyDescent="0.25">
      <c r="A18" s="515" t="s">
        <v>126</v>
      </c>
      <c r="B18" s="7" t="s">
        <v>324</v>
      </c>
      <c r="C18" s="367"/>
    </row>
    <row r="19" spans="1:3" s="426" customFormat="1" ht="12" customHeight="1" thickBot="1" x14ac:dyDescent="0.25">
      <c r="A19" s="238" t="s">
        <v>22</v>
      </c>
      <c r="B19" s="282" t="s">
        <v>509</v>
      </c>
      <c r="C19" s="368">
        <f>SUM(C20:C22)</f>
        <v>0</v>
      </c>
    </row>
    <row r="20" spans="1:3" s="524" customFormat="1" ht="12" customHeight="1" x14ac:dyDescent="0.2">
      <c r="A20" s="515" t="s">
        <v>115</v>
      </c>
      <c r="B20" s="9" t="s">
        <v>290</v>
      </c>
      <c r="C20" s="366"/>
    </row>
    <row r="21" spans="1:3" s="524" customFormat="1" ht="12" customHeight="1" x14ac:dyDescent="0.2">
      <c r="A21" s="515" t="s">
        <v>116</v>
      </c>
      <c r="B21" s="8" t="s">
        <v>510</v>
      </c>
      <c r="C21" s="366"/>
    </row>
    <row r="22" spans="1:3" s="524" customFormat="1" ht="12" customHeight="1" x14ac:dyDescent="0.2">
      <c r="A22" s="515" t="s">
        <v>117</v>
      </c>
      <c r="B22" s="8" t="s">
        <v>511</v>
      </c>
      <c r="C22" s="366"/>
    </row>
    <row r="23" spans="1:3" s="524" customFormat="1" ht="12" customHeight="1" thickBot="1" x14ac:dyDescent="0.25">
      <c r="A23" s="515" t="s">
        <v>118</v>
      </c>
      <c r="B23" s="8" t="s">
        <v>2</v>
      </c>
      <c r="C23" s="366"/>
    </row>
    <row r="24" spans="1:3" s="524" customFormat="1" ht="12" customHeight="1" thickBot="1" x14ac:dyDescent="0.25">
      <c r="A24" s="246" t="s">
        <v>23</v>
      </c>
      <c r="B24" s="154" t="s">
        <v>187</v>
      </c>
      <c r="C24" s="395"/>
    </row>
    <row r="25" spans="1:3" s="524" customFormat="1" ht="12" customHeight="1" thickBot="1" x14ac:dyDescent="0.25">
      <c r="A25" s="246" t="s">
        <v>24</v>
      </c>
      <c r="B25" s="154" t="s">
        <v>512</v>
      </c>
      <c r="C25" s="368">
        <f>+C26+C27</f>
        <v>0</v>
      </c>
    </row>
    <row r="26" spans="1:3" s="524" customFormat="1" ht="12" customHeight="1" x14ac:dyDescent="0.2">
      <c r="A26" s="516" t="s">
        <v>300</v>
      </c>
      <c r="B26" s="517" t="s">
        <v>510</v>
      </c>
      <c r="C26" s="96"/>
    </row>
    <row r="27" spans="1:3" s="524" customFormat="1" ht="12" customHeight="1" x14ac:dyDescent="0.2">
      <c r="A27" s="516" t="s">
        <v>303</v>
      </c>
      <c r="B27" s="518" t="s">
        <v>513</v>
      </c>
      <c r="C27" s="369"/>
    </row>
    <row r="28" spans="1:3" s="524" customFormat="1" ht="12" customHeight="1" thickBot="1" x14ac:dyDescent="0.25">
      <c r="A28" s="515" t="s">
        <v>304</v>
      </c>
      <c r="B28" s="519" t="s">
        <v>514</v>
      </c>
      <c r="C28" s="103"/>
    </row>
    <row r="29" spans="1:3" s="524" customFormat="1" ht="12" customHeight="1" thickBot="1" x14ac:dyDescent="0.25">
      <c r="A29" s="246" t="s">
        <v>25</v>
      </c>
      <c r="B29" s="154" t="s">
        <v>515</v>
      </c>
      <c r="C29" s="368">
        <f>+C30+C31+C32</f>
        <v>0</v>
      </c>
    </row>
    <row r="30" spans="1:3" s="524" customFormat="1" ht="12" customHeight="1" x14ac:dyDescent="0.2">
      <c r="A30" s="516" t="s">
        <v>102</v>
      </c>
      <c r="B30" s="517" t="s">
        <v>329</v>
      </c>
      <c r="C30" s="96"/>
    </row>
    <row r="31" spans="1:3" s="524" customFormat="1" ht="12" customHeight="1" x14ac:dyDescent="0.2">
      <c r="A31" s="516" t="s">
        <v>103</v>
      </c>
      <c r="B31" s="518" t="s">
        <v>330</v>
      </c>
      <c r="C31" s="369"/>
    </row>
    <row r="32" spans="1:3" s="524" customFormat="1" ht="12" customHeight="1" thickBot="1" x14ac:dyDescent="0.25">
      <c r="A32" s="515" t="s">
        <v>104</v>
      </c>
      <c r="B32" s="172" t="s">
        <v>331</v>
      </c>
      <c r="C32" s="103"/>
    </row>
    <row r="33" spans="1:3" s="426" customFormat="1" ht="12" customHeight="1" thickBot="1" x14ac:dyDescent="0.25">
      <c r="A33" s="246" t="s">
        <v>26</v>
      </c>
      <c r="B33" s="154" t="s">
        <v>445</v>
      </c>
      <c r="C33" s="395"/>
    </row>
    <row r="34" spans="1:3" s="426" customFormat="1" ht="12" customHeight="1" thickBot="1" x14ac:dyDescent="0.25">
      <c r="A34" s="246" t="s">
        <v>27</v>
      </c>
      <c r="B34" s="154" t="s">
        <v>516</v>
      </c>
      <c r="C34" s="417"/>
    </row>
    <row r="35" spans="1:3" s="426" customFormat="1" ht="12" customHeight="1" thickBot="1" x14ac:dyDescent="0.25">
      <c r="A35" s="238" t="s">
        <v>28</v>
      </c>
      <c r="B35" s="154" t="s">
        <v>517</v>
      </c>
      <c r="C35" s="418">
        <f>+C8+C19+C24+C25+C29+C33+C34</f>
        <v>0</v>
      </c>
    </row>
    <row r="36" spans="1:3" s="426" customFormat="1" ht="12" customHeight="1" thickBot="1" x14ac:dyDescent="0.25">
      <c r="A36" s="283" t="s">
        <v>29</v>
      </c>
      <c r="B36" s="154" t="s">
        <v>518</v>
      </c>
      <c r="C36" s="418">
        <f>+C37+C38+C39</f>
        <v>95556</v>
      </c>
    </row>
    <row r="37" spans="1:3" s="426" customFormat="1" ht="12" customHeight="1" x14ac:dyDescent="0.2">
      <c r="A37" s="516" t="s">
        <v>519</v>
      </c>
      <c r="B37" s="517" t="s">
        <v>261</v>
      </c>
      <c r="C37" s="96"/>
    </row>
    <row r="38" spans="1:3" s="426" customFormat="1" ht="12" customHeight="1" x14ac:dyDescent="0.2">
      <c r="A38" s="516" t="s">
        <v>520</v>
      </c>
      <c r="B38" s="518" t="s">
        <v>3</v>
      </c>
      <c r="C38" s="369"/>
    </row>
    <row r="39" spans="1:3" s="524" customFormat="1" ht="12" customHeight="1" thickBot="1" x14ac:dyDescent="0.25">
      <c r="A39" s="515" t="s">
        <v>521</v>
      </c>
      <c r="B39" s="172" t="s">
        <v>522</v>
      </c>
      <c r="C39" s="103">
        <v>95556</v>
      </c>
    </row>
    <row r="40" spans="1:3" s="524" customFormat="1" ht="15" customHeight="1" thickBot="1" x14ac:dyDescent="0.25">
      <c r="A40" s="283" t="s">
        <v>30</v>
      </c>
      <c r="B40" s="284" t="s">
        <v>523</v>
      </c>
      <c r="C40" s="421">
        <f>+C35+C36</f>
        <v>95556</v>
      </c>
    </row>
    <row r="41" spans="1:3" s="524" customFormat="1" ht="15" customHeight="1" x14ac:dyDescent="0.2">
      <c r="A41" s="285"/>
      <c r="B41" s="286"/>
      <c r="C41" s="419"/>
    </row>
    <row r="42" spans="1:3" ht="13.5" thickBot="1" x14ac:dyDescent="0.25">
      <c r="A42" s="287"/>
      <c r="B42" s="288"/>
      <c r="C42" s="420"/>
    </row>
    <row r="43" spans="1:3" s="523" customFormat="1" ht="16.5" customHeight="1" thickBot="1" x14ac:dyDescent="0.25">
      <c r="A43" s="289"/>
      <c r="B43" s="290" t="s">
        <v>63</v>
      </c>
      <c r="C43" s="421"/>
    </row>
    <row r="44" spans="1:3" s="525" customFormat="1" ht="12" customHeight="1" thickBot="1" x14ac:dyDescent="0.25">
      <c r="A44" s="246" t="s">
        <v>21</v>
      </c>
      <c r="B44" s="154" t="s">
        <v>524</v>
      </c>
      <c r="C44" s="368">
        <f>SUM(C45:C49)</f>
        <v>94656</v>
      </c>
    </row>
    <row r="45" spans="1:3" ht="12" customHeight="1" x14ac:dyDescent="0.2">
      <c r="A45" s="515" t="s">
        <v>109</v>
      </c>
      <c r="B45" s="9" t="s">
        <v>52</v>
      </c>
      <c r="C45" s="96">
        <v>63557</v>
      </c>
    </row>
    <row r="46" spans="1:3" ht="12" customHeight="1" x14ac:dyDescent="0.2">
      <c r="A46" s="515" t="s">
        <v>110</v>
      </c>
      <c r="B46" s="8" t="s">
        <v>196</v>
      </c>
      <c r="C46" s="99">
        <v>16884</v>
      </c>
    </row>
    <row r="47" spans="1:3" ht="12" customHeight="1" x14ac:dyDescent="0.2">
      <c r="A47" s="515" t="s">
        <v>111</v>
      </c>
      <c r="B47" s="8" t="s">
        <v>152</v>
      </c>
      <c r="C47" s="99">
        <v>14215</v>
      </c>
    </row>
    <row r="48" spans="1:3" ht="12" customHeight="1" x14ac:dyDescent="0.2">
      <c r="A48" s="515" t="s">
        <v>112</v>
      </c>
      <c r="B48" s="8" t="s">
        <v>197</v>
      </c>
      <c r="C48" s="99"/>
    </row>
    <row r="49" spans="1:3" ht="12" customHeight="1" thickBot="1" x14ac:dyDescent="0.25">
      <c r="A49" s="515" t="s">
        <v>161</v>
      </c>
      <c r="B49" s="8" t="s">
        <v>198</v>
      </c>
      <c r="C49" s="99"/>
    </row>
    <row r="50" spans="1:3" ht="12" customHeight="1" thickBot="1" x14ac:dyDescent="0.25">
      <c r="A50" s="246" t="s">
        <v>22</v>
      </c>
      <c r="B50" s="154" t="s">
        <v>525</v>
      </c>
      <c r="C50" s="368">
        <f>SUM(C51:C53)</f>
        <v>900</v>
      </c>
    </row>
    <row r="51" spans="1:3" s="525" customFormat="1" ht="12" customHeight="1" x14ac:dyDescent="0.2">
      <c r="A51" s="515" t="s">
        <v>115</v>
      </c>
      <c r="B51" s="9" t="s">
        <v>251</v>
      </c>
      <c r="C51" s="96">
        <v>900</v>
      </c>
    </row>
    <row r="52" spans="1:3" ht="12" customHeight="1" x14ac:dyDescent="0.2">
      <c r="A52" s="515" t="s">
        <v>116</v>
      </c>
      <c r="B52" s="8" t="s">
        <v>200</v>
      </c>
      <c r="C52" s="99"/>
    </row>
    <row r="53" spans="1:3" ht="12" customHeight="1" x14ac:dyDescent="0.2">
      <c r="A53" s="515" t="s">
        <v>117</v>
      </c>
      <c r="B53" s="8" t="s">
        <v>64</v>
      </c>
      <c r="C53" s="99"/>
    </row>
    <row r="54" spans="1:3" ht="12" customHeight="1" thickBot="1" x14ac:dyDescent="0.25">
      <c r="A54" s="515" t="s">
        <v>118</v>
      </c>
      <c r="B54" s="8" t="s">
        <v>4</v>
      </c>
      <c r="C54" s="99"/>
    </row>
    <row r="55" spans="1:3" ht="15" customHeight="1" thickBot="1" x14ac:dyDescent="0.25">
      <c r="A55" s="246" t="s">
        <v>23</v>
      </c>
      <c r="B55" s="291" t="s">
        <v>526</v>
      </c>
      <c r="C55" s="422">
        <f>+C44+C50</f>
        <v>95556</v>
      </c>
    </row>
    <row r="56" spans="1:3" ht="13.5" thickBot="1" x14ac:dyDescent="0.25">
      <c r="C56" s="423"/>
    </row>
    <row r="57" spans="1:3" ht="15" customHeight="1" thickBot="1" x14ac:dyDescent="0.25">
      <c r="A57" s="294" t="s">
        <v>223</v>
      </c>
      <c r="B57" s="295"/>
      <c r="C57" s="151">
        <v>26</v>
      </c>
    </row>
    <row r="58" spans="1:3" ht="14.25" customHeight="1" thickBot="1" x14ac:dyDescent="0.25">
      <c r="A58" s="294" t="s">
        <v>224</v>
      </c>
      <c r="B58" s="295"/>
      <c r="C58" s="151"/>
    </row>
  </sheetData>
  <phoneticPr fontId="30" type="noConversion"/>
  <pageMargins left="0.64" right="0.56000000000000005" top="1" bottom="1" header="0.5" footer="0.5"/>
  <pageSetup paperSize="9" scale="85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3"/>
  </sheetPr>
  <dimension ref="A1:C58"/>
  <sheetViews>
    <sheetView workbookViewId="0">
      <selection activeCell="C2" sqref="C2"/>
    </sheetView>
  </sheetViews>
  <sheetFormatPr defaultRowHeight="12.75" x14ac:dyDescent="0.2"/>
  <cols>
    <col min="1" max="1" width="13.83203125" style="292" customWidth="1"/>
    <col min="2" max="2" width="79.1640625" style="293" customWidth="1"/>
    <col min="3" max="3" width="25" style="293" customWidth="1"/>
    <col min="4" max="16384" width="9.33203125" style="293"/>
  </cols>
  <sheetData>
    <row r="1" spans="1:3" s="272" customFormat="1" ht="21" customHeight="1" thickBot="1" x14ac:dyDescent="0.25">
      <c r="A1" s="271"/>
      <c r="B1" s="273"/>
      <c r="C1" s="520" t="s">
        <v>576</v>
      </c>
    </row>
    <row r="2" spans="1:3" s="521" customFormat="1" ht="25.5" customHeight="1" x14ac:dyDescent="0.2">
      <c r="A2" s="468" t="s">
        <v>221</v>
      </c>
      <c r="B2" s="409" t="s">
        <v>569</v>
      </c>
      <c r="C2" s="424" t="s">
        <v>68</v>
      </c>
    </row>
    <row r="3" spans="1:3" s="521" customFormat="1" ht="24.75" thickBot="1" x14ac:dyDescent="0.25">
      <c r="A3" s="513" t="s">
        <v>220</v>
      </c>
      <c r="B3" s="410" t="s">
        <v>530</v>
      </c>
      <c r="C3" s="425" t="s">
        <v>67</v>
      </c>
    </row>
    <row r="4" spans="1:3" s="522" customFormat="1" ht="15.95" customHeight="1" thickBot="1" x14ac:dyDescent="0.3">
      <c r="A4" s="275"/>
      <c r="B4" s="275"/>
      <c r="C4" s="276" t="s">
        <v>58</v>
      </c>
    </row>
    <row r="5" spans="1:3" ht="13.5" thickBot="1" x14ac:dyDescent="0.25">
      <c r="A5" s="469" t="s">
        <v>222</v>
      </c>
      <c r="B5" s="277" t="s">
        <v>59</v>
      </c>
      <c r="C5" s="278" t="s">
        <v>60</v>
      </c>
    </row>
    <row r="6" spans="1:3" s="523" customFormat="1" ht="12.95" customHeight="1" thickBot="1" x14ac:dyDescent="0.25">
      <c r="A6" s="238">
        <v>1</v>
      </c>
      <c r="B6" s="239">
        <v>2</v>
      </c>
      <c r="C6" s="240">
        <v>3</v>
      </c>
    </row>
    <row r="7" spans="1:3" s="523" customFormat="1" ht="15.95" customHeight="1" thickBot="1" x14ac:dyDescent="0.25">
      <c r="A7" s="279"/>
      <c r="B7" s="280" t="s">
        <v>61</v>
      </c>
      <c r="C7" s="281"/>
    </row>
    <row r="8" spans="1:3" s="426" customFormat="1" ht="12" customHeight="1" thickBot="1" x14ac:dyDescent="0.25">
      <c r="A8" s="238" t="s">
        <v>21</v>
      </c>
      <c r="B8" s="282" t="s">
        <v>506</v>
      </c>
      <c r="C8" s="368">
        <f>SUM(C9:C18)</f>
        <v>0</v>
      </c>
    </row>
    <row r="9" spans="1:3" s="426" customFormat="1" ht="12" customHeight="1" x14ac:dyDescent="0.2">
      <c r="A9" s="514" t="s">
        <v>109</v>
      </c>
      <c r="B9" s="10" t="s">
        <v>315</v>
      </c>
      <c r="C9" s="415"/>
    </row>
    <row r="10" spans="1:3" s="426" customFormat="1" ht="12" customHeight="1" x14ac:dyDescent="0.2">
      <c r="A10" s="515" t="s">
        <v>110</v>
      </c>
      <c r="B10" s="8" t="s">
        <v>316</v>
      </c>
      <c r="C10" s="366"/>
    </row>
    <row r="11" spans="1:3" s="426" customFormat="1" ht="12" customHeight="1" x14ac:dyDescent="0.2">
      <c r="A11" s="515" t="s">
        <v>111</v>
      </c>
      <c r="B11" s="8" t="s">
        <v>317</v>
      </c>
      <c r="C11" s="366"/>
    </row>
    <row r="12" spans="1:3" s="426" customFormat="1" ht="12" customHeight="1" x14ac:dyDescent="0.2">
      <c r="A12" s="515" t="s">
        <v>112</v>
      </c>
      <c r="B12" s="8" t="s">
        <v>318</v>
      </c>
      <c r="C12" s="366"/>
    </row>
    <row r="13" spans="1:3" s="426" customFormat="1" ht="12" customHeight="1" x14ac:dyDescent="0.2">
      <c r="A13" s="515" t="s">
        <v>161</v>
      </c>
      <c r="B13" s="8" t="s">
        <v>319</v>
      </c>
      <c r="C13" s="366"/>
    </row>
    <row r="14" spans="1:3" s="426" customFormat="1" ht="12" customHeight="1" x14ac:dyDescent="0.2">
      <c r="A14" s="515" t="s">
        <v>113</v>
      </c>
      <c r="B14" s="8" t="s">
        <v>507</v>
      </c>
      <c r="C14" s="366"/>
    </row>
    <row r="15" spans="1:3" s="426" customFormat="1" ht="12" customHeight="1" x14ac:dyDescent="0.2">
      <c r="A15" s="515" t="s">
        <v>114</v>
      </c>
      <c r="B15" s="7" t="s">
        <v>508</v>
      </c>
      <c r="C15" s="366"/>
    </row>
    <row r="16" spans="1:3" s="426" customFormat="1" ht="12" customHeight="1" x14ac:dyDescent="0.2">
      <c r="A16" s="515" t="s">
        <v>124</v>
      </c>
      <c r="B16" s="8" t="s">
        <v>322</v>
      </c>
      <c r="C16" s="416"/>
    </row>
    <row r="17" spans="1:3" s="524" customFormat="1" ht="12" customHeight="1" x14ac:dyDescent="0.2">
      <c r="A17" s="515" t="s">
        <v>125</v>
      </c>
      <c r="B17" s="8" t="s">
        <v>323</v>
      </c>
      <c r="C17" s="366"/>
    </row>
    <row r="18" spans="1:3" s="524" customFormat="1" ht="12" customHeight="1" thickBot="1" x14ac:dyDescent="0.25">
      <c r="A18" s="515" t="s">
        <v>126</v>
      </c>
      <c r="B18" s="7" t="s">
        <v>324</v>
      </c>
      <c r="C18" s="367"/>
    </row>
    <row r="19" spans="1:3" s="426" customFormat="1" ht="12" customHeight="1" thickBot="1" x14ac:dyDescent="0.25">
      <c r="A19" s="238" t="s">
        <v>22</v>
      </c>
      <c r="B19" s="282" t="s">
        <v>509</v>
      </c>
      <c r="C19" s="368">
        <f>SUM(C20:C22)</f>
        <v>0</v>
      </c>
    </row>
    <row r="20" spans="1:3" s="524" customFormat="1" ht="12" customHeight="1" x14ac:dyDescent="0.2">
      <c r="A20" s="515" t="s">
        <v>115</v>
      </c>
      <c r="B20" s="9" t="s">
        <v>290</v>
      </c>
      <c r="C20" s="366"/>
    </row>
    <row r="21" spans="1:3" s="524" customFormat="1" ht="12" customHeight="1" x14ac:dyDescent="0.2">
      <c r="A21" s="515" t="s">
        <v>116</v>
      </c>
      <c r="B21" s="8" t="s">
        <v>510</v>
      </c>
      <c r="C21" s="366"/>
    </row>
    <row r="22" spans="1:3" s="524" customFormat="1" ht="12" customHeight="1" x14ac:dyDescent="0.2">
      <c r="A22" s="515" t="s">
        <v>117</v>
      </c>
      <c r="B22" s="8" t="s">
        <v>511</v>
      </c>
      <c r="C22" s="366"/>
    </row>
    <row r="23" spans="1:3" s="524" customFormat="1" ht="12" customHeight="1" thickBot="1" x14ac:dyDescent="0.25">
      <c r="A23" s="515" t="s">
        <v>118</v>
      </c>
      <c r="B23" s="8" t="s">
        <v>2</v>
      </c>
      <c r="C23" s="366"/>
    </row>
    <row r="24" spans="1:3" s="524" customFormat="1" ht="12" customHeight="1" thickBot="1" x14ac:dyDescent="0.25">
      <c r="A24" s="246" t="s">
        <v>23</v>
      </c>
      <c r="B24" s="154" t="s">
        <v>187</v>
      </c>
      <c r="C24" s="395"/>
    </row>
    <row r="25" spans="1:3" s="524" customFormat="1" ht="12" customHeight="1" thickBot="1" x14ac:dyDescent="0.25">
      <c r="A25" s="246" t="s">
        <v>24</v>
      </c>
      <c r="B25" s="154" t="s">
        <v>512</v>
      </c>
      <c r="C25" s="368">
        <f>+C26+C27</f>
        <v>0</v>
      </c>
    </row>
    <row r="26" spans="1:3" s="524" customFormat="1" ht="12" customHeight="1" x14ac:dyDescent="0.2">
      <c r="A26" s="516" t="s">
        <v>300</v>
      </c>
      <c r="B26" s="517" t="s">
        <v>510</v>
      </c>
      <c r="C26" s="96"/>
    </row>
    <row r="27" spans="1:3" s="524" customFormat="1" ht="12" customHeight="1" x14ac:dyDescent="0.2">
      <c r="A27" s="516" t="s">
        <v>303</v>
      </c>
      <c r="B27" s="518" t="s">
        <v>513</v>
      </c>
      <c r="C27" s="369"/>
    </row>
    <row r="28" spans="1:3" s="524" customFormat="1" ht="12" customHeight="1" thickBot="1" x14ac:dyDescent="0.25">
      <c r="A28" s="515" t="s">
        <v>304</v>
      </c>
      <c r="B28" s="519" t="s">
        <v>514</v>
      </c>
      <c r="C28" s="103"/>
    </row>
    <row r="29" spans="1:3" s="524" customFormat="1" ht="12" customHeight="1" thickBot="1" x14ac:dyDescent="0.25">
      <c r="A29" s="246" t="s">
        <v>25</v>
      </c>
      <c r="B29" s="154" t="s">
        <v>515</v>
      </c>
      <c r="C29" s="368">
        <f>+C30+C31+C32</f>
        <v>0</v>
      </c>
    </row>
    <row r="30" spans="1:3" s="524" customFormat="1" ht="12" customHeight="1" x14ac:dyDescent="0.2">
      <c r="A30" s="516" t="s">
        <v>102</v>
      </c>
      <c r="B30" s="517" t="s">
        <v>329</v>
      </c>
      <c r="C30" s="96"/>
    </row>
    <row r="31" spans="1:3" s="524" customFormat="1" ht="12" customHeight="1" x14ac:dyDescent="0.2">
      <c r="A31" s="516" t="s">
        <v>103</v>
      </c>
      <c r="B31" s="518" t="s">
        <v>330</v>
      </c>
      <c r="C31" s="369"/>
    </row>
    <row r="32" spans="1:3" s="524" customFormat="1" ht="12" customHeight="1" thickBot="1" x14ac:dyDescent="0.25">
      <c r="A32" s="515" t="s">
        <v>104</v>
      </c>
      <c r="B32" s="172" t="s">
        <v>331</v>
      </c>
      <c r="C32" s="103"/>
    </row>
    <row r="33" spans="1:3" s="426" customFormat="1" ht="12" customHeight="1" thickBot="1" x14ac:dyDescent="0.25">
      <c r="A33" s="246" t="s">
        <v>26</v>
      </c>
      <c r="B33" s="154" t="s">
        <v>445</v>
      </c>
      <c r="C33" s="395"/>
    </row>
    <row r="34" spans="1:3" s="426" customFormat="1" ht="12" customHeight="1" thickBot="1" x14ac:dyDescent="0.25">
      <c r="A34" s="246" t="s">
        <v>27</v>
      </c>
      <c r="B34" s="154" t="s">
        <v>516</v>
      </c>
      <c r="C34" s="417"/>
    </row>
    <row r="35" spans="1:3" s="426" customFormat="1" ht="12" customHeight="1" thickBot="1" x14ac:dyDescent="0.25">
      <c r="A35" s="238" t="s">
        <v>28</v>
      </c>
      <c r="B35" s="154" t="s">
        <v>517</v>
      </c>
      <c r="C35" s="418">
        <f>+C8+C19+C24+C25+C29+C33+C34</f>
        <v>0</v>
      </c>
    </row>
    <row r="36" spans="1:3" s="426" customFormat="1" ht="12" customHeight="1" thickBot="1" x14ac:dyDescent="0.25">
      <c r="A36" s="283" t="s">
        <v>29</v>
      </c>
      <c r="B36" s="154" t="s">
        <v>518</v>
      </c>
      <c r="C36" s="418">
        <f>+C37+C38+C39</f>
        <v>95556</v>
      </c>
    </row>
    <row r="37" spans="1:3" s="426" customFormat="1" ht="12" customHeight="1" x14ac:dyDescent="0.2">
      <c r="A37" s="516" t="s">
        <v>519</v>
      </c>
      <c r="B37" s="517" t="s">
        <v>261</v>
      </c>
      <c r="C37" s="96"/>
    </row>
    <row r="38" spans="1:3" s="426" customFormat="1" ht="12" customHeight="1" x14ac:dyDescent="0.2">
      <c r="A38" s="516" t="s">
        <v>520</v>
      </c>
      <c r="B38" s="518" t="s">
        <v>3</v>
      </c>
      <c r="C38" s="369"/>
    </row>
    <row r="39" spans="1:3" s="524" customFormat="1" ht="12" customHeight="1" thickBot="1" x14ac:dyDescent="0.25">
      <c r="A39" s="515" t="s">
        <v>521</v>
      </c>
      <c r="B39" s="172" t="s">
        <v>522</v>
      </c>
      <c r="C39" s="103">
        <v>95556</v>
      </c>
    </row>
    <row r="40" spans="1:3" s="524" customFormat="1" ht="15" customHeight="1" thickBot="1" x14ac:dyDescent="0.25">
      <c r="A40" s="283" t="s">
        <v>30</v>
      </c>
      <c r="B40" s="284" t="s">
        <v>523</v>
      </c>
      <c r="C40" s="421">
        <f>+C35+C36</f>
        <v>95556</v>
      </c>
    </row>
    <row r="41" spans="1:3" s="524" customFormat="1" ht="15" customHeight="1" x14ac:dyDescent="0.2">
      <c r="A41" s="285"/>
      <c r="B41" s="286"/>
      <c r="C41" s="419"/>
    </row>
    <row r="42" spans="1:3" ht="13.5" thickBot="1" x14ac:dyDescent="0.25">
      <c r="A42" s="287"/>
      <c r="B42" s="288"/>
      <c r="C42" s="420"/>
    </row>
    <row r="43" spans="1:3" s="523" customFormat="1" ht="16.5" customHeight="1" thickBot="1" x14ac:dyDescent="0.25">
      <c r="A43" s="289"/>
      <c r="B43" s="290" t="s">
        <v>63</v>
      </c>
      <c r="C43" s="421"/>
    </row>
    <row r="44" spans="1:3" s="525" customFormat="1" ht="12" customHeight="1" thickBot="1" x14ac:dyDescent="0.25">
      <c r="A44" s="246" t="s">
        <v>21</v>
      </c>
      <c r="B44" s="154" t="s">
        <v>524</v>
      </c>
      <c r="C44" s="368">
        <f>SUM(C45:C49)</f>
        <v>94656</v>
      </c>
    </row>
    <row r="45" spans="1:3" ht="12" customHeight="1" x14ac:dyDescent="0.2">
      <c r="A45" s="515" t="s">
        <v>109</v>
      </c>
      <c r="B45" s="9" t="s">
        <v>52</v>
      </c>
      <c r="C45" s="96">
        <v>63557</v>
      </c>
    </row>
    <row r="46" spans="1:3" ht="12" customHeight="1" x14ac:dyDescent="0.2">
      <c r="A46" s="515" t="s">
        <v>110</v>
      </c>
      <c r="B46" s="8" t="s">
        <v>196</v>
      </c>
      <c r="C46" s="99">
        <v>16884</v>
      </c>
    </row>
    <row r="47" spans="1:3" ht="12" customHeight="1" x14ac:dyDescent="0.2">
      <c r="A47" s="515" t="s">
        <v>111</v>
      </c>
      <c r="B47" s="8" t="s">
        <v>152</v>
      </c>
      <c r="C47" s="99">
        <v>14215</v>
      </c>
    </row>
    <row r="48" spans="1:3" ht="12" customHeight="1" x14ac:dyDescent="0.2">
      <c r="A48" s="515" t="s">
        <v>112</v>
      </c>
      <c r="B48" s="8" t="s">
        <v>197</v>
      </c>
      <c r="C48" s="99"/>
    </row>
    <row r="49" spans="1:3" ht="12" customHeight="1" thickBot="1" x14ac:dyDescent="0.25">
      <c r="A49" s="515" t="s">
        <v>161</v>
      </c>
      <c r="B49" s="8" t="s">
        <v>198</v>
      </c>
      <c r="C49" s="99"/>
    </row>
    <row r="50" spans="1:3" ht="12" customHeight="1" thickBot="1" x14ac:dyDescent="0.25">
      <c r="A50" s="246" t="s">
        <v>22</v>
      </c>
      <c r="B50" s="154" t="s">
        <v>525</v>
      </c>
      <c r="C50" s="368">
        <f>SUM(C51:C53)</f>
        <v>900</v>
      </c>
    </row>
    <row r="51" spans="1:3" s="525" customFormat="1" ht="12" customHeight="1" x14ac:dyDescent="0.2">
      <c r="A51" s="515" t="s">
        <v>115</v>
      </c>
      <c r="B51" s="9" t="s">
        <v>251</v>
      </c>
      <c r="C51" s="96">
        <v>900</v>
      </c>
    </row>
    <row r="52" spans="1:3" ht="12" customHeight="1" x14ac:dyDescent="0.2">
      <c r="A52" s="515" t="s">
        <v>116</v>
      </c>
      <c r="B52" s="8" t="s">
        <v>200</v>
      </c>
      <c r="C52" s="99"/>
    </row>
    <row r="53" spans="1:3" ht="12" customHeight="1" x14ac:dyDescent="0.2">
      <c r="A53" s="515" t="s">
        <v>117</v>
      </c>
      <c r="B53" s="8" t="s">
        <v>64</v>
      </c>
      <c r="C53" s="99"/>
    </row>
    <row r="54" spans="1:3" ht="12" customHeight="1" thickBot="1" x14ac:dyDescent="0.25">
      <c r="A54" s="515" t="s">
        <v>118</v>
      </c>
      <c r="B54" s="8" t="s">
        <v>4</v>
      </c>
      <c r="C54" s="99"/>
    </row>
    <row r="55" spans="1:3" ht="15" customHeight="1" thickBot="1" x14ac:dyDescent="0.25">
      <c r="A55" s="246" t="s">
        <v>23</v>
      </c>
      <c r="B55" s="291" t="s">
        <v>526</v>
      </c>
      <c r="C55" s="422">
        <f>+C44+C50</f>
        <v>95556</v>
      </c>
    </row>
    <row r="56" spans="1:3" ht="13.5" thickBot="1" x14ac:dyDescent="0.25">
      <c r="C56" s="423"/>
    </row>
    <row r="57" spans="1:3" ht="15" customHeight="1" thickBot="1" x14ac:dyDescent="0.25">
      <c r="A57" s="294" t="s">
        <v>223</v>
      </c>
      <c r="B57" s="295"/>
      <c r="C57" s="151">
        <v>27</v>
      </c>
    </row>
    <row r="58" spans="1:3" ht="14.25" customHeight="1" thickBot="1" x14ac:dyDescent="0.25">
      <c r="A58" s="294" t="s">
        <v>224</v>
      </c>
      <c r="B58" s="295"/>
      <c r="C58" s="151"/>
    </row>
  </sheetData>
  <phoneticPr fontId="30" type="noConversion"/>
  <pageMargins left="0.56999999999999995" right="0.56000000000000005" top="1" bottom="1" header="0.5" footer="0.5"/>
  <pageSetup paperSize="9" scale="85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7"/>
  </sheetPr>
  <dimension ref="A1:C58"/>
  <sheetViews>
    <sheetView workbookViewId="0">
      <selection activeCell="C2" sqref="C2"/>
    </sheetView>
  </sheetViews>
  <sheetFormatPr defaultRowHeight="12.75" x14ac:dyDescent="0.2"/>
  <cols>
    <col min="1" max="1" width="13.83203125" style="292" customWidth="1"/>
    <col min="2" max="2" width="79.1640625" style="293" customWidth="1"/>
    <col min="3" max="3" width="25" style="293" customWidth="1"/>
    <col min="4" max="16384" width="9.33203125" style="293"/>
  </cols>
  <sheetData>
    <row r="1" spans="1:3" s="272" customFormat="1" ht="21" customHeight="1" thickBot="1" x14ac:dyDescent="0.25">
      <c r="A1" s="271"/>
      <c r="B1" s="273"/>
      <c r="C1" s="520" t="s">
        <v>577</v>
      </c>
    </row>
    <row r="2" spans="1:3" s="521" customFormat="1" ht="25.5" customHeight="1" x14ac:dyDescent="0.2">
      <c r="A2" s="468" t="s">
        <v>221</v>
      </c>
      <c r="B2" s="409" t="s">
        <v>225</v>
      </c>
      <c r="C2" s="424" t="s">
        <v>68</v>
      </c>
    </row>
    <row r="3" spans="1:3" s="521" customFormat="1" ht="24.75" thickBot="1" x14ac:dyDescent="0.25">
      <c r="A3" s="513" t="s">
        <v>220</v>
      </c>
      <c r="B3" s="410" t="s">
        <v>532</v>
      </c>
      <c r="C3" s="425" t="s">
        <v>68</v>
      </c>
    </row>
    <row r="4" spans="1:3" s="522" customFormat="1" ht="15.95" customHeight="1" thickBot="1" x14ac:dyDescent="0.3">
      <c r="A4" s="275"/>
      <c r="B4" s="275"/>
      <c r="C4" s="276" t="s">
        <v>58</v>
      </c>
    </row>
    <row r="5" spans="1:3" ht="13.5" thickBot="1" x14ac:dyDescent="0.25">
      <c r="A5" s="469" t="s">
        <v>222</v>
      </c>
      <c r="B5" s="277" t="s">
        <v>59</v>
      </c>
      <c r="C5" s="278" t="s">
        <v>60</v>
      </c>
    </row>
    <row r="6" spans="1:3" s="523" customFormat="1" ht="12.95" customHeight="1" thickBot="1" x14ac:dyDescent="0.25">
      <c r="A6" s="238">
        <v>1</v>
      </c>
      <c r="B6" s="239">
        <v>2</v>
      </c>
      <c r="C6" s="240">
        <v>3</v>
      </c>
    </row>
    <row r="7" spans="1:3" s="523" customFormat="1" ht="15.95" customHeight="1" thickBot="1" x14ac:dyDescent="0.25">
      <c r="A7" s="279"/>
      <c r="B7" s="280" t="s">
        <v>61</v>
      </c>
      <c r="C7" s="281"/>
    </row>
    <row r="8" spans="1:3" s="426" customFormat="1" ht="12" customHeight="1" thickBot="1" x14ac:dyDescent="0.25">
      <c r="A8" s="238" t="s">
        <v>21</v>
      </c>
      <c r="B8" s="282" t="s">
        <v>506</v>
      </c>
      <c r="C8" s="368">
        <f>SUM(C9:C18)</f>
        <v>0</v>
      </c>
    </row>
    <row r="9" spans="1:3" s="426" customFormat="1" ht="12" customHeight="1" x14ac:dyDescent="0.2">
      <c r="A9" s="514" t="s">
        <v>109</v>
      </c>
      <c r="B9" s="10" t="s">
        <v>315</v>
      </c>
      <c r="C9" s="415"/>
    </row>
    <row r="10" spans="1:3" s="426" customFormat="1" ht="12" customHeight="1" x14ac:dyDescent="0.2">
      <c r="A10" s="515" t="s">
        <v>110</v>
      </c>
      <c r="B10" s="8" t="s">
        <v>316</v>
      </c>
      <c r="C10" s="366"/>
    </row>
    <row r="11" spans="1:3" s="426" customFormat="1" ht="12" customHeight="1" x14ac:dyDescent="0.2">
      <c r="A11" s="515" t="s">
        <v>111</v>
      </c>
      <c r="B11" s="8" t="s">
        <v>317</v>
      </c>
      <c r="C11" s="366"/>
    </row>
    <row r="12" spans="1:3" s="426" customFormat="1" ht="12" customHeight="1" x14ac:dyDescent="0.2">
      <c r="A12" s="515" t="s">
        <v>112</v>
      </c>
      <c r="B12" s="8" t="s">
        <v>318</v>
      </c>
      <c r="C12" s="366"/>
    </row>
    <row r="13" spans="1:3" s="426" customFormat="1" ht="12" customHeight="1" x14ac:dyDescent="0.2">
      <c r="A13" s="515" t="s">
        <v>161</v>
      </c>
      <c r="B13" s="8" t="s">
        <v>319</v>
      </c>
      <c r="C13" s="366"/>
    </row>
    <row r="14" spans="1:3" s="426" customFormat="1" ht="12" customHeight="1" x14ac:dyDescent="0.2">
      <c r="A14" s="515" t="s">
        <v>113</v>
      </c>
      <c r="B14" s="8" t="s">
        <v>507</v>
      </c>
      <c r="C14" s="366"/>
    </row>
    <row r="15" spans="1:3" s="426" customFormat="1" ht="12" customHeight="1" x14ac:dyDescent="0.2">
      <c r="A15" s="515" t="s">
        <v>114</v>
      </c>
      <c r="B15" s="7" t="s">
        <v>508</v>
      </c>
      <c r="C15" s="366"/>
    </row>
    <row r="16" spans="1:3" s="426" customFormat="1" ht="12" customHeight="1" x14ac:dyDescent="0.2">
      <c r="A16" s="515" t="s">
        <v>124</v>
      </c>
      <c r="B16" s="8" t="s">
        <v>322</v>
      </c>
      <c r="C16" s="416"/>
    </row>
    <row r="17" spans="1:3" s="524" customFormat="1" ht="12" customHeight="1" x14ac:dyDescent="0.2">
      <c r="A17" s="515" t="s">
        <v>125</v>
      </c>
      <c r="B17" s="8" t="s">
        <v>323</v>
      </c>
      <c r="C17" s="366"/>
    </row>
    <row r="18" spans="1:3" s="524" customFormat="1" ht="12" customHeight="1" thickBot="1" x14ac:dyDescent="0.25">
      <c r="A18" s="515" t="s">
        <v>126</v>
      </c>
      <c r="B18" s="7" t="s">
        <v>324</v>
      </c>
      <c r="C18" s="367"/>
    </row>
    <row r="19" spans="1:3" s="426" customFormat="1" ht="12" customHeight="1" thickBot="1" x14ac:dyDescent="0.25">
      <c r="A19" s="238" t="s">
        <v>22</v>
      </c>
      <c r="B19" s="282" t="s">
        <v>509</v>
      </c>
      <c r="C19" s="368">
        <f>SUM(C20:C22)</f>
        <v>0</v>
      </c>
    </row>
    <row r="20" spans="1:3" s="524" customFormat="1" ht="12" customHeight="1" x14ac:dyDescent="0.2">
      <c r="A20" s="515" t="s">
        <v>115</v>
      </c>
      <c r="B20" s="9" t="s">
        <v>290</v>
      </c>
      <c r="C20" s="366"/>
    </row>
    <row r="21" spans="1:3" s="524" customFormat="1" ht="12" customHeight="1" x14ac:dyDescent="0.2">
      <c r="A21" s="515" t="s">
        <v>116</v>
      </c>
      <c r="B21" s="8" t="s">
        <v>510</v>
      </c>
      <c r="C21" s="366"/>
    </row>
    <row r="22" spans="1:3" s="524" customFormat="1" ht="12" customHeight="1" x14ac:dyDescent="0.2">
      <c r="A22" s="515" t="s">
        <v>117</v>
      </c>
      <c r="B22" s="8" t="s">
        <v>511</v>
      </c>
      <c r="C22" s="366"/>
    </row>
    <row r="23" spans="1:3" s="524" customFormat="1" ht="12" customHeight="1" thickBot="1" x14ac:dyDescent="0.25">
      <c r="A23" s="515" t="s">
        <v>118</v>
      </c>
      <c r="B23" s="8" t="s">
        <v>2</v>
      </c>
      <c r="C23" s="366"/>
    </row>
    <row r="24" spans="1:3" s="524" customFormat="1" ht="12" customHeight="1" thickBot="1" x14ac:dyDescent="0.25">
      <c r="A24" s="246" t="s">
        <v>23</v>
      </c>
      <c r="B24" s="154" t="s">
        <v>187</v>
      </c>
      <c r="C24" s="395"/>
    </row>
    <row r="25" spans="1:3" s="524" customFormat="1" ht="12" customHeight="1" thickBot="1" x14ac:dyDescent="0.25">
      <c r="A25" s="246" t="s">
        <v>24</v>
      </c>
      <c r="B25" s="154" t="s">
        <v>512</v>
      </c>
      <c r="C25" s="368">
        <f>+C26+C27</f>
        <v>0</v>
      </c>
    </row>
    <row r="26" spans="1:3" s="524" customFormat="1" ht="12" customHeight="1" x14ac:dyDescent="0.2">
      <c r="A26" s="516" t="s">
        <v>300</v>
      </c>
      <c r="B26" s="517" t="s">
        <v>510</v>
      </c>
      <c r="C26" s="96"/>
    </row>
    <row r="27" spans="1:3" s="524" customFormat="1" ht="12" customHeight="1" x14ac:dyDescent="0.2">
      <c r="A27" s="516" t="s">
        <v>303</v>
      </c>
      <c r="B27" s="518" t="s">
        <v>513</v>
      </c>
      <c r="C27" s="369"/>
    </row>
    <row r="28" spans="1:3" s="524" customFormat="1" ht="12" customHeight="1" thickBot="1" x14ac:dyDescent="0.25">
      <c r="A28" s="515" t="s">
        <v>304</v>
      </c>
      <c r="B28" s="519" t="s">
        <v>514</v>
      </c>
      <c r="C28" s="103"/>
    </row>
    <row r="29" spans="1:3" s="524" customFormat="1" ht="12" customHeight="1" thickBot="1" x14ac:dyDescent="0.25">
      <c r="A29" s="246" t="s">
        <v>25</v>
      </c>
      <c r="B29" s="154" t="s">
        <v>515</v>
      </c>
      <c r="C29" s="368">
        <f>+C30+C31+C32</f>
        <v>0</v>
      </c>
    </row>
    <row r="30" spans="1:3" s="524" customFormat="1" ht="12" customHeight="1" x14ac:dyDescent="0.2">
      <c r="A30" s="516" t="s">
        <v>102</v>
      </c>
      <c r="B30" s="517" t="s">
        <v>329</v>
      </c>
      <c r="C30" s="96"/>
    </row>
    <row r="31" spans="1:3" s="524" customFormat="1" ht="12" customHeight="1" x14ac:dyDescent="0.2">
      <c r="A31" s="516" t="s">
        <v>103</v>
      </c>
      <c r="B31" s="518" t="s">
        <v>330</v>
      </c>
      <c r="C31" s="369"/>
    </row>
    <row r="32" spans="1:3" s="524" customFormat="1" ht="12" customHeight="1" thickBot="1" x14ac:dyDescent="0.25">
      <c r="A32" s="515" t="s">
        <v>104</v>
      </c>
      <c r="B32" s="172" t="s">
        <v>331</v>
      </c>
      <c r="C32" s="103"/>
    </row>
    <row r="33" spans="1:3" s="426" customFormat="1" ht="12" customHeight="1" thickBot="1" x14ac:dyDescent="0.25">
      <c r="A33" s="246" t="s">
        <v>26</v>
      </c>
      <c r="B33" s="154" t="s">
        <v>445</v>
      </c>
      <c r="C33" s="395"/>
    </row>
    <row r="34" spans="1:3" s="426" customFormat="1" ht="12" customHeight="1" thickBot="1" x14ac:dyDescent="0.25">
      <c r="A34" s="246" t="s">
        <v>27</v>
      </c>
      <c r="B34" s="154" t="s">
        <v>516</v>
      </c>
      <c r="C34" s="417"/>
    </row>
    <row r="35" spans="1:3" s="426" customFormat="1" ht="12" customHeight="1" thickBot="1" x14ac:dyDescent="0.25">
      <c r="A35" s="238" t="s">
        <v>28</v>
      </c>
      <c r="B35" s="154" t="s">
        <v>517</v>
      </c>
      <c r="C35" s="418">
        <f>+C8+C19+C24+C25+C29+C33+C34</f>
        <v>0</v>
      </c>
    </row>
    <row r="36" spans="1:3" s="426" customFormat="1" ht="12" customHeight="1" thickBot="1" x14ac:dyDescent="0.25">
      <c r="A36" s="283" t="s">
        <v>29</v>
      </c>
      <c r="B36" s="154" t="s">
        <v>518</v>
      </c>
      <c r="C36" s="418">
        <f>+C37+C38+C39</f>
        <v>0</v>
      </c>
    </row>
    <row r="37" spans="1:3" s="426" customFormat="1" ht="12" customHeight="1" x14ac:dyDescent="0.2">
      <c r="A37" s="516" t="s">
        <v>519</v>
      </c>
      <c r="B37" s="517" t="s">
        <v>261</v>
      </c>
      <c r="C37" s="96"/>
    </row>
    <row r="38" spans="1:3" s="426" customFormat="1" ht="12" customHeight="1" x14ac:dyDescent="0.2">
      <c r="A38" s="516" t="s">
        <v>520</v>
      </c>
      <c r="B38" s="518" t="s">
        <v>3</v>
      </c>
      <c r="C38" s="369"/>
    </row>
    <row r="39" spans="1:3" s="524" customFormat="1" ht="12" customHeight="1" thickBot="1" x14ac:dyDescent="0.25">
      <c r="A39" s="515" t="s">
        <v>521</v>
      </c>
      <c r="B39" s="172" t="s">
        <v>522</v>
      </c>
      <c r="C39" s="103"/>
    </row>
    <row r="40" spans="1:3" s="524" customFormat="1" ht="15" customHeight="1" thickBot="1" x14ac:dyDescent="0.25">
      <c r="A40" s="283" t="s">
        <v>30</v>
      </c>
      <c r="B40" s="284" t="s">
        <v>523</v>
      </c>
      <c r="C40" s="421">
        <f>+C35+C36</f>
        <v>0</v>
      </c>
    </row>
    <row r="41" spans="1:3" s="524" customFormat="1" ht="15" customHeight="1" x14ac:dyDescent="0.2">
      <c r="A41" s="285"/>
      <c r="B41" s="286"/>
      <c r="C41" s="419"/>
    </row>
    <row r="42" spans="1:3" ht="13.5" thickBot="1" x14ac:dyDescent="0.25">
      <c r="A42" s="287"/>
      <c r="B42" s="288"/>
      <c r="C42" s="420"/>
    </row>
    <row r="43" spans="1:3" s="523" customFormat="1" ht="16.5" customHeight="1" thickBot="1" x14ac:dyDescent="0.25">
      <c r="A43" s="289"/>
      <c r="B43" s="290" t="s">
        <v>63</v>
      </c>
      <c r="C43" s="421"/>
    </row>
    <row r="44" spans="1:3" s="525" customFormat="1" ht="12" customHeight="1" thickBot="1" x14ac:dyDescent="0.25">
      <c r="A44" s="246" t="s">
        <v>21</v>
      </c>
      <c r="B44" s="154" t="s">
        <v>524</v>
      </c>
      <c r="C44" s="368">
        <f>SUM(C45:C49)</f>
        <v>0</v>
      </c>
    </row>
    <row r="45" spans="1:3" ht="12" customHeight="1" x14ac:dyDescent="0.2">
      <c r="A45" s="515" t="s">
        <v>109</v>
      </c>
      <c r="B45" s="9" t="s">
        <v>52</v>
      </c>
      <c r="C45" s="96"/>
    </row>
    <row r="46" spans="1:3" ht="12" customHeight="1" x14ac:dyDescent="0.2">
      <c r="A46" s="515" t="s">
        <v>110</v>
      </c>
      <c r="B46" s="8" t="s">
        <v>196</v>
      </c>
      <c r="C46" s="99"/>
    </row>
    <row r="47" spans="1:3" ht="12" customHeight="1" x14ac:dyDescent="0.2">
      <c r="A47" s="515" t="s">
        <v>111</v>
      </c>
      <c r="B47" s="8" t="s">
        <v>152</v>
      </c>
      <c r="C47" s="99"/>
    </row>
    <row r="48" spans="1:3" ht="12" customHeight="1" x14ac:dyDescent="0.2">
      <c r="A48" s="515" t="s">
        <v>112</v>
      </c>
      <c r="B48" s="8" t="s">
        <v>197</v>
      </c>
      <c r="C48" s="99"/>
    </row>
    <row r="49" spans="1:3" ht="12" customHeight="1" thickBot="1" x14ac:dyDescent="0.25">
      <c r="A49" s="515" t="s">
        <v>161</v>
      </c>
      <c r="B49" s="8" t="s">
        <v>198</v>
      </c>
      <c r="C49" s="99"/>
    </row>
    <row r="50" spans="1:3" ht="12" customHeight="1" thickBot="1" x14ac:dyDescent="0.25">
      <c r="A50" s="246" t="s">
        <v>22</v>
      </c>
      <c r="B50" s="154" t="s">
        <v>525</v>
      </c>
      <c r="C50" s="368">
        <f>SUM(C51:C53)</f>
        <v>0</v>
      </c>
    </row>
    <row r="51" spans="1:3" s="525" customFormat="1" ht="12" customHeight="1" x14ac:dyDescent="0.2">
      <c r="A51" s="515" t="s">
        <v>115</v>
      </c>
      <c r="B51" s="9" t="s">
        <v>251</v>
      </c>
      <c r="C51" s="96"/>
    </row>
    <row r="52" spans="1:3" ht="12" customHeight="1" x14ac:dyDescent="0.2">
      <c r="A52" s="515" t="s">
        <v>116</v>
      </c>
      <c r="B52" s="8" t="s">
        <v>200</v>
      </c>
      <c r="C52" s="99"/>
    </row>
    <row r="53" spans="1:3" ht="12" customHeight="1" x14ac:dyDescent="0.2">
      <c r="A53" s="515" t="s">
        <v>117</v>
      </c>
      <c r="B53" s="8" t="s">
        <v>64</v>
      </c>
      <c r="C53" s="99"/>
    </row>
    <row r="54" spans="1:3" ht="12" customHeight="1" thickBot="1" x14ac:dyDescent="0.25">
      <c r="A54" s="515" t="s">
        <v>118</v>
      </c>
      <c r="B54" s="8" t="s">
        <v>4</v>
      </c>
      <c r="C54" s="99"/>
    </row>
    <row r="55" spans="1:3" ht="15" customHeight="1" thickBot="1" x14ac:dyDescent="0.25">
      <c r="A55" s="246" t="s">
        <v>23</v>
      </c>
      <c r="B55" s="291" t="s">
        <v>526</v>
      </c>
      <c r="C55" s="422">
        <f>+C44+C50</f>
        <v>0</v>
      </c>
    </row>
    <row r="56" spans="1:3" ht="13.5" thickBot="1" x14ac:dyDescent="0.25">
      <c r="C56" s="423"/>
    </row>
    <row r="57" spans="1:3" ht="15" customHeight="1" thickBot="1" x14ac:dyDescent="0.25">
      <c r="A57" s="294" t="s">
        <v>223</v>
      </c>
      <c r="B57" s="295"/>
      <c r="C57" s="151"/>
    </row>
    <row r="58" spans="1:3" ht="14.25" customHeight="1" thickBot="1" x14ac:dyDescent="0.25">
      <c r="A58" s="294" t="s">
        <v>224</v>
      </c>
      <c r="B58" s="295"/>
      <c r="C58" s="151"/>
    </row>
  </sheetData>
  <phoneticPr fontId="30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7"/>
  </sheetPr>
  <dimension ref="A1:C58"/>
  <sheetViews>
    <sheetView workbookViewId="0">
      <selection activeCell="C2" sqref="C2"/>
    </sheetView>
  </sheetViews>
  <sheetFormatPr defaultRowHeight="12.75" x14ac:dyDescent="0.2"/>
  <cols>
    <col min="1" max="1" width="13.83203125" style="292" customWidth="1"/>
    <col min="2" max="2" width="79.1640625" style="293" customWidth="1"/>
    <col min="3" max="3" width="25" style="293" customWidth="1"/>
    <col min="4" max="16384" width="9.33203125" style="293"/>
  </cols>
  <sheetData>
    <row r="1" spans="1:3" s="272" customFormat="1" ht="21" customHeight="1" thickBot="1" x14ac:dyDescent="0.25">
      <c r="A1" s="271"/>
      <c r="B1" s="273"/>
      <c r="C1" s="520" t="s">
        <v>578</v>
      </c>
    </row>
    <row r="2" spans="1:3" s="521" customFormat="1" ht="25.5" customHeight="1" x14ac:dyDescent="0.2">
      <c r="A2" s="468" t="s">
        <v>221</v>
      </c>
      <c r="B2" s="409" t="s">
        <v>225</v>
      </c>
      <c r="C2" s="424" t="s">
        <v>68</v>
      </c>
    </row>
    <row r="3" spans="1:3" s="521" customFormat="1" ht="24.75" thickBot="1" x14ac:dyDescent="0.25">
      <c r="A3" s="513" t="s">
        <v>220</v>
      </c>
      <c r="B3" s="410" t="s">
        <v>534</v>
      </c>
      <c r="C3" s="425" t="s">
        <v>553</v>
      </c>
    </row>
    <row r="4" spans="1:3" s="522" customFormat="1" ht="15.95" customHeight="1" thickBot="1" x14ac:dyDescent="0.3">
      <c r="A4" s="275"/>
      <c r="B4" s="275"/>
      <c r="C4" s="276" t="s">
        <v>58</v>
      </c>
    </row>
    <row r="5" spans="1:3" ht="13.5" thickBot="1" x14ac:dyDescent="0.25">
      <c r="A5" s="469" t="s">
        <v>222</v>
      </c>
      <c r="B5" s="277" t="s">
        <v>59</v>
      </c>
      <c r="C5" s="278" t="s">
        <v>60</v>
      </c>
    </row>
    <row r="6" spans="1:3" s="523" customFormat="1" ht="12.95" customHeight="1" thickBot="1" x14ac:dyDescent="0.25">
      <c r="A6" s="238">
        <v>1</v>
      </c>
      <c r="B6" s="239">
        <v>2</v>
      </c>
      <c r="C6" s="240">
        <v>3</v>
      </c>
    </row>
    <row r="7" spans="1:3" s="523" customFormat="1" ht="15.95" customHeight="1" thickBot="1" x14ac:dyDescent="0.25">
      <c r="A7" s="279"/>
      <c r="B7" s="280" t="s">
        <v>61</v>
      </c>
      <c r="C7" s="281"/>
    </row>
    <row r="8" spans="1:3" s="426" customFormat="1" ht="12" customHeight="1" thickBot="1" x14ac:dyDescent="0.25">
      <c r="A8" s="238" t="s">
        <v>21</v>
      </c>
      <c r="B8" s="282" t="s">
        <v>506</v>
      </c>
      <c r="C8" s="368">
        <f>SUM(C9:C18)</f>
        <v>0</v>
      </c>
    </row>
    <row r="9" spans="1:3" s="426" customFormat="1" ht="12" customHeight="1" x14ac:dyDescent="0.2">
      <c r="A9" s="514" t="s">
        <v>109</v>
      </c>
      <c r="B9" s="10" t="s">
        <v>315</v>
      </c>
      <c r="C9" s="415"/>
    </row>
    <row r="10" spans="1:3" s="426" customFormat="1" ht="12" customHeight="1" x14ac:dyDescent="0.2">
      <c r="A10" s="515" t="s">
        <v>110</v>
      </c>
      <c r="B10" s="8" t="s">
        <v>316</v>
      </c>
      <c r="C10" s="366"/>
    </row>
    <row r="11" spans="1:3" s="426" customFormat="1" ht="12" customHeight="1" x14ac:dyDescent="0.2">
      <c r="A11" s="515" t="s">
        <v>111</v>
      </c>
      <c r="B11" s="8" t="s">
        <v>317</v>
      </c>
      <c r="C11" s="366"/>
    </row>
    <row r="12" spans="1:3" s="426" customFormat="1" ht="12" customHeight="1" x14ac:dyDescent="0.2">
      <c r="A12" s="515" t="s">
        <v>112</v>
      </c>
      <c r="B12" s="8" t="s">
        <v>318</v>
      </c>
      <c r="C12" s="366"/>
    </row>
    <row r="13" spans="1:3" s="426" customFormat="1" ht="12" customHeight="1" x14ac:dyDescent="0.2">
      <c r="A13" s="515" t="s">
        <v>161</v>
      </c>
      <c r="B13" s="8" t="s">
        <v>319</v>
      </c>
      <c r="C13" s="366"/>
    </row>
    <row r="14" spans="1:3" s="426" customFormat="1" ht="12" customHeight="1" x14ac:dyDescent="0.2">
      <c r="A14" s="515" t="s">
        <v>113</v>
      </c>
      <c r="B14" s="8" t="s">
        <v>507</v>
      </c>
      <c r="C14" s="366"/>
    </row>
    <row r="15" spans="1:3" s="426" customFormat="1" ht="12" customHeight="1" x14ac:dyDescent="0.2">
      <c r="A15" s="515" t="s">
        <v>114</v>
      </c>
      <c r="B15" s="7" t="s">
        <v>508</v>
      </c>
      <c r="C15" s="366"/>
    </row>
    <row r="16" spans="1:3" s="426" customFormat="1" ht="12" customHeight="1" x14ac:dyDescent="0.2">
      <c r="A16" s="515" t="s">
        <v>124</v>
      </c>
      <c r="B16" s="8" t="s">
        <v>322</v>
      </c>
      <c r="C16" s="416"/>
    </row>
    <row r="17" spans="1:3" s="524" customFormat="1" ht="12" customHeight="1" x14ac:dyDescent="0.2">
      <c r="A17" s="515" t="s">
        <v>125</v>
      </c>
      <c r="B17" s="8" t="s">
        <v>323</v>
      </c>
      <c r="C17" s="366"/>
    </row>
    <row r="18" spans="1:3" s="524" customFormat="1" ht="12" customHeight="1" thickBot="1" x14ac:dyDescent="0.25">
      <c r="A18" s="515" t="s">
        <v>126</v>
      </c>
      <c r="B18" s="7" t="s">
        <v>324</v>
      </c>
      <c r="C18" s="367"/>
    </row>
    <row r="19" spans="1:3" s="426" customFormat="1" ht="12" customHeight="1" thickBot="1" x14ac:dyDescent="0.25">
      <c r="A19" s="238" t="s">
        <v>22</v>
      </c>
      <c r="B19" s="282" t="s">
        <v>509</v>
      </c>
      <c r="C19" s="368">
        <f>SUM(C20:C22)</f>
        <v>0</v>
      </c>
    </row>
    <row r="20" spans="1:3" s="524" customFormat="1" ht="12" customHeight="1" x14ac:dyDescent="0.2">
      <c r="A20" s="515" t="s">
        <v>115</v>
      </c>
      <c r="B20" s="9" t="s">
        <v>290</v>
      </c>
      <c r="C20" s="366"/>
    </row>
    <row r="21" spans="1:3" s="524" customFormat="1" ht="12" customHeight="1" x14ac:dyDescent="0.2">
      <c r="A21" s="515" t="s">
        <v>116</v>
      </c>
      <c r="B21" s="8" t="s">
        <v>510</v>
      </c>
      <c r="C21" s="366"/>
    </row>
    <row r="22" spans="1:3" s="524" customFormat="1" ht="12" customHeight="1" x14ac:dyDescent="0.2">
      <c r="A22" s="515" t="s">
        <v>117</v>
      </c>
      <c r="B22" s="8" t="s">
        <v>511</v>
      </c>
      <c r="C22" s="366"/>
    </row>
    <row r="23" spans="1:3" s="524" customFormat="1" ht="12" customHeight="1" thickBot="1" x14ac:dyDescent="0.25">
      <c r="A23" s="515" t="s">
        <v>118</v>
      </c>
      <c r="B23" s="8" t="s">
        <v>2</v>
      </c>
      <c r="C23" s="366"/>
    </row>
    <row r="24" spans="1:3" s="524" customFormat="1" ht="12" customHeight="1" thickBot="1" x14ac:dyDescent="0.25">
      <c r="A24" s="246" t="s">
        <v>23</v>
      </c>
      <c r="B24" s="154" t="s">
        <v>187</v>
      </c>
      <c r="C24" s="395"/>
    </row>
    <row r="25" spans="1:3" s="524" customFormat="1" ht="12" customHeight="1" thickBot="1" x14ac:dyDescent="0.25">
      <c r="A25" s="246" t="s">
        <v>24</v>
      </c>
      <c r="B25" s="154" t="s">
        <v>512</v>
      </c>
      <c r="C25" s="368">
        <f>+C26+C27</f>
        <v>0</v>
      </c>
    </row>
    <row r="26" spans="1:3" s="524" customFormat="1" ht="12" customHeight="1" x14ac:dyDescent="0.2">
      <c r="A26" s="516" t="s">
        <v>300</v>
      </c>
      <c r="B26" s="517" t="s">
        <v>510</v>
      </c>
      <c r="C26" s="96"/>
    </row>
    <row r="27" spans="1:3" s="524" customFormat="1" ht="12" customHeight="1" x14ac:dyDescent="0.2">
      <c r="A27" s="516" t="s">
        <v>303</v>
      </c>
      <c r="B27" s="518" t="s">
        <v>513</v>
      </c>
      <c r="C27" s="369"/>
    </row>
    <row r="28" spans="1:3" s="524" customFormat="1" ht="12" customHeight="1" thickBot="1" x14ac:dyDescent="0.25">
      <c r="A28" s="515" t="s">
        <v>304</v>
      </c>
      <c r="B28" s="519" t="s">
        <v>514</v>
      </c>
      <c r="C28" s="103"/>
    </row>
    <row r="29" spans="1:3" s="524" customFormat="1" ht="12" customHeight="1" thickBot="1" x14ac:dyDescent="0.25">
      <c r="A29" s="246" t="s">
        <v>25</v>
      </c>
      <c r="B29" s="154" t="s">
        <v>515</v>
      </c>
      <c r="C29" s="368">
        <f>+C30+C31+C32</f>
        <v>0</v>
      </c>
    </row>
    <row r="30" spans="1:3" s="524" customFormat="1" ht="12" customHeight="1" x14ac:dyDescent="0.2">
      <c r="A30" s="516" t="s">
        <v>102</v>
      </c>
      <c r="B30" s="517" t="s">
        <v>329</v>
      </c>
      <c r="C30" s="96"/>
    </row>
    <row r="31" spans="1:3" s="524" customFormat="1" ht="12" customHeight="1" x14ac:dyDescent="0.2">
      <c r="A31" s="516" t="s">
        <v>103</v>
      </c>
      <c r="B31" s="518" t="s">
        <v>330</v>
      </c>
      <c r="C31" s="369"/>
    </row>
    <row r="32" spans="1:3" s="524" customFormat="1" ht="12" customHeight="1" thickBot="1" x14ac:dyDescent="0.25">
      <c r="A32" s="515" t="s">
        <v>104</v>
      </c>
      <c r="B32" s="172" t="s">
        <v>331</v>
      </c>
      <c r="C32" s="103"/>
    </row>
    <row r="33" spans="1:3" s="426" customFormat="1" ht="12" customHeight="1" thickBot="1" x14ac:dyDescent="0.25">
      <c r="A33" s="246" t="s">
        <v>26</v>
      </c>
      <c r="B33" s="154" t="s">
        <v>445</v>
      </c>
      <c r="C33" s="395"/>
    </row>
    <row r="34" spans="1:3" s="426" customFormat="1" ht="12" customHeight="1" thickBot="1" x14ac:dyDescent="0.25">
      <c r="A34" s="246" t="s">
        <v>27</v>
      </c>
      <c r="B34" s="154" t="s">
        <v>516</v>
      </c>
      <c r="C34" s="417"/>
    </row>
    <row r="35" spans="1:3" s="426" customFormat="1" ht="12" customHeight="1" thickBot="1" x14ac:dyDescent="0.25">
      <c r="A35" s="238" t="s">
        <v>28</v>
      </c>
      <c r="B35" s="154" t="s">
        <v>517</v>
      </c>
      <c r="C35" s="418">
        <f>+C8+C19+C24+C25+C29+C33+C34</f>
        <v>0</v>
      </c>
    </row>
    <row r="36" spans="1:3" s="426" customFormat="1" ht="12" customHeight="1" thickBot="1" x14ac:dyDescent="0.25">
      <c r="A36" s="283" t="s">
        <v>29</v>
      </c>
      <c r="B36" s="154" t="s">
        <v>518</v>
      </c>
      <c r="C36" s="418">
        <f>+C37+C38+C39</f>
        <v>0</v>
      </c>
    </row>
    <row r="37" spans="1:3" s="426" customFormat="1" ht="12" customHeight="1" x14ac:dyDescent="0.2">
      <c r="A37" s="516" t="s">
        <v>519</v>
      </c>
      <c r="B37" s="517" t="s">
        <v>261</v>
      </c>
      <c r="C37" s="96"/>
    </row>
    <row r="38" spans="1:3" s="426" customFormat="1" ht="12" customHeight="1" x14ac:dyDescent="0.2">
      <c r="A38" s="516" t="s">
        <v>520</v>
      </c>
      <c r="B38" s="518" t="s">
        <v>3</v>
      </c>
      <c r="C38" s="369"/>
    </row>
    <row r="39" spans="1:3" s="524" customFormat="1" ht="12" customHeight="1" thickBot="1" x14ac:dyDescent="0.25">
      <c r="A39" s="515" t="s">
        <v>521</v>
      </c>
      <c r="B39" s="172" t="s">
        <v>522</v>
      </c>
      <c r="C39" s="103"/>
    </row>
    <row r="40" spans="1:3" s="524" customFormat="1" ht="15" customHeight="1" thickBot="1" x14ac:dyDescent="0.25">
      <c r="A40" s="283" t="s">
        <v>30</v>
      </c>
      <c r="B40" s="284" t="s">
        <v>523</v>
      </c>
      <c r="C40" s="421">
        <f>+C35+C36</f>
        <v>0</v>
      </c>
    </row>
    <row r="41" spans="1:3" s="524" customFormat="1" ht="15" customHeight="1" x14ac:dyDescent="0.2">
      <c r="A41" s="285"/>
      <c r="B41" s="286"/>
      <c r="C41" s="419"/>
    </row>
    <row r="42" spans="1:3" ht="13.5" thickBot="1" x14ac:dyDescent="0.25">
      <c r="A42" s="287"/>
      <c r="B42" s="288"/>
      <c r="C42" s="420"/>
    </row>
    <row r="43" spans="1:3" s="523" customFormat="1" ht="16.5" customHeight="1" thickBot="1" x14ac:dyDescent="0.25">
      <c r="A43" s="289"/>
      <c r="B43" s="290" t="s">
        <v>63</v>
      </c>
      <c r="C43" s="421"/>
    </row>
    <row r="44" spans="1:3" s="525" customFormat="1" ht="12" customHeight="1" thickBot="1" x14ac:dyDescent="0.25">
      <c r="A44" s="246" t="s">
        <v>21</v>
      </c>
      <c r="B44" s="154" t="s">
        <v>524</v>
      </c>
      <c r="C44" s="368">
        <f>SUM(C45:C49)</f>
        <v>0</v>
      </c>
    </row>
    <row r="45" spans="1:3" ht="12" customHeight="1" x14ac:dyDescent="0.2">
      <c r="A45" s="515" t="s">
        <v>109</v>
      </c>
      <c r="B45" s="9" t="s">
        <v>52</v>
      </c>
      <c r="C45" s="96"/>
    </row>
    <row r="46" spans="1:3" ht="12" customHeight="1" x14ac:dyDescent="0.2">
      <c r="A46" s="515" t="s">
        <v>110</v>
      </c>
      <c r="B46" s="8" t="s">
        <v>196</v>
      </c>
      <c r="C46" s="99"/>
    </row>
    <row r="47" spans="1:3" ht="12" customHeight="1" x14ac:dyDescent="0.2">
      <c r="A47" s="515" t="s">
        <v>111</v>
      </c>
      <c r="B47" s="8" t="s">
        <v>152</v>
      </c>
      <c r="C47" s="99"/>
    </row>
    <row r="48" spans="1:3" ht="12" customHeight="1" x14ac:dyDescent="0.2">
      <c r="A48" s="515" t="s">
        <v>112</v>
      </c>
      <c r="B48" s="8" t="s">
        <v>197</v>
      </c>
      <c r="C48" s="99"/>
    </row>
    <row r="49" spans="1:3" ht="12" customHeight="1" thickBot="1" x14ac:dyDescent="0.25">
      <c r="A49" s="515" t="s">
        <v>161</v>
      </c>
      <c r="B49" s="8" t="s">
        <v>198</v>
      </c>
      <c r="C49" s="99"/>
    </row>
    <row r="50" spans="1:3" ht="12" customHeight="1" thickBot="1" x14ac:dyDescent="0.25">
      <c r="A50" s="246" t="s">
        <v>22</v>
      </c>
      <c r="B50" s="154" t="s">
        <v>525</v>
      </c>
      <c r="C50" s="368">
        <f>SUM(C51:C53)</f>
        <v>0</v>
      </c>
    </row>
    <row r="51" spans="1:3" s="525" customFormat="1" ht="12" customHeight="1" x14ac:dyDescent="0.2">
      <c r="A51" s="515" t="s">
        <v>115</v>
      </c>
      <c r="B51" s="9" t="s">
        <v>251</v>
      </c>
      <c r="C51" s="96"/>
    </row>
    <row r="52" spans="1:3" ht="12" customHeight="1" x14ac:dyDescent="0.2">
      <c r="A52" s="515" t="s">
        <v>116</v>
      </c>
      <c r="B52" s="8" t="s">
        <v>200</v>
      </c>
      <c r="C52" s="99"/>
    </row>
    <row r="53" spans="1:3" ht="12" customHeight="1" x14ac:dyDescent="0.2">
      <c r="A53" s="515" t="s">
        <v>117</v>
      </c>
      <c r="B53" s="8" t="s">
        <v>64</v>
      </c>
      <c r="C53" s="99"/>
    </row>
    <row r="54" spans="1:3" ht="12" customHeight="1" thickBot="1" x14ac:dyDescent="0.25">
      <c r="A54" s="515" t="s">
        <v>118</v>
      </c>
      <c r="B54" s="8" t="s">
        <v>4</v>
      </c>
      <c r="C54" s="99"/>
    </row>
    <row r="55" spans="1:3" ht="15" customHeight="1" thickBot="1" x14ac:dyDescent="0.25">
      <c r="A55" s="246" t="s">
        <v>23</v>
      </c>
      <c r="B55" s="291" t="s">
        <v>526</v>
      </c>
      <c r="C55" s="422">
        <f>+C44+C50</f>
        <v>0</v>
      </c>
    </row>
    <row r="56" spans="1:3" ht="13.5" thickBot="1" x14ac:dyDescent="0.25">
      <c r="C56" s="423"/>
    </row>
    <row r="57" spans="1:3" ht="15" customHeight="1" thickBot="1" x14ac:dyDescent="0.25">
      <c r="A57" s="294" t="s">
        <v>223</v>
      </c>
      <c r="B57" s="295"/>
      <c r="C57" s="151"/>
    </row>
    <row r="58" spans="1:3" ht="14.25" customHeight="1" thickBot="1" x14ac:dyDescent="0.25">
      <c r="A58" s="294" t="s">
        <v>224</v>
      </c>
      <c r="B58" s="295"/>
      <c r="C58" s="151"/>
    </row>
  </sheetData>
  <phoneticPr fontId="30" type="noConversion"/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G26"/>
  <sheetViews>
    <sheetView zoomScaleNormal="100" workbookViewId="0">
      <selection activeCell="E17" sqref="E17"/>
    </sheetView>
  </sheetViews>
  <sheetFormatPr defaultRowHeight="12.75" x14ac:dyDescent="0.2"/>
  <cols>
    <col min="1" max="1" width="5.5" style="53" customWidth="1"/>
    <col min="2" max="2" width="33.1640625" style="53" customWidth="1"/>
    <col min="3" max="3" width="12.33203125" style="53" customWidth="1"/>
    <col min="4" max="4" width="11.5" style="53" customWidth="1"/>
    <col min="5" max="5" width="11.33203125" style="53" customWidth="1"/>
    <col min="6" max="6" width="11" style="53" customWidth="1"/>
    <col min="7" max="7" width="14.33203125" style="53" customWidth="1"/>
    <col min="8" max="16384" width="9.33203125" style="53"/>
  </cols>
  <sheetData>
    <row r="1" spans="1:7" ht="43.5" customHeight="1" x14ac:dyDescent="0.25">
      <c r="A1" s="635" t="s">
        <v>5</v>
      </c>
      <c r="B1" s="635"/>
      <c r="C1" s="635"/>
      <c r="D1" s="635"/>
      <c r="E1" s="635"/>
      <c r="F1" s="635"/>
      <c r="G1" s="635"/>
    </row>
    <row r="3" spans="1:7" s="197" customFormat="1" ht="27" customHeight="1" x14ac:dyDescent="0.25">
      <c r="A3" s="195" t="s">
        <v>229</v>
      </c>
      <c r="B3" s="196"/>
      <c r="C3" s="634" t="s">
        <v>230</v>
      </c>
      <c r="D3" s="634"/>
      <c r="E3" s="634"/>
      <c r="F3" s="634"/>
      <c r="G3" s="634"/>
    </row>
    <row r="4" spans="1:7" s="197" customFormat="1" ht="15.75" x14ac:dyDescent="0.25">
      <c r="A4" s="196"/>
      <c r="B4" s="196"/>
      <c r="C4" s="196"/>
      <c r="D4" s="196"/>
      <c r="E4" s="196"/>
      <c r="F4" s="196"/>
      <c r="G4" s="196"/>
    </row>
    <row r="5" spans="1:7" s="197" customFormat="1" ht="24.75" customHeight="1" x14ac:dyDescent="0.25">
      <c r="A5" s="195" t="s">
        <v>231</v>
      </c>
      <c r="B5" s="196"/>
      <c r="C5" s="634" t="s">
        <v>230</v>
      </c>
      <c r="D5" s="634"/>
      <c r="E5" s="634"/>
      <c r="F5" s="634"/>
      <c r="G5" s="196"/>
    </row>
    <row r="6" spans="1:7" s="198" customFormat="1" x14ac:dyDescent="0.2">
      <c r="A6" s="256"/>
      <c r="B6" s="256"/>
      <c r="C6" s="256"/>
      <c r="D6" s="256"/>
      <c r="E6" s="256"/>
      <c r="F6" s="256"/>
      <c r="G6" s="256"/>
    </row>
    <row r="7" spans="1:7" s="199" customFormat="1" ht="15" customHeight="1" x14ac:dyDescent="0.25">
      <c r="A7" s="313" t="s">
        <v>232</v>
      </c>
      <c r="B7" s="312"/>
      <c r="C7" s="312"/>
      <c r="D7" s="298"/>
      <c r="E7" s="298"/>
      <c r="F7" s="298"/>
      <c r="G7" s="298"/>
    </row>
    <row r="8" spans="1:7" s="199" customFormat="1" ht="15" customHeight="1" thickBot="1" x14ac:dyDescent="0.3">
      <c r="A8" s="313" t="s">
        <v>233</v>
      </c>
      <c r="B8" s="298"/>
      <c r="C8" s="298"/>
      <c r="D8" s="298"/>
      <c r="E8" s="298"/>
      <c r="F8" s="298"/>
      <c r="G8" s="298"/>
    </row>
    <row r="9" spans="1:7" s="95" customFormat="1" ht="42" customHeight="1" thickBot="1" x14ac:dyDescent="0.25">
      <c r="A9" s="235" t="s">
        <v>19</v>
      </c>
      <c r="B9" s="236" t="s">
        <v>234</v>
      </c>
      <c r="C9" s="236" t="s">
        <v>235</v>
      </c>
      <c r="D9" s="236" t="s">
        <v>236</v>
      </c>
      <c r="E9" s="236" t="s">
        <v>237</v>
      </c>
      <c r="F9" s="236" t="s">
        <v>238</v>
      </c>
      <c r="G9" s="237" t="s">
        <v>56</v>
      </c>
    </row>
    <row r="10" spans="1:7" ht="24" customHeight="1" x14ac:dyDescent="0.2">
      <c r="A10" s="299" t="s">
        <v>21</v>
      </c>
      <c r="B10" s="244" t="s">
        <v>239</v>
      </c>
      <c r="C10" s="200"/>
      <c r="D10" s="200"/>
      <c r="E10" s="200"/>
      <c r="F10" s="200"/>
      <c r="G10" s="300">
        <f>SUM(C10:F10)</f>
        <v>0</v>
      </c>
    </row>
    <row r="11" spans="1:7" ht="24" customHeight="1" x14ac:dyDescent="0.2">
      <c r="A11" s="301" t="s">
        <v>22</v>
      </c>
      <c r="B11" s="245" t="s">
        <v>240</v>
      </c>
      <c r="C11" s="201"/>
      <c r="D11" s="201"/>
      <c r="E11" s="201"/>
      <c r="F11" s="201"/>
      <c r="G11" s="302">
        <f t="shared" ref="G11:G16" si="0">SUM(C11:F11)</f>
        <v>0</v>
      </c>
    </row>
    <row r="12" spans="1:7" ht="24" customHeight="1" x14ac:dyDescent="0.2">
      <c r="A12" s="301" t="s">
        <v>23</v>
      </c>
      <c r="B12" s="245" t="s">
        <v>241</v>
      </c>
      <c r="C12" s="201"/>
      <c r="D12" s="201"/>
      <c r="E12" s="201"/>
      <c r="F12" s="201"/>
      <c r="G12" s="302">
        <f t="shared" si="0"/>
        <v>0</v>
      </c>
    </row>
    <row r="13" spans="1:7" ht="24" customHeight="1" x14ac:dyDescent="0.2">
      <c r="A13" s="301" t="s">
        <v>24</v>
      </c>
      <c r="B13" s="245" t="s">
        <v>242</v>
      </c>
      <c r="C13" s="201"/>
      <c r="D13" s="201"/>
      <c r="E13" s="201"/>
      <c r="F13" s="201"/>
      <c r="G13" s="302">
        <f t="shared" si="0"/>
        <v>0</v>
      </c>
    </row>
    <row r="14" spans="1:7" ht="24" customHeight="1" x14ac:dyDescent="0.2">
      <c r="A14" s="301" t="s">
        <v>25</v>
      </c>
      <c r="B14" s="245" t="s">
        <v>243</v>
      </c>
      <c r="C14" s="201"/>
      <c r="D14" s="201"/>
      <c r="E14" s="201"/>
      <c r="F14" s="201"/>
      <c r="G14" s="302">
        <f t="shared" si="0"/>
        <v>0</v>
      </c>
    </row>
    <row r="15" spans="1:7" ht="24" customHeight="1" thickBot="1" x14ac:dyDescent="0.25">
      <c r="A15" s="303" t="s">
        <v>26</v>
      </c>
      <c r="B15" s="304" t="s">
        <v>244</v>
      </c>
      <c r="C15" s="202"/>
      <c r="D15" s="202"/>
      <c r="E15" s="202"/>
      <c r="F15" s="202"/>
      <c r="G15" s="305">
        <f t="shared" si="0"/>
        <v>0</v>
      </c>
    </row>
    <row r="16" spans="1:7" s="203" customFormat="1" ht="24" customHeight="1" thickBot="1" x14ac:dyDescent="0.25">
      <c r="A16" s="306" t="s">
        <v>27</v>
      </c>
      <c r="B16" s="307" t="s">
        <v>56</v>
      </c>
      <c r="C16" s="308">
        <f>SUM(C10:C15)</f>
        <v>0</v>
      </c>
      <c r="D16" s="308">
        <f>SUM(D10:D15)</f>
        <v>0</v>
      </c>
      <c r="E16" s="308">
        <f>SUM(E10:E15)</f>
        <v>0</v>
      </c>
      <c r="F16" s="308">
        <f>SUM(F10:F15)</f>
        <v>0</v>
      </c>
      <c r="G16" s="309">
        <f t="shared" si="0"/>
        <v>0</v>
      </c>
    </row>
    <row r="17" spans="1:7" s="198" customFormat="1" x14ac:dyDescent="0.2">
      <c r="A17" s="256"/>
      <c r="B17" s="256"/>
      <c r="C17" s="256"/>
      <c r="D17" s="256"/>
      <c r="E17" s="256"/>
      <c r="F17" s="256"/>
      <c r="G17" s="256"/>
    </row>
    <row r="18" spans="1:7" s="198" customFormat="1" x14ac:dyDescent="0.2">
      <c r="A18" s="256"/>
      <c r="B18" s="256"/>
      <c r="C18" s="256"/>
      <c r="D18" s="256"/>
      <c r="E18" s="256"/>
      <c r="F18" s="256"/>
      <c r="G18" s="256"/>
    </row>
    <row r="19" spans="1:7" s="198" customFormat="1" x14ac:dyDescent="0.2">
      <c r="A19" s="256"/>
      <c r="B19" s="256"/>
      <c r="C19" s="256"/>
      <c r="D19" s="256"/>
      <c r="E19" s="256"/>
      <c r="F19" s="256"/>
      <c r="G19" s="256"/>
    </row>
    <row r="20" spans="1:7" s="198" customFormat="1" ht="15.75" x14ac:dyDescent="0.25">
      <c r="A20" s="197" t="s">
        <v>492</v>
      </c>
      <c r="B20" s="256"/>
      <c r="C20" s="256"/>
      <c r="D20" s="256"/>
      <c r="E20" s="256"/>
      <c r="F20" s="256"/>
      <c r="G20" s="256"/>
    </row>
    <row r="21" spans="1:7" s="198" customFormat="1" x14ac:dyDescent="0.2">
      <c r="A21" s="256"/>
      <c r="B21" s="256"/>
      <c r="C21" s="256"/>
      <c r="D21" s="256"/>
      <c r="E21" s="256"/>
      <c r="F21" s="256"/>
      <c r="G21" s="256"/>
    </row>
    <row r="22" spans="1:7" x14ac:dyDescent="0.2">
      <c r="A22" s="256"/>
      <c r="B22" s="256"/>
      <c r="C22" s="256"/>
      <c r="D22" s="256"/>
      <c r="E22" s="256"/>
      <c r="F22" s="256"/>
      <c r="G22" s="256"/>
    </row>
    <row r="23" spans="1:7" x14ac:dyDescent="0.2">
      <c r="A23" s="256"/>
      <c r="B23" s="256"/>
      <c r="C23" s="198"/>
      <c r="D23" s="198"/>
      <c r="E23" s="198"/>
      <c r="F23" s="198"/>
      <c r="G23" s="256"/>
    </row>
    <row r="24" spans="1:7" ht="13.5" x14ac:dyDescent="0.25">
      <c r="A24" s="256"/>
      <c r="B24" s="256"/>
      <c r="C24" s="310"/>
      <c r="D24" s="311" t="s">
        <v>245</v>
      </c>
      <c r="E24" s="311"/>
      <c r="F24" s="310"/>
      <c r="G24" s="256"/>
    </row>
    <row r="25" spans="1:7" ht="13.5" x14ac:dyDescent="0.25">
      <c r="C25" s="204"/>
      <c r="D25" s="205"/>
      <c r="E25" s="205"/>
      <c r="F25" s="204"/>
    </row>
    <row r="26" spans="1:7" ht="13.5" x14ac:dyDescent="0.25">
      <c r="C26" s="204"/>
      <c r="D26" s="205"/>
      <c r="E26" s="205"/>
      <c r="F26" s="204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13. melléklet a ……/2014. (….) önkormányzati rendelethez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G164"/>
  <sheetViews>
    <sheetView view="pageBreakPreview" topLeftCell="B125" zoomScale="130" zoomScaleNormal="120" zoomScaleSheetLayoutView="130" workbookViewId="0">
      <selection activeCell="E154" sqref="E154"/>
    </sheetView>
  </sheetViews>
  <sheetFormatPr defaultRowHeight="15.75" x14ac:dyDescent="0.25"/>
  <cols>
    <col min="1" max="1" width="9" style="443" customWidth="1"/>
    <col min="2" max="2" width="75.83203125" style="443" customWidth="1"/>
    <col min="3" max="3" width="15.5" style="444" customWidth="1"/>
    <col min="4" max="5" width="15.5" style="443" customWidth="1"/>
    <col min="6" max="6" width="9" style="44" customWidth="1"/>
    <col min="7" max="16384" width="9.33203125" style="44"/>
  </cols>
  <sheetData>
    <row r="1" spans="1:5" ht="15.95" customHeight="1" x14ac:dyDescent="0.25">
      <c r="A1" s="589" t="s">
        <v>18</v>
      </c>
      <c r="B1" s="589"/>
      <c r="C1" s="589"/>
      <c r="D1" s="589"/>
      <c r="E1" s="589"/>
    </row>
    <row r="2" spans="1:5" ht="15.95" customHeight="1" thickBot="1" x14ac:dyDescent="0.3">
      <c r="A2" s="588" t="s">
        <v>165</v>
      </c>
      <c r="B2" s="588"/>
      <c r="D2" s="171"/>
      <c r="E2" s="358" t="s">
        <v>252</v>
      </c>
    </row>
    <row r="3" spans="1:5" ht="38.1" customHeight="1" thickBot="1" x14ac:dyDescent="0.3">
      <c r="A3" s="23" t="s">
        <v>78</v>
      </c>
      <c r="B3" s="24" t="s">
        <v>20</v>
      </c>
      <c r="C3" s="24" t="s">
        <v>493</v>
      </c>
      <c r="D3" s="466" t="s">
        <v>494</v>
      </c>
      <c r="E3" s="194" t="s">
        <v>281</v>
      </c>
    </row>
    <row r="4" spans="1:5" s="46" customFormat="1" ht="12" customHeight="1" thickBot="1" x14ac:dyDescent="0.25">
      <c r="A4" s="37">
        <v>1</v>
      </c>
      <c r="B4" s="38">
        <v>2</v>
      </c>
      <c r="C4" s="38">
        <v>3</v>
      </c>
      <c r="D4" s="38">
        <v>4</v>
      </c>
      <c r="E4" s="512">
        <v>5</v>
      </c>
    </row>
    <row r="5" spans="1:5" s="1" customFormat="1" ht="12" customHeight="1" thickBot="1" x14ac:dyDescent="0.25">
      <c r="A5" s="20" t="s">
        <v>21</v>
      </c>
      <c r="B5" s="21" t="s">
        <v>282</v>
      </c>
      <c r="C5" s="458">
        <f>+C6+C7+C8+C9+C10+C11</f>
        <v>467744</v>
      </c>
      <c r="D5" s="458">
        <f>+D6+D7+D8+D9+D10+D11</f>
        <v>319969</v>
      </c>
      <c r="E5" s="314">
        <f>+E6+E7+E8+E9+E10+E11</f>
        <v>325387</v>
      </c>
    </row>
    <row r="6" spans="1:5" s="1" customFormat="1" ht="12" customHeight="1" x14ac:dyDescent="0.2">
      <c r="A6" s="15" t="s">
        <v>109</v>
      </c>
      <c r="B6" s="478" t="s">
        <v>283</v>
      </c>
      <c r="C6" s="460">
        <v>180716</v>
      </c>
      <c r="D6" s="460">
        <v>46651</v>
      </c>
      <c r="E6" s="316">
        <v>90821</v>
      </c>
    </row>
    <row r="7" spans="1:5" s="1" customFormat="1" ht="12" customHeight="1" x14ac:dyDescent="0.2">
      <c r="A7" s="14" t="s">
        <v>110</v>
      </c>
      <c r="B7" s="479" t="s">
        <v>284</v>
      </c>
      <c r="C7" s="459">
        <v>22421</v>
      </c>
      <c r="D7" s="459">
        <v>82123</v>
      </c>
      <c r="E7" s="315">
        <v>66513</v>
      </c>
    </row>
    <row r="8" spans="1:5" s="1" customFormat="1" ht="12" customHeight="1" x14ac:dyDescent="0.2">
      <c r="A8" s="14" t="s">
        <v>111</v>
      </c>
      <c r="B8" s="479" t="s">
        <v>285</v>
      </c>
      <c r="C8" s="459">
        <v>78213</v>
      </c>
      <c r="D8" s="459">
        <v>121638</v>
      </c>
      <c r="E8" s="315">
        <v>136011</v>
      </c>
    </row>
    <row r="9" spans="1:5" s="1" customFormat="1" ht="12" customHeight="1" x14ac:dyDescent="0.2">
      <c r="A9" s="14" t="s">
        <v>112</v>
      </c>
      <c r="B9" s="479" t="s">
        <v>286</v>
      </c>
      <c r="C9" s="459"/>
      <c r="D9" s="459">
        <v>3202</v>
      </c>
      <c r="E9" s="315">
        <v>3170</v>
      </c>
    </row>
    <row r="10" spans="1:5" s="1" customFormat="1" ht="12" customHeight="1" x14ac:dyDescent="0.2">
      <c r="A10" s="14" t="s">
        <v>161</v>
      </c>
      <c r="B10" s="479" t="s">
        <v>287</v>
      </c>
      <c r="C10" s="549">
        <v>13895</v>
      </c>
      <c r="D10" s="549">
        <v>4595</v>
      </c>
      <c r="E10" s="315"/>
    </row>
    <row r="11" spans="1:5" s="1" customFormat="1" ht="12" customHeight="1" thickBot="1" x14ac:dyDescent="0.25">
      <c r="A11" s="16" t="s">
        <v>113</v>
      </c>
      <c r="B11" s="345" t="s">
        <v>288</v>
      </c>
      <c r="C11" s="550">
        <v>172499</v>
      </c>
      <c r="D11" s="550">
        <v>61760</v>
      </c>
      <c r="E11" s="315">
        <v>28872</v>
      </c>
    </row>
    <row r="12" spans="1:5" s="1" customFormat="1" ht="12" customHeight="1" thickBot="1" x14ac:dyDescent="0.25">
      <c r="A12" s="20" t="s">
        <v>22</v>
      </c>
      <c r="B12" s="343" t="s">
        <v>289</v>
      </c>
      <c r="C12" s="458">
        <f>+C13+C14+C15+C16+C17</f>
        <v>67953</v>
      </c>
      <c r="D12" s="458">
        <f>+D13+D14+D15+D16+D17</f>
        <v>117638</v>
      </c>
      <c r="E12" s="314">
        <f>+E13+E14+E15+E16+E17</f>
        <v>92838</v>
      </c>
    </row>
    <row r="13" spans="1:5" s="1" customFormat="1" ht="12" customHeight="1" x14ac:dyDescent="0.2">
      <c r="A13" s="15" t="s">
        <v>115</v>
      </c>
      <c r="B13" s="478" t="s">
        <v>290</v>
      </c>
      <c r="C13" s="460"/>
      <c r="D13" s="460"/>
      <c r="E13" s="316"/>
    </row>
    <row r="14" spans="1:5" s="1" customFormat="1" ht="12" customHeight="1" x14ac:dyDescent="0.2">
      <c r="A14" s="14" t="s">
        <v>116</v>
      </c>
      <c r="B14" s="479" t="s">
        <v>291</v>
      </c>
      <c r="C14" s="459"/>
      <c r="D14" s="459"/>
      <c r="E14" s="315"/>
    </row>
    <row r="15" spans="1:5" s="1" customFormat="1" ht="12" customHeight="1" x14ac:dyDescent="0.2">
      <c r="A15" s="14" t="s">
        <v>117</v>
      </c>
      <c r="B15" s="479" t="s">
        <v>543</v>
      </c>
      <c r="C15" s="459"/>
      <c r="D15" s="459"/>
      <c r="E15" s="315"/>
    </row>
    <row r="16" spans="1:5" s="1" customFormat="1" ht="12" customHeight="1" x14ac:dyDescent="0.2">
      <c r="A16" s="14" t="s">
        <v>118</v>
      </c>
      <c r="B16" s="479" t="s">
        <v>544</v>
      </c>
      <c r="C16" s="459"/>
      <c r="D16" s="459"/>
      <c r="E16" s="315"/>
    </row>
    <row r="17" spans="1:5" s="1" customFormat="1" ht="12" customHeight="1" x14ac:dyDescent="0.2">
      <c r="A17" s="14" t="s">
        <v>119</v>
      </c>
      <c r="B17" s="479" t="s">
        <v>292</v>
      </c>
      <c r="C17" s="459">
        <v>67953</v>
      </c>
      <c r="D17" s="459">
        <v>117638</v>
      </c>
      <c r="E17" s="315">
        <v>92838</v>
      </c>
    </row>
    <row r="18" spans="1:5" s="1" customFormat="1" ht="12" customHeight="1" thickBot="1" x14ac:dyDescent="0.25">
      <c r="A18" s="16" t="s">
        <v>128</v>
      </c>
      <c r="B18" s="345" t="s">
        <v>293</v>
      </c>
      <c r="C18" s="461"/>
      <c r="D18" s="461"/>
      <c r="E18" s="317"/>
    </row>
    <row r="19" spans="1:5" s="1" customFormat="1" ht="12" customHeight="1" thickBot="1" x14ac:dyDescent="0.25">
      <c r="A19" s="20" t="s">
        <v>23</v>
      </c>
      <c r="B19" s="21" t="s">
        <v>294</v>
      </c>
      <c r="C19" s="458">
        <f>+C20+C21+C22+C23+C24</f>
        <v>49245</v>
      </c>
      <c r="D19" s="458">
        <f>+D20+D21+D22+D23+D24</f>
        <v>71280</v>
      </c>
      <c r="E19" s="314">
        <f>+E20+E21+E22+E23+E24</f>
        <v>285296</v>
      </c>
    </row>
    <row r="20" spans="1:5" s="1" customFormat="1" ht="12" customHeight="1" x14ac:dyDescent="0.2">
      <c r="A20" s="15" t="s">
        <v>98</v>
      </c>
      <c r="B20" s="478" t="s">
        <v>295</v>
      </c>
      <c r="C20" s="460"/>
      <c r="D20" s="460">
        <v>272</v>
      </c>
      <c r="E20" s="316"/>
    </row>
    <row r="21" spans="1:5" s="1" customFormat="1" ht="12" customHeight="1" x14ac:dyDescent="0.2">
      <c r="A21" s="14" t="s">
        <v>99</v>
      </c>
      <c r="B21" s="479" t="s">
        <v>296</v>
      </c>
      <c r="C21" s="459"/>
      <c r="D21" s="459"/>
      <c r="E21" s="315"/>
    </row>
    <row r="22" spans="1:5" s="1" customFormat="1" ht="12" customHeight="1" x14ac:dyDescent="0.2">
      <c r="A22" s="14" t="s">
        <v>100</v>
      </c>
      <c r="B22" s="479" t="s">
        <v>545</v>
      </c>
      <c r="C22" s="459"/>
      <c r="D22" s="459"/>
      <c r="E22" s="315"/>
    </row>
    <row r="23" spans="1:5" s="1" customFormat="1" ht="12" customHeight="1" x14ac:dyDescent="0.2">
      <c r="A23" s="14" t="s">
        <v>101</v>
      </c>
      <c r="B23" s="479" t="s">
        <v>546</v>
      </c>
      <c r="C23" s="459"/>
      <c r="D23" s="459"/>
      <c r="E23" s="315"/>
    </row>
    <row r="24" spans="1:5" s="1" customFormat="1" ht="12" customHeight="1" x14ac:dyDescent="0.2">
      <c r="A24" s="14" t="s">
        <v>184</v>
      </c>
      <c r="B24" s="479" t="s">
        <v>297</v>
      </c>
      <c r="C24" s="459">
        <v>49245</v>
      </c>
      <c r="D24" s="459">
        <v>71008</v>
      </c>
      <c r="E24" s="315">
        <v>285296</v>
      </c>
    </row>
    <row r="25" spans="1:5" s="1" customFormat="1" ht="12" customHeight="1" thickBot="1" x14ac:dyDescent="0.25">
      <c r="A25" s="16" t="s">
        <v>185</v>
      </c>
      <c r="B25" s="345" t="s">
        <v>298</v>
      </c>
      <c r="C25" s="461">
        <v>49245</v>
      </c>
      <c r="D25" s="461">
        <v>8195</v>
      </c>
      <c r="E25" s="317"/>
    </row>
    <row r="26" spans="1:5" s="1" customFormat="1" ht="12" customHeight="1" thickBot="1" x14ac:dyDescent="0.25">
      <c r="A26" s="20" t="s">
        <v>186</v>
      </c>
      <c r="B26" s="21" t="s">
        <v>299</v>
      </c>
      <c r="C26" s="465">
        <f>+C27+C30+C31+C32</f>
        <v>115298</v>
      </c>
      <c r="D26" s="465">
        <f>+D27+D30+D31+D32</f>
        <v>32002</v>
      </c>
      <c r="E26" s="509">
        <f>+E27+E30+E31+E32</f>
        <v>33200</v>
      </c>
    </row>
    <row r="27" spans="1:5" s="1" customFormat="1" ht="12" customHeight="1" x14ac:dyDescent="0.2">
      <c r="A27" s="15" t="s">
        <v>300</v>
      </c>
      <c r="B27" s="478" t="s">
        <v>306</v>
      </c>
      <c r="C27" s="511">
        <f>+C28+C29</f>
        <v>11636</v>
      </c>
      <c r="D27" s="511">
        <f>+D28+D29</f>
        <v>19522</v>
      </c>
      <c r="E27" s="510">
        <f>+E28+E29</f>
        <v>20500</v>
      </c>
    </row>
    <row r="28" spans="1:5" s="1" customFormat="1" ht="12" customHeight="1" x14ac:dyDescent="0.2">
      <c r="A28" s="14" t="s">
        <v>301</v>
      </c>
      <c r="B28" s="479" t="s">
        <v>307</v>
      </c>
      <c r="C28" s="459">
        <v>2012</v>
      </c>
      <c r="D28" s="459">
        <v>1966</v>
      </c>
      <c r="E28" s="315">
        <v>2500</v>
      </c>
    </row>
    <row r="29" spans="1:5" s="1" customFormat="1" ht="12" customHeight="1" x14ac:dyDescent="0.2">
      <c r="A29" s="14" t="s">
        <v>302</v>
      </c>
      <c r="B29" s="479" t="s">
        <v>308</v>
      </c>
      <c r="C29" s="459">
        <v>9624</v>
      </c>
      <c r="D29" s="459">
        <v>17556</v>
      </c>
      <c r="E29" s="315">
        <v>18000</v>
      </c>
    </row>
    <row r="30" spans="1:5" s="1" customFormat="1" ht="12" customHeight="1" x14ac:dyDescent="0.2">
      <c r="A30" s="14" t="s">
        <v>303</v>
      </c>
      <c r="B30" s="479" t="s">
        <v>309</v>
      </c>
      <c r="C30" s="459">
        <v>9285</v>
      </c>
      <c r="D30" s="459">
        <v>7093</v>
      </c>
      <c r="E30" s="315">
        <v>6500</v>
      </c>
    </row>
    <row r="31" spans="1:5" s="1" customFormat="1" ht="12" customHeight="1" x14ac:dyDescent="0.2">
      <c r="A31" s="14" t="s">
        <v>304</v>
      </c>
      <c r="B31" s="479" t="s">
        <v>310</v>
      </c>
      <c r="C31" s="459">
        <v>4178</v>
      </c>
      <c r="D31" s="459">
        <v>4577</v>
      </c>
      <c r="E31" s="315">
        <v>4600</v>
      </c>
    </row>
    <row r="32" spans="1:5" s="1" customFormat="1" ht="12" customHeight="1" thickBot="1" x14ac:dyDescent="0.25">
      <c r="A32" s="16" t="s">
        <v>305</v>
      </c>
      <c r="B32" s="345" t="s">
        <v>311</v>
      </c>
      <c r="C32" s="461">
        <v>90199</v>
      </c>
      <c r="D32" s="461">
        <v>810</v>
      </c>
      <c r="E32" s="317">
        <v>1600</v>
      </c>
    </row>
    <row r="33" spans="1:5" s="1" customFormat="1" ht="12" customHeight="1" thickBot="1" x14ac:dyDescent="0.25">
      <c r="A33" s="20" t="s">
        <v>25</v>
      </c>
      <c r="B33" s="21" t="s">
        <v>312</v>
      </c>
      <c r="C33" s="458">
        <f>SUM(C34:C43)</f>
        <v>54497</v>
      </c>
      <c r="D33" s="458">
        <f>SUM(D34:D43)</f>
        <v>27540</v>
      </c>
      <c r="E33" s="314">
        <f>SUM(E34:E43)</f>
        <v>19289</v>
      </c>
    </row>
    <row r="34" spans="1:5" s="1" customFormat="1" ht="12" customHeight="1" x14ac:dyDescent="0.2">
      <c r="A34" s="15" t="s">
        <v>102</v>
      </c>
      <c r="B34" s="478" t="s">
        <v>315</v>
      </c>
      <c r="C34" s="460">
        <v>5664</v>
      </c>
      <c r="D34" s="460">
        <v>157</v>
      </c>
      <c r="E34" s="316"/>
    </row>
    <row r="35" spans="1:5" s="1" customFormat="1" ht="12" customHeight="1" x14ac:dyDescent="0.2">
      <c r="A35" s="14" t="s">
        <v>103</v>
      </c>
      <c r="B35" s="479" t="s">
        <v>316</v>
      </c>
      <c r="C35" s="459">
        <v>8295</v>
      </c>
      <c r="D35" s="459">
        <v>7358</v>
      </c>
      <c r="E35" s="315">
        <v>10965</v>
      </c>
    </row>
    <row r="36" spans="1:5" s="1" customFormat="1" ht="12" customHeight="1" x14ac:dyDescent="0.2">
      <c r="A36" s="14" t="s">
        <v>104</v>
      </c>
      <c r="B36" s="479" t="s">
        <v>317</v>
      </c>
      <c r="C36" s="459">
        <v>4279</v>
      </c>
      <c r="D36" s="459">
        <v>1060</v>
      </c>
      <c r="E36" s="315"/>
    </row>
    <row r="37" spans="1:5" s="1" customFormat="1" ht="12" customHeight="1" x14ac:dyDescent="0.2">
      <c r="A37" s="14" t="s">
        <v>188</v>
      </c>
      <c r="B37" s="479" t="s">
        <v>318</v>
      </c>
      <c r="C37" s="459">
        <v>6907</v>
      </c>
      <c r="D37" s="459">
        <v>5188</v>
      </c>
      <c r="E37" s="315"/>
    </row>
    <row r="38" spans="1:5" s="1" customFormat="1" ht="12" customHeight="1" x14ac:dyDescent="0.2">
      <c r="A38" s="14" t="s">
        <v>189</v>
      </c>
      <c r="B38" s="479" t="s">
        <v>319</v>
      </c>
      <c r="C38" s="459">
        <v>8944</v>
      </c>
      <c r="D38" s="459">
        <v>6843</v>
      </c>
      <c r="E38" s="315">
        <v>5300</v>
      </c>
    </row>
    <row r="39" spans="1:5" s="1" customFormat="1" ht="12" customHeight="1" x14ac:dyDescent="0.2">
      <c r="A39" s="14" t="s">
        <v>190</v>
      </c>
      <c r="B39" s="479" t="s">
        <v>320</v>
      </c>
      <c r="C39" s="459"/>
      <c r="D39" s="459"/>
      <c r="E39" s="315"/>
    </row>
    <row r="40" spans="1:5" s="1" customFormat="1" ht="12" customHeight="1" x14ac:dyDescent="0.2">
      <c r="A40" s="14" t="s">
        <v>191</v>
      </c>
      <c r="B40" s="479" t="s">
        <v>321</v>
      </c>
      <c r="C40" s="459">
        <v>13382</v>
      </c>
      <c r="D40" s="459">
        <v>1953</v>
      </c>
      <c r="E40" s="315">
        <v>2167</v>
      </c>
    </row>
    <row r="41" spans="1:5" s="1" customFormat="1" ht="12" customHeight="1" x14ac:dyDescent="0.2">
      <c r="A41" s="14" t="s">
        <v>192</v>
      </c>
      <c r="B41" s="479" t="s">
        <v>322</v>
      </c>
      <c r="C41" s="459">
        <v>979</v>
      </c>
      <c r="D41" s="459">
        <v>1784</v>
      </c>
      <c r="E41" s="315"/>
    </row>
    <row r="42" spans="1:5" s="1" customFormat="1" ht="12" customHeight="1" x14ac:dyDescent="0.2">
      <c r="A42" s="14" t="s">
        <v>313</v>
      </c>
      <c r="B42" s="479" t="s">
        <v>323</v>
      </c>
      <c r="C42" s="462"/>
      <c r="D42" s="462"/>
      <c r="E42" s="318"/>
    </row>
    <row r="43" spans="1:5" s="1" customFormat="1" ht="12" customHeight="1" thickBot="1" x14ac:dyDescent="0.25">
      <c r="A43" s="16" t="s">
        <v>314</v>
      </c>
      <c r="B43" s="345" t="s">
        <v>324</v>
      </c>
      <c r="C43" s="463">
        <v>6047</v>
      </c>
      <c r="D43" s="463">
        <v>3197</v>
      </c>
      <c r="E43" s="319">
        <v>857</v>
      </c>
    </row>
    <row r="44" spans="1:5" s="1" customFormat="1" ht="12" customHeight="1" thickBot="1" x14ac:dyDescent="0.25">
      <c r="A44" s="20" t="s">
        <v>26</v>
      </c>
      <c r="B44" s="21" t="s">
        <v>325</v>
      </c>
      <c r="C44" s="458">
        <f>SUM(C45:C49)</f>
        <v>20102</v>
      </c>
      <c r="D44" s="458">
        <f>SUM(D45:D49)</f>
        <v>30</v>
      </c>
      <c r="E44" s="314">
        <f>SUM(E45:E49)</f>
        <v>0</v>
      </c>
    </row>
    <row r="45" spans="1:5" s="1" customFormat="1" ht="12" customHeight="1" x14ac:dyDescent="0.2">
      <c r="A45" s="15" t="s">
        <v>105</v>
      </c>
      <c r="B45" s="478" t="s">
        <v>329</v>
      </c>
      <c r="C45" s="530"/>
      <c r="D45" s="530"/>
      <c r="E45" s="341"/>
    </row>
    <row r="46" spans="1:5" s="1" customFormat="1" ht="12" customHeight="1" x14ac:dyDescent="0.2">
      <c r="A46" s="14" t="s">
        <v>106</v>
      </c>
      <c r="B46" s="479" t="s">
        <v>330</v>
      </c>
      <c r="C46" s="462"/>
      <c r="D46" s="462"/>
      <c r="E46" s="318"/>
    </row>
    <row r="47" spans="1:5" s="1" customFormat="1" ht="12" customHeight="1" x14ac:dyDescent="0.2">
      <c r="A47" s="14" t="s">
        <v>326</v>
      </c>
      <c r="B47" s="479" t="s">
        <v>331</v>
      </c>
      <c r="C47" s="462">
        <v>20072</v>
      </c>
      <c r="D47" s="462">
        <v>30</v>
      </c>
      <c r="E47" s="318"/>
    </row>
    <row r="48" spans="1:5" s="1" customFormat="1" ht="12" customHeight="1" x14ac:dyDescent="0.2">
      <c r="A48" s="14" t="s">
        <v>327</v>
      </c>
      <c r="B48" s="479" t="s">
        <v>332</v>
      </c>
      <c r="C48" s="462">
        <v>30</v>
      </c>
      <c r="D48" s="462"/>
      <c r="E48" s="318"/>
    </row>
    <row r="49" spans="1:5" s="1" customFormat="1" ht="12" customHeight="1" thickBot="1" x14ac:dyDescent="0.25">
      <c r="A49" s="16" t="s">
        <v>328</v>
      </c>
      <c r="B49" s="345" t="s">
        <v>333</v>
      </c>
      <c r="C49" s="463"/>
      <c r="D49" s="463"/>
      <c r="E49" s="319"/>
    </row>
    <row r="50" spans="1:5" s="1" customFormat="1" ht="12" customHeight="1" thickBot="1" x14ac:dyDescent="0.25">
      <c r="A50" s="20" t="s">
        <v>193</v>
      </c>
      <c r="B50" s="21" t="s">
        <v>334</v>
      </c>
      <c r="C50" s="458">
        <f>SUM(C51:C53)</f>
        <v>5000</v>
      </c>
      <c r="D50" s="458">
        <f>SUM(D51:D53)</f>
        <v>8000</v>
      </c>
      <c r="E50" s="314">
        <f>SUM(E51:E53)</f>
        <v>0</v>
      </c>
    </row>
    <row r="51" spans="1:5" s="1" customFormat="1" ht="12" customHeight="1" x14ac:dyDescent="0.2">
      <c r="A51" s="15" t="s">
        <v>107</v>
      </c>
      <c r="B51" s="478" t="s">
        <v>335</v>
      </c>
      <c r="C51" s="460"/>
      <c r="D51" s="460"/>
      <c r="E51" s="316"/>
    </row>
    <row r="52" spans="1:5" s="1" customFormat="1" ht="12" customHeight="1" x14ac:dyDescent="0.2">
      <c r="A52" s="14" t="s">
        <v>108</v>
      </c>
      <c r="B52" s="479" t="s">
        <v>547</v>
      </c>
      <c r="C52" s="459"/>
      <c r="D52" s="459"/>
      <c r="E52" s="315"/>
    </row>
    <row r="53" spans="1:5" s="1" customFormat="1" ht="12" customHeight="1" x14ac:dyDescent="0.2">
      <c r="A53" s="14" t="s">
        <v>339</v>
      </c>
      <c r="B53" s="479" t="s">
        <v>337</v>
      </c>
      <c r="C53" s="459">
        <v>5000</v>
      </c>
      <c r="D53" s="459">
        <v>8000</v>
      </c>
      <c r="E53" s="315"/>
    </row>
    <row r="54" spans="1:5" s="1" customFormat="1" ht="12" customHeight="1" thickBot="1" x14ac:dyDescent="0.25">
      <c r="A54" s="16" t="s">
        <v>340</v>
      </c>
      <c r="B54" s="345" t="s">
        <v>338</v>
      </c>
      <c r="C54" s="461"/>
      <c r="D54" s="461"/>
      <c r="E54" s="317"/>
    </row>
    <row r="55" spans="1:5" s="1" customFormat="1" ht="12" customHeight="1" thickBot="1" x14ac:dyDescent="0.25">
      <c r="A55" s="20" t="s">
        <v>28</v>
      </c>
      <c r="B55" s="343" t="s">
        <v>341</v>
      </c>
      <c r="C55" s="458">
        <f>SUM(C56:C58)</f>
        <v>0</v>
      </c>
      <c r="D55" s="458">
        <f>SUM(D56:D58)</f>
        <v>0</v>
      </c>
      <c r="E55" s="314">
        <f>SUM(E56:E58)</f>
        <v>0</v>
      </c>
    </row>
    <row r="56" spans="1:5" s="1" customFormat="1" ht="12" customHeight="1" x14ac:dyDescent="0.2">
      <c r="A56" s="14" t="s">
        <v>194</v>
      </c>
      <c r="B56" s="478" t="s">
        <v>343</v>
      </c>
      <c r="C56" s="462"/>
      <c r="D56" s="462"/>
      <c r="E56" s="318"/>
    </row>
    <row r="57" spans="1:5" s="1" customFormat="1" ht="12" customHeight="1" x14ac:dyDescent="0.2">
      <c r="A57" s="14" t="s">
        <v>195</v>
      </c>
      <c r="B57" s="479" t="s">
        <v>548</v>
      </c>
      <c r="C57" s="462"/>
      <c r="D57" s="462"/>
      <c r="E57" s="318"/>
    </row>
    <row r="58" spans="1:5" s="1" customFormat="1" ht="12" customHeight="1" x14ac:dyDescent="0.2">
      <c r="A58" s="14" t="s">
        <v>253</v>
      </c>
      <c r="B58" s="479" t="s">
        <v>344</v>
      </c>
      <c r="C58" s="462"/>
      <c r="D58" s="462"/>
      <c r="E58" s="318"/>
    </row>
    <row r="59" spans="1:5" s="1" customFormat="1" ht="12" customHeight="1" thickBot="1" x14ac:dyDescent="0.25">
      <c r="A59" s="14" t="s">
        <v>342</v>
      </c>
      <c r="B59" s="345" t="s">
        <v>345</v>
      </c>
      <c r="C59" s="462"/>
      <c r="D59" s="462"/>
      <c r="E59" s="318"/>
    </row>
    <row r="60" spans="1:5" s="1" customFormat="1" ht="12" customHeight="1" thickBot="1" x14ac:dyDescent="0.25">
      <c r="A60" s="20" t="s">
        <v>29</v>
      </c>
      <c r="B60" s="21" t="s">
        <v>346</v>
      </c>
      <c r="C60" s="465">
        <f>+C5+C12+C19+C26+C33+C44+C50+C55</f>
        <v>779839</v>
      </c>
      <c r="D60" s="465">
        <f>+D5+D12+D19+D26+D33+D44+D50+D55</f>
        <v>576459</v>
      </c>
      <c r="E60" s="509">
        <f>+E5+E12+E19+E26+E33+E44+E50+E55</f>
        <v>756010</v>
      </c>
    </row>
    <row r="61" spans="1:5" s="1" customFormat="1" ht="12" customHeight="1" thickBot="1" x14ac:dyDescent="0.25">
      <c r="A61" s="531" t="s">
        <v>347</v>
      </c>
      <c r="B61" s="343" t="s">
        <v>348</v>
      </c>
      <c r="C61" s="458">
        <f>SUM(C62:C64)</f>
        <v>0</v>
      </c>
      <c r="D61" s="458">
        <f>SUM(D62:D64)</f>
        <v>0</v>
      </c>
      <c r="E61" s="314">
        <f>SUM(E62:E64)</f>
        <v>0</v>
      </c>
    </row>
    <row r="62" spans="1:5" s="1" customFormat="1" ht="12" customHeight="1" x14ac:dyDescent="0.2">
      <c r="A62" s="14" t="s">
        <v>381</v>
      </c>
      <c r="B62" s="478" t="s">
        <v>349</v>
      </c>
      <c r="C62" s="462"/>
      <c r="D62" s="462"/>
      <c r="E62" s="318"/>
    </row>
    <row r="63" spans="1:5" s="1" customFormat="1" ht="12" customHeight="1" x14ac:dyDescent="0.2">
      <c r="A63" s="14" t="s">
        <v>390</v>
      </c>
      <c r="B63" s="479" t="s">
        <v>350</v>
      </c>
      <c r="C63" s="462"/>
      <c r="D63" s="462"/>
      <c r="E63" s="318"/>
    </row>
    <row r="64" spans="1:5" s="1" customFormat="1" ht="12" customHeight="1" thickBot="1" x14ac:dyDescent="0.25">
      <c r="A64" s="14" t="s">
        <v>391</v>
      </c>
      <c r="B64" s="564" t="s">
        <v>556</v>
      </c>
      <c r="C64" s="462"/>
      <c r="D64" s="462"/>
      <c r="E64" s="318"/>
    </row>
    <row r="65" spans="1:7" s="1" customFormat="1" ht="12" customHeight="1" thickBot="1" x14ac:dyDescent="0.25">
      <c r="A65" s="531" t="s">
        <v>352</v>
      </c>
      <c r="B65" s="343" t="s">
        <v>353</v>
      </c>
      <c r="C65" s="458">
        <f>SUM(C66:C69)</f>
        <v>0</v>
      </c>
      <c r="D65" s="458">
        <f>SUM(D66:D69)</f>
        <v>0</v>
      </c>
      <c r="E65" s="314">
        <f>SUM(E66:E69)</f>
        <v>0</v>
      </c>
    </row>
    <row r="66" spans="1:7" s="1" customFormat="1" ht="12" customHeight="1" x14ac:dyDescent="0.2">
      <c r="A66" s="14" t="s">
        <v>162</v>
      </c>
      <c r="B66" s="478" t="s">
        <v>354</v>
      </c>
      <c r="C66" s="462"/>
      <c r="D66" s="462"/>
      <c r="E66" s="318"/>
    </row>
    <row r="67" spans="1:7" s="1" customFormat="1" ht="12" customHeight="1" x14ac:dyDescent="0.2">
      <c r="A67" s="14" t="s">
        <v>163</v>
      </c>
      <c r="B67" s="479" t="s">
        <v>355</v>
      </c>
      <c r="C67" s="462"/>
      <c r="D67" s="462"/>
      <c r="E67" s="318"/>
    </row>
    <row r="68" spans="1:7" s="1" customFormat="1" ht="12" customHeight="1" x14ac:dyDescent="0.2">
      <c r="A68" s="14" t="s">
        <v>382</v>
      </c>
      <c r="B68" s="479" t="s">
        <v>356</v>
      </c>
      <c r="C68" s="462"/>
      <c r="D68" s="462"/>
      <c r="E68" s="318"/>
    </row>
    <row r="69" spans="1:7" s="1" customFormat="1" ht="17.25" customHeight="1" thickBot="1" x14ac:dyDescent="0.3">
      <c r="A69" s="14" t="s">
        <v>383</v>
      </c>
      <c r="B69" s="345" t="s">
        <v>357</v>
      </c>
      <c r="C69" s="462"/>
      <c r="D69" s="462"/>
      <c r="E69" s="318"/>
      <c r="G69" s="47"/>
    </row>
    <row r="70" spans="1:7" s="1" customFormat="1" ht="12" customHeight="1" thickBot="1" x14ac:dyDescent="0.25">
      <c r="A70" s="531" t="s">
        <v>358</v>
      </c>
      <c r="B70" s="343" t="s">
        <v>359</v>
      </c>
      <c r="C70" s="458">
        <f>SUM(C71:C72)</f>
        <v>64285</v>
      </c>
      <c r="D70" s="458">
        <f>SUM(D71:D72)</f>
        <v>118230</v>
      </c>
      <c r="E70" s="314">
        <f>SUM(E71:E72)</f>
        <v>50000</v>
      </c>
    </row>
    <row r="71" spans="1:7" s="1" customFormat="1" ht="12" customHeight="1" x14ac:dyDescent="0.2">
      <c r="A71" s="14" t="s">
        <v>384</v>
      </c>
      <c r="B71" s="478" t="s">
        <v>360</v>
      </c>
      <c r="C71" s="462">
        <v>64285</v>
      </c>
      <c r="D71" s="462">
        <v>118230</v>
      </c>
      <c r="E71" s="318">
        <v>50000</v>
      </c>
    </row>
    <row r="72" spans="1:7" s="1" customFormat="1" ht="12" customHeight="1" thickBot="1" x14ac:dyDescent="0.25">
      <c r="A72" s="14" t="s">
        <v>385</v>
      </c>
      <c r="B72" s="345" t="s">
        <v>361</v>
      </c>
      <c r="C72" s="462"/>
      <c r="D72" s="462"/>
      <c r="E72" s="318"/>
    </row>
    <row r="73" spans="1:7" s="1" customFormat="1" ht="12" customHeight="1" thickBot="1" x14ac:dyDescent="0.25">
      <c r="A73" s="531" t="s">
        <v>362</v>
      </c>
      <c r="B73" s="343" t="s">
        <v>363</v>
      </c>
      <c r="C73" s="458">
        <f>SUM(C74:C76)</f>
        <v>0</v>
      </c>
      <c r="D73" s="458">
        <f>SUM(D74:D76)</f>
        <v>0</v>
      </c>
      <c r="E73" s="314">
        <f>SUM(E74:E76)</f>
        <v>0</v>
      </c>
    </row>
    <row r="74" spans="1:7" s="1" customFormat="1" ht="12" customHeight="1" x14ac:dyDescent="0.2">
      <c r="A74" s="14" t="s">
        <v>386</v>
      </c>
      <c r="B74" s="478" t="s">
        <v>364</v>
      </c>
      <c r="C74" s="462"/>
      <c r="D74" s="462"/>
      <c r="E74" s="318"/>
    </row>
    <row r="75" spans="1:7" s="1" customFormat="1" ht="12" customHeight="1" x14ac:dyDescent="0.2">
      <c r="A75" s="14" t="s">
        <v>387</v>
      </c>
      <c r="B75" s="479" t="s">
        <v>365</v>
      </c>
      <c r="C75" s="462"/>
      <c r="D75" s="462"/>
      <c r="E75" s="318"/>
    </row>
    <row r="76" spans="1:7" s="1" customFormat="1" ht="12" customHeight="1" thickBot="1" x14ac:dyDescent="0.25">
      <c r="A76" s="14" t="s">
        <v>388</v>
      </c>
      <c r="B76" s="345" t="s">
        <v>366</v>
      </c>
      <c r="C76" s="462"/>
      <c r="D76" s="462"/>
      <c r="E76" s="318"/>
    </row>
    <row r="77" spans="1:7" s="1" customFormat="1" ht="12" customHeight="1" thickBot="1" x14ac:dyDescent="0.25">
      <c r="A77" s="531" t="s">
        <v>367</v>
      </c>
      <c r="B77" s="343" t="s">
        <v>389</v>
      </c>
      <c r="C77" s="458">
        <f>SUM(C78:C81)</f>
        <v>0</v>
      </c>
      <c r="D77" s="458">
        <f>SUM(D78:D81)</f>
        <v>0</v>
      </c>
      <c r="E77" s="314">
        <f>SUM(E78:E81)</f>
        <v>0</v>
      </c>
    </row>
    <row r="78" spans="1:7" s="1" customFormat="1" ht="12" customHeight="1" x14ac:dyDescent="0.2">
      <c r="A78" s="532" t="s">
        <v>368</v>
      </c>
      <c r="B78" s="478" t="s">
        <v>369</v>
      </c>
      <c r="C78" s="462"/>
      <c r="D78" s="462"/>
      <c r="E78" s="318"/>
    </row>
    <row r="79" spans="1:7" s="1" customFormat="1" ht="12" customHeight="1" x14ac:dyDescent="0.2">
      <c r="A79" s="533" t="s">
        <v>370</v>
      </c>
      <c r="B79" s="479" t="s">
        <v>371</v>
      </c>
      <c r="C79" s="462"/>
      <c r="D79" s="462"/>
      <c r="E79" s="318"/>
    </row>
    <row r="80" spans="1:7" s="1" customFormat="1" ht="12" customHeight="1" x14ac:dyDescent="0.2">
      <c r="A80" s="533" t="s">
        <v>372</v>
      </c>
      <c r="B80" s="479" t="s">
        <v>373</v>
      </c>
      <c r="C80" s="462"/>
      <c r="D80" s="462"/>
      <c r="E80" s="318"/>
    </row>
    <row r="81" spans="1:6" s="1" customFormat="1" ht="12" customHeight="1" thickBot="1" x14ac:dyDescent="0.25">
      <c r="A81" s="534" t="s">
        <v>374</v>
      </c>
      <c r="B81" s="345" t="s">
        <v>375</v>
      </c>
      <c r="C81" s="462"/>
      <c r="D81" s="462"/>
      <c r="E81" s="318"/>
    </row>
    <row r="82" spans="1:6" s="1" customFormat="1" ht="12" customHeight="1" thickBot="1" x14ac:dyDescent="0.25">
      <c r="A82" s="531" t="s">
        <v>376</v>
      </c>
      <c r="B82" s="343" t="s">
        <v>377</v>
      </c>
      <c r="C82" s="536"/>
      <c r="D82" s="536"/>
      <c r="E82" s="537"/>
    </row>
    <row r="83" spans="1:6" s="1" customFormat="1" ht="12" customHeight="1" thickBot="1" x14ac:dyDescent="0.25">
      <c r="A83" s="531" t="s">
        <v>378</v>
      </c>
      <c r="B83" s="562" t="s">
        <v>379</v>
      </c>
      <c r="C83" s="465">
        <f>+C61+C65+C70+C73+C77+C82</f>
        <v>64285</v>
      </c>
      <c r="D83" s="465">
        <f>+D61+D65+D70+D73+D77+D82</f>
        <v>118230</v>
      </c>
      <c r="E83" s="509">
        <f>+E61+E65+E70+E73+E77+E82</f>
        <v>50000</v>
      </c>
    </row>
    <row r="84" spans="1:6" s="1" customFormat="1" ht="12" customHeight="1" thickBot="1" x14ac:dyDescent="0.25">
      <c r="A84" s="535" t="s">
        <v>392</v>
      </c>
      <c r="B84" s="563" t="s">
        <v>380</v>
      </c>
      <c r="C84" s="465">
        <f>+C60+C83</f>
        <v>844124</v>
      </c>
      <c r="D84" s="465">
        <f>+D60+D83</f>
        <v>694689</v>
      </c>
      <c r="E84" s="509">
        <f>+E60+E83</f>
        <v>806010</v>
      </c>
    </row>
    <row r="85" spans="1:6" s="1" customFormat="1" ht="12" customHeight="1" x14ac:dyDescent="0.2">
      <c r="A85" s="427"/>
      <c r="B85" s="428"/>
      <c r="C85" s="429"/>
      <c r="D85" s="430"/>
      <c r="E85" s="431"/>
    </row>
    <row r="86" spans="1:6" s="1" customFormat="1" ht="12" customHeight="1" x14ac:dyDescent="0.2">
      <c r="A86" s="589" t="s">
        <v>50</v>
      </c>
      <c r="B86" s="589"/>
      <c r="C86" s="589"/>
      <c r="D86" s="589"/>
      <c r="E86" s="589"/>
    </row>
    <row r="87" spans="1:6" s="1" customFormat="1" ht="12" customHeight="1" thickBot="1" x14ac:dyDescent="0.25">
      <c r="A87" s="590" t="s">
        <v>166</v>
      </c>
      <c r="B87" s="590"/>
      <c r="C87" s="444"/>
      <c r="D87" s="171"/>
      <c r="E87" s="358" t="s">
        <v>252</v>
      </c>
    </row>
    <row r="88" spans="1:6" s="1" customFormat="1" ht="24" customHeight="1" thickBot="1" x14ac:dyDescent="0.25">
      <c r="A88" s="23" t="s">
        <v>19</v>
      </c>
      <c r="B88" s="24" t="s">
        <v>51</v>
      </c>
      <c r="C88" s="24" t="s">
        <v>493</v>
      </c>
      <c r="D88" s="466" t="s">
        <v>494</v>
      </c>
      <c r="E88" s="194" t="s">
        <v>281</v>
      </c>
      <c r="F88" s="179"/>
    </row>
    <row r="89" spans="1:6" s="1" customFormat="1" ht="12" customHeight="1" thickBot="1" x14ac:dyDescent="0.25">
      <c r="A89" s="37">
        <v>1</v>
      </c>
      <c r="B89" s="38">
        <v>2</v>
      </c>
      <c r="C89" s="38">
        <v>3</v>
      </c>
      <c r="D89" s="38">
        <v>4</v>
      </c>
      <c r="E89" s="39">
        <v>5</v>
      </c>
      <c r="F89" s="179"/>
    </row>
    <row r="90" spans="1:6" s="1" customFormat="1" ht="15" customHeight="1" thickBot="1" x14ac:dyDescent="0.25">
      <c r="A90" s="22" t="s">
        <v>21</v>
      </c>
      <c r="B90" s="31" t="s">
        <v>395</v>
      </c>
      <c r="C90" s="565">
        <f>SUM(C91:C95)</f>
        <v>564926</v>
      </c>
      <c r="D90" s="457">
        <f>+D91+D92+D93+D94+D95</f>
        <v>454975</v>
      </c>
      <c r="E90" s="577">
        <f>+E91+E92+E93+E94+E95</f>
        <v>513515</v>
      </c>
      <c r="F90" s="179"/>
    </row>
    <row r="91" spans="1:6" s="1" customFormat="1" ht="12.95" customHeight="1" x14ac:dyDescent="0.2">
      <c r="A91" s="17" t="s">
        <v>109</v>
      </c>
      <c r="B91" s="10" t="s">
        <v>52</v>
      </c>
      <c r="C91" s="566">
        <v>237438</v>
      </c>
      <c r="D91" s="582">
        <v>175948</v>
      </c>
      <c r="E91" s="578">
        <v>201150</v>
      </c>
    </row>
    <row r="92" spans="1:6" ht="16.5" customHeight="1" x14ac:dyDescent="0.25">
      <c r="A92" s="14" t="s">
        <v>110</v>
      </c>
      <c r="B92" s="8" t="s">
        <v>196</v>
      </c>
      <c r="C92" s="567">
        <v>62757</v>
      </c>
      <c r="D92" s="459">
        <v>37500</v>
      </c>
      <c r="E92" s="315">
        <v>45022</v>
      </c>
    </row>
    <row r="93" spans="1:6" x14ac:dyDescent="0.25">
      <c r="A93" s="14" t="s">
        <v>111</v>
      </c>
      <c r="B93" s="8" t="s">
        <v>152</v>
      </c>
      <c r="C93" s="568">
        <v>136896</v>
      </c>
      <c r="D93" s="461">
        <v>136896</v>
      </c>
      <c r="E93" s="317">
        <v>153138</v>
      </c>
    </row>
    <row r="94" spans="1:6" s="46" customFormat="1" ht="12" customHeight="1" x14ac:dyDescent="0.2">
      <c r="A94" s="14" t="s">
        <v>112</v>
      </c>
      <c r="B94" s="11" t="s">
        <v>197</v>
      </c>
      <c r="C94" s="568">
        <v>116733</v>
      </c>
      <c r="D94" s="461">
        <v>89144</v>
      </c>
      <c r="E94" s="317">
        <v>103723</v>
      </c>
    </row>
    <row r="95" spans="1:6" ht="12" customHeight="1" x14ac:dyDescent="0.25">
      <c r="A95" s="14" t="s">
        <v>123</v>
      </c>
      <c r="B95" s="19" t="s">
        <v>198</v>
      </c>
      <c r="C95" s="568">
        <v>11102</v>
      </c>
      <c r="D95" s="461">
        <v>15487</v>
      </c>
      <c r="E95" s="317">
        <v>10482</v>
      </c>
    </row>
    <row r="96" spans="1:6" ht="12" customHeight="1" x14ac:dyDescent="0.25">
      <c r="A96" s="14" t="s">
        <v>113</v>
      </c>
      <c r="B96" s="8" t="s">
        <v>396</v>
      </c>
      <c r="C96" s="568"/>
      <c r="D96" s="461"/>
      <c r="E96" s="317"/>
    </row>
    <row r="97" spans="1:5" ht="12" customHeight="1" x14ac:dyDescent="0.25">
      <c r="A97" s="14" t="s">
        <v>114</v>
      </c>
      <c r="B97" s="173" t="s">
        <v>397</v>
      </c>
      <c r="C97" s="568"/>
      <c r="D97" s="461"/>
      <c r="E97" s="317"/>
    </row>
    <row r="98" spans="1:5" ht="12" customHeight="1" x14ac:dyDescent="0.25">
      <c r="A98" s="14" t="s">
        <v>124</v>
      </c>
      <c r="B98" s="174" t="s">
        <v>398</v>
      </c>
      <c r="C98" s="568"/>
      <c r="D98" s="461"/>
      <c r="E98" s="317"/>
    </row>
    <row r="99" spans="1:5" ht="12" customHeight="1" x14ac:dyDescent="0.25">
      <c r="A99" s="14" t="s">
        <v>125</v>
      </c>
      <c r="B99" s="174" t="s">
        <v>399</v>
      </c>
      <c r="C99" s="568"/>
      <c r="D99" s="461"/>
      <c r="E99" s="317"/>
    </row>
    <row r="100" spans="1:5" ht="12" customHeight="1" x14ac:dyDescent="0.25">
      <c r="A100" s="14" t="s">
        <v>126</v>
      </c>
      <c r="B100" s="173" t="s">
        <v>400</v>
      </c>
      <c r="C100" s="568">
        <v>207</v>
      </c>
      <c r="D100" s="461">
        <v>8298</v>
      </c>
      <c r="E100" s="317">
        <v>10188</v>
      </c>
    </row>
    <row r="101" spans="1:5" ht="12" customHeight="1" x14ac:dyDescent="0.25">
      <c r="A101" s="14" t="s">
        <v>127</v>
      </c>
      <c r="B101" s="173" t="s">
        <v>401</v>
      </c>
      <c r="C101" s="568"/>
      <c r="D101" s="461"/>
      <c r="E101" s="317"/>
    </row>
    <row r="102" spans="1:5" ht="12" customHeight="1" x14ac:dyDescent="0.25">
      <c r="A102" s="14" t="s">
        <v>129</v>
      </c>
      <c r="B102" s="174" t="s">
        <v>402</v>
      </c>
      <c r="C102" s="568"/>
      <c r="D102" s="461"/>
      <c r="E102" s="317"/>
    </row>
    <row r="103" spans="1:5" ht="12" customHeight="1" x14ac:dyDescent="0.25">
      <c r="A103" s="13" t="s">
        <v>199</v>
      </c>
      <c r="B103" s="175" t="s">
        <v>403</v>
      </c>
      <c r="C103" s="568"/>
      <c r="D103" s="461"/>
      <c r="E103" s="317"/>
    </row>
    <row r="104" spans="1:5" ht="12" customHeight="1" x14ac:dyDescent="0.25">
      <c r="A104" s="14" t="s">
        <v>393</v>
      </c>
      <c r="B104" s="175" t="s">
        <v>404</v>
      </c>
      <c r="C104" s="568"/>
      <c r="D104" s="461"/>
      <c r="E104" s="317"/>
    </row>
    <row r="105" spans="1:5" ht="12" customHeight="1" thickBot="1" x14ac:dyDescent="0.3">
      <c r="A105" s="18" t="s">
        <v>394</v>
      </c>
      <c r="B105" s="176" t="s">
        <v>405</v>
      </c>
      <c r="C105" s="569">
        <v>10895</v>
      </c>
      <c r="D105" s="583">
        <v>7189</v>
      </c>
      <c r="E105" s="579">
        <v>294</v>
      </c>
    </row>
    <row r="106" spans="1:5" ht="12" customHeight="1" thickBot="1" x14ac:dyDescent="0.3">
      <c r="A106" s="20" t="s">
        <v>22</v>
      </c>
      <c r="B106" s="30" t="s">
        <v>406</v>
      </c>
      <c r="C106" s="570">
        <f>+C107+C109+C111</f>
        <v>73712</v>
      </c>
      <c r="D106" s="458">
        <f>+D107+D109+D111</f>
        <v>165819</v>
      </c>
      <c r="E106" s="314">
        <f>+E107+E109+E111</f>
        <v>292495</v>
      </c>
    </row>
    <row r="107" spans="1:5" ht="12" customHeight="1" x14ac:dyDescent="0.25">
      <c r="A107" s="15" t="s">
        <v>115</v>
      </c>
      <c r="B107" s="8" t="s">
        <v>251</v>
      </c>
      <c r="C107" s="571">
        <v>71655</v>
      </c>
      <c r="D107" s="460">
        <v>25890</v>
      </c>
      <c r="E107" s="316">
        <v>189727</v>
      </c>
    </row>
    <row r="108" spans="1:5" ht="12" customHeight="1" x14ac:dyDescent="0.25">
      <c r="A108" s="15" t="s">
        <v>116</v>
      </c>
      <c r="B108" s="12" t="s">
        <v>410</v>
      </c>
      <c r="C108" s="571"/>
      <c r="D108" s="460"/>
      <c r="E108" s="316">
        <v>187727</v>
      </c>
    </row>
    <row r="109" spans="1:5" ht="12" customHeight="1" x14ac:dyDescent="0.25">
      <c r="A109" s="15" t="s">
        <v>117</v>
      </c>
      <c r="B109" s="12" t="s">
        <v>200</v>
      </c>
      <c r="C109" s="567">
        <v>2057</v>
      </c>
      <c r="D109" s="459">
        <v>53218</v>
      </c>
      <c r="E109" s="315">
        <v>102768</v>
      </c>
    </row>
    <row r="110" spans="1:5" ht="12" customHeight="1" x14ac:dyDescent="0.25">
      <c r="A110" s="15" t="s">
        <v>118</v>
      </c>
      <c r="B110" s="12" t="s">
        <v>411</v>
      </c>
      <c r="C110" s="572"/>
      <c r="D110" s="459"/>
      <c r="E110" s="315"/>
    </row>
    <row r="111" spans="1:5" ht="12" customHeight="1" x14ac:dyDescent="0.25">
      <c r="A111" s="15" t="s">
        <v>119</v>
      </c>
      <c r="B111" s="345" t="s">
        <v>254</v>
      </c>
      <c r="C111" s="572"/>
      <c r="D111" s="459">
        <v>86711</v>
      </c>
      <c r="E111" s="315"/>
    </row>
    <row r="112" spans="1:5" ht="12" customHeight="1" x14ac:dyDescent="0.25">
      <c r="A112" s="15" t="s">
        <v>128</v>
      </c>
      <c r="B112" s="344" t="s">
        <v>549</v>
      </c>
      <c r="C112" s="572"/>
      <c r="D112" s="459"/>
      <c r="E112" s="315"/>
    </row>
    <row r="113" spans="1:5" x14ac:dyDescent="0.25">
      <c r="A113" s="15" t="s">
        <v>130</v>
      </c>
      <c r="B113" s="474" t="s">
        <v>416</v>
      </c>
      <c r="C113" s="572"/>
      <c r="D113" s="459"/>
      <c r="E113" s="315"/>
    </row>
    <row r="114" spans="1:5" ht="12" customHeight="1" x14ac:dyDescent="0.25">
      <c r="A114" s="15" t="s">
        <v>201</v>
      </c>
      <c r="B114" s="174" t="s">
        <v>399</v>
      </c>
      <c r="C114" s="572"/>
      <c r="D114" s="459"/>
      <c r="E114" s="315"/>
    </row>
    <row r="115" spans="1:5" ht="12" customHeight="1" x14ac:dyDescent="0.25">
      <c r="A115" s="15" t="s">
        <v>202</v>
      </c>
      <c r="B115" s="174" t="s">
        <v>415</v>
      </c>
      <c r="C115" s="572"/>
      <c r="D115" s="459"/>
      <c r="E115" s="315"/>
    </row>
    <row r="116" spans="1:5" ht="12" customHeight="1" x14ac:dyDescent="0.25">
      <c r="A116" s="15" t="s">
        <v>203</v>
      </c>
      <c r="B116" s="174" t="s">
        <v>414</v>
      </c>
      <c r="C116" s="572"/>
      <c r="D116" s="459">
        <v>86711</v>
      </c>
      <c r="E116" s="315"/>
    </row>
    <row r="117" spans="1:5" ht="12" customHeight="1" x14ac:dyDescent="0.25">
      <c r="A117" s="15" t="s">
        <v>407</v>
      </c>
      <c r="B117" s="174" t="s">
        <v>402</v>
      </c>
      <c r="C117" s="572"/>
      <c r="D117" s="459"/>
      <c r="E117" s="315"/>
    </row>
    <row r="118" spans="1:5" ht="12" customHeight="1" x14ac:dyDescent="0.25">
      <c r="A118" s="15" t="s">
        <v>408</v>
      </c>
      <c r="B118" s="174" t="s">
        <v>413</v>
      </c>
      <c r="C118" s="572"/>
      <c r="D118" s="459"/>
      <c r="E118" s="315"/>
    </row>
    <row r="119" spans="1:5" ht="12" customHeight="1" thickBot="1" x14ac:dyDescent="0.3">
      <c r="A119" s="13" t="s">
        <v>409</v>
      </c>
      <c r="B119" s="174" t="s">
        <v>412</v>
      </c>
      <c r="C119" s="573"/>
      <c r="D119" s="461"/>
      <c r="E119" s="317"/>
    </row>
    <row r="120" spans="1:5" ht="12" customHeight="1" thickBot="1" x14ac:dyDescent="0.3">
      <c r="A120" s="20" t="s">
        <v>23</v>
      </c>
      <c r="B120" s="154" t="s">
        <v>417</v>
      </c>
      <c r="C120" s="570">
        <f>+C121+C122</f>
        <v>0</v>
      </c>
      <c r="D120" s="458">
        <f>+D121+D122</f>
        <v>0</v>
      </c>
      <c r="E120" s="314">
        <f>+E121+E122</f>
        <v>0</v>
      </c>
    </row>
    <row r="121" spans="1:5" ht="12" customHeight="1" x14ac:dyDescent="0.25">
      <c r="A121" s="15" t="s">
        <v>98</v>
      </c>
      <c r="B121" s="9" t="s">
        <v>65</v>
      </c>
      <c r="C121" s="571"/>
      <c r="D121" s="460"/>
      <c r="E121" s="316"/>
    </row>
    <row r="122" spans="1:5" ht="12" customHeight="1" thickBot="1" x14ac:dyDescent="0.3">
      <c r="A122" s="16" t="s">
        <v>99</v>
      </c>
      <c r="B122" s="12" t="s">
        <v>66</v>
      </c>
      <c r="C122" s="568"/>
      <c r="D122" s="461"/>
      <c r="E122" s="317"/>
    </row>
    <row r="123" spans="1:5" ht="12" customHeight="1" thickBot="1" x14ac:dyDescent="0.3">
      <c r="A123" s="20" t="s">
        <v>24</v>
      </c>
      <c r="B123" s="154" t="s">
        <v>418</v>
      </c>
      <c r="C123" s="570">
        <f>+C90+C106+C120</f>
        <v>638638</v>
      </c>
      <c r="D123" s="458">
        <f>+D90+D106+D120</f>
        <v>620794</v>
      </c>
      <c r="E123" s="314">
        <f>+E90+E106+E120</f>
        <v>806010</v>
      </c>
    </row>
    <row r="124" spans="1:5" ht="12" customHeight="1" thickBot="1" x14ac:dyDescent="0.3">
      <c r="A124" s="20" t="s">
        <v>25</v>
      </c>
      <c r="B124" s="154" t="s">
        <v>419</v>
      </c>
      <c r="C124" s="570">
        <f>+C125+C126+C127</f>
        <v>87257</v>
      </c>
      <c r="D124" s="458">
        <f>+D125+D126+D127</f>
        <v>0</v>
      </c>
      <c r="E124" s="314">
        <f>+E125+E126+E127</f>
        <v>0</v>
      </c>
    </row>
    <row r="125" spans="1:5" ht="12" customHeight="1" x14ac:dyDescent="0.25">
      <c r="A125" s="15" t="s">
        <v>102</v>
      </c>
      <c r="B125" s="9" t="s">
        <v>420</v>
      </c>
      <c r="C125" s="572"/>
      <c r="D125" s="459"/>
      <c r="E125" s="315"/>
    </row>
    <row r="126" spans="1:5" ht="12" customHeight="1" x14ac:dyDescent="0.25">
      <c r="A126" s="15" t="s">
        <v>103</v>
      </c>
      <c r="B126" s="9" t="s">
        <v>421</v>
      </c>
      <c r="C126" s="572"/>
      <c r="D126" s="459"/>
      <c r="E126" s="315"/>
    </row>
    <row r="127" spans="1:5" ht="12" customHeight="1" thickBot="1" x14ac:dyDescent="0.3">
      <c r="A127" s="13" t="s">
        <v>104</v>
      </c>
      <c r="B127" s="7" t="s">
        <v>422</v>
      </c>
      <c r="C127" s="572">
        <v>87257</v>
      </c>
      <c r="D127" s="459"/>
      <c r="E127" s="315"/>
    </row>
    <row r="128" spans="1:5" ht="12" customHeight="1" thickBot="1" x14ac:dyDescent="0.3">
      <c r="A128" s="20" t="s">
        <v>26</v>
      </c>
      <c r="B128" s="154" t="s">
        <v>490</v>
      </c>
      <c r="C128" s="570">
        <f>+C129+C130+C131+C132</f>
        <v>0</v>
      </c>
      <c r="D128" s="458">
        <f>+D129+D130+D131+D132</f>
        <v>0</v>
      </c>
      <c r="E128" s="314">
        <f>+E129+E130+E131+E132</f>
        <v>0</v>
      </c>
    </row>
    <row r="129" spans="1:5" ht="12" customHeight="1" x14ac:dyDescent="0.25">
      <c r="A129" s="15" t="s">
        <v>105</v>
      </c>
      <c r="B129" s="9" t="s">
        <v>423</v>
      </c>
      <c r="C129" s="572"/>
      <c r="D129" s="459"/>
      <c r="E129" s="315"/>
    </row>
    <row r="130" spans="1:5" ht="12" customHeight="1" x14ac:dyDescent="0.25">
      <c r="A130" s="15" t="s">
        <v>106</v>
      </c>
      <c r="B130" s="9" t="s">
        <v>424</v>
      </c>
      <c r="C130" s="572"/>
      <c r="D130" s="459"/>
      <c r="E130" s="315"/>
    </row>
    <row r="131" spans="1:5" ht="12" customHeight="1" x14ac:dyDescent="0.25">
      <c r="A131" s="15" t="s">
        <v>326</v>
      </c>
      <c r="B131" s="9" t="s">
        <v>425</v>
      </c>
      <c r="C131" s="572"/>
      <c r="D131" s="459"/>
      <c r="E131" s="315"/>
    </row>
    <row r="132" spans="1:5" ht="12" customHeight="1" thickBot="1" x14ac:dyDescent="0.3">
      <c r="A132" s="13" t="s">
        <v>327</v>
      </c>
      <c r="B132" s="7" t="s">
        <v>426</v>
      </c>
      <c r="C132" s="572"/>
      <c r="D132" s="459"/>
      <c r="E132" s="315"/>
    </row>
    <row r="133" spans="1:5" ht="12" customHeight="1" thickBot="1" x14ac:dyDescent="0.3">
      <c r="A133" s="20" t="s">
        <v>27</v>
      </c>
      <c r="B133" s="154" t="s">
        <v>427</v>
      </c>
      <c r="C133" s="574">
        <f>+C134+C135+C136+C137</f>
        <v>0</v>
      </c>
      <c r="D133" s="465">
        <f>+D134+D135+D136+D137</f>
        <v>0</v>
      </c>
      <c r="E133" s="509">
        <f>+E134+E135+E136+E137</f>
        <v>0</v>
      </c>
    </row>
    <row r="134" spans="1:5" ht="12" customHeight="1" x14ac:dyDescent="0.25">
      <c r="A134" s="15" t="s">
        <v>107</v>
      </c>
      <c r="B134" s="9" t="s">
        <v>428</v>
      </c>
      <c r="C134" s="572"/>
      <c r="D134" s="459"/>
      <c r="E134" s="315"/>
    </row>
    <row r="135" spans="1:5" ht="12" customHeight="1" x14ac:dyDescent="0.25">
      <c r="A135" s="15" t="s">
        <v>108</v>
      </c>
      <c r="B135" s="9" t="s">
        <v>438</v>
      </c>
      <c r="C135" s="572"/>
      <c r="D135" s="459"/>
      <c r="E135" s="315"/>
    </row>
    <row r="136" spans="1:5" ht="12" customHeight="1" x14ac:dyDescent="0.25">
      <c r="A136" s="15" t="s">
        <v>339</v>
      </c>
      <c r="B136" s="9" t="s">
        <v>429</v>
      </c>
      <c r="C136" s="572"/>
      <c r="D136" s="459"/>
      <c r="E136" s="315"/>
    </row>
    <row r="137" spans="1:5" ht="12" customHeight="1" thickBot="1" x14ac:dyDescent="0.3">
      <c r="A137" s="13" t="s">
        <v>340</v>
      </c>
      <c r="B137" s="7" t="s">
        <v>430</v>
      </c>
      <c r="C137" s="572"/>
      <c r="D137" s="459"/>
      <c r="E137" s="315"/>
    </row>
    <row r="138" spans="1:5" ht="12" customHeight="1" thickBot="1" x14ac:dyDescent="0.3">
      <c r="A138" s="20" t="s">
        <v>28</v>
      </c>
      <c r="B138" s="154" t="s">
        <v>431</v>
      </c>
      <c r="C138" s="575">
        <f>+C139+C140+C141+C142</f>
        <v>0</v>
      </c>
      <c r="D138" s="584">
        <f>+D139+D140+D141+D142</f>
        <v>0</v>
      </c>
      <c r="E138" s="580">
        <f>+E139+E140+E141+E142</f>
        <v>0</v>
      </c>
    </row>
    <row r="139" spans="1:5" ht="12" customHeight="1" x14ac:dyDescent="0.25">
      <c r="A139" s="15" t="s">
        <v>194</v>
      </c>
      <c r="B139" s="9" t="s">
        <v>432</v>
      </c>
      <c r="C139" s="572"/>
      <c r="D139" s="459"/>
      <c r="E139" s="315"/>
    </row>
    <row r="140" spans="1:5" ht="12" customHeight="1" x14ac:dyDescent="0.25">
      <c r="A140" s="15" t="s">
        <v>195</v>
      </c>
      <c r="B140" s="9" t="s">
        <v>433</v>
      </c>
      <c r="C140" s="572"/>
      <c r="D140" s="459"/>
      <c r="E140" s="315"/>
    </row>
    <row r="141" spans="1:5" ht="12" customHeight="1" x14ac:dyDescent="0.25">
      <c r="A141" s="15" t="s">
        <v>253</v>
      </c>
      <c r="B141" s="9" t="s">
        <v>434</v>
      </c>
      <c r="C141" s="572"/>
      <c r="D141" s="459"/>
      <c r="E141" s="315"/>
    </row>
    <row r="142" spans="1:5" ht="12" customHeight="1" thickBot="1" x14ac:dyDescent="0.3">
      <c r="A142" s="15" t="s">
        <v>342</v>
      </c>
      <c r="B142" s="9" t="s">
        <v>435</v>
      </c>
      <c r="C142" s="572"/>
      <c r="D142" s="459"/>
      <c r="E142" s="315"/>
    </row>
    <row r="143" spans="1:5" ht="12" customHeight="1" thickBot="1" x14ac:dyDescent="0.3">
      <c r="A143" s="20" t="s">
        <v>29</v>
      </c>
      <c r="B143" s="154" t="s">
        <v>436</v>
      </c>
      <c r="C143" s="576">
        <f>+C124+C128+C133+C138</f>
        <v>87257</v>
      </c>
      <c r="D143" s="585">
        <f>+D124+D128+D133+D138</f>
        <v>0</v>
      </c>
      <c r="E143" s="581">
        <f>+E124+E128+E133+E138</f>
        <v>0</v>
      </c>
    </row>
    <row r="144" spans="1:5" ht="12" customHeight="1" thickBot="1" x14ac:dyDescent="0.3">
      <c r="A144" s="346" t="s">
        <v>30</v>
      </c>
      <c r="B144" s="440" t="s">
        <v>437</v>
      </c>
      <c r="C144" s="576">
        <f>+C123+C143</f>
        <v>725895</v>
      </c>
      <c r="D144" s="585">
        <f>+D123+D143</f>
        <v>620794</v>
      </c>
      <c r="E144" s="581">
        <f>+E123+E143</f>
        <v>806010</v>
      </c>
    </row>
    <row r="145" spans="3:6" ht="12" customHeight="1" x14ac:dyDescent="0.25">
      <c r="C145" s="443"/>
    </row>
    <row r="146" spans="3:6" ht="12" customHeight="1" x14ac:dyDescent="0.25">
      <c r="C146" s="443"/>
    </row>
    <row r="147" spans="3:6" ht="12" customHeight="1" x14ac:dyDescent="0.25">
      <c r="C147" s="443"/>
    </row>
    <row r="148" spans="3:6" ht="12" customHeight="1" x14ac:dyDescent="0.25">
      <c r="C148" s="443"/>
    </row>
    <row r="149" spans="3:6" ht="12" customHeight="1" x14ac:dyDescent="0.25">
      <c r="C149" s="443"/>
    </row>
    <row r="150" spans="3:6" ht="15" customHeight="1" x14ac:dyDescent="0.25">
      <c r="C150" s="155"/>
      <c r="D150" s="155"/>
      <c r="E150" s="155"/>
      <c r="F150" s="155"/>
    </row>
    <row r="151" spans="3:6" s="1" customFormat="1" ht="12.95" customHeight="1" x14ac:dyDescent="0.2"/>
    <row r="152" spans="3:6" x14ac:dyDescent="0.25">
      <c r="C152" s="443"/>
    </row>
    <row r="153" spans="3:6" x14ac:dyDescent="0.25">
      <c r="C153" s="443"/>
    </row>
    <row r="154" spans="3:6" x14ac:dyDescent="0.25">
      <c r="C154" s="443"/>
    </row>
    <row r="155" spans="3:6" ht="16.5" customHeight="1" x14ac:dyDescent="0.25">
      <c r="C155" s="443"/>
    </row>
    <row r="156" spans="3:6" x14ac:dyDescent="0.25">
      <c r="C156" s="443"/>
    </row>
    <row r="157" spans="3:6" x14ac:dyDescent="0.25">
      <c r="C157" s="443"/>
    </row>
    <row r="158" spans="3:6" x14ac:dyDescent="0.25">
      <c r="C158" s="443"/>
    </row>
    <row r="159" spans="3:6" x14ac:dyDescent="0.25">
      <c r="C159" s="443"/>
    </row>
    <row r="160" spans="3:6" x14ac:dyDescent="0.25">
      <c r="C160" s="443"/>
    </row>
    <row r="161" spans="3:3" x14ac:dyDescent="0.25">
      <c r="C161" s="443"/>
    </row>
    <row r="162" spans="3:3" x14ac:dyDescent="0.25">
      <c r="C162" s="443"/>
    </row>
    <row r="163" spans="3:3" x14ac:dyDescent="0.25">
      <c r="C163" s="443"/>
    </row>
    <row r="164" spans="3:3" x14ac:dyDescent="0.25">
      <c r="C164" s="443"/>
    </row>
  </sheetData>
  <sheetProtection sheet="1"/>
  <mergeCells count="4">
    <mergeCell ref="A1:E1"/>
    <mergeCell ref="A86:E86"/>
    <mergeCell ref="A87:B87"/>
    <mergeCell ref="A2:B2"/>
  </mergeCells>
  <phoneticPr fontId="30" type="noConversion"/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
............................. Önkormányzat
2014. ÉVI KÖLTSÉGVETÉSÉNEK MÉRLEGE&amp;R&amp;"Times New Roman CE,Félkövér dőlt"&amp;11 1. számú tájékoztató tábla</oddHeader>
  </headerFooter>
  <rowBreaks count="1" manualBreakCount="1">
    <brk id="85" max="4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I18"/>
  <sheetViews>
    <sheetView zoomScaleNormal="100" workbookViewId="0">
      <selection activeCell="N13" sqref="N13"/>
    </sheetView>
  </sheetViews>
  <sheetFormatPr defaultRowHeight="12.75" x14ac:dyDescent="0.2"/>
  <cols>
    <col min="1" max="1" width="6.83203125" style="230" customWidth="1"/>
    <col min="2" max="2" width="49.6640625" style="63" customWidth="1"/>
    <col min="3" max="8" width="12.83203125" style="63" customWidth="1"/>
    <col min="9" max="9" width="13.83203125" style="63" customWidth="1"/>
    <col min="10" max="16384" width="9.33203125" style="63"/>
  </cols>
  <sheetData>
    <row r="1" spans="1:9" ht="27.75" customHeight="1" x14ac:dyDescent="0.2">
      <c r="A1" s="636" t="s">
        <v>6</v>
      </c>
      <c r="B1" s="636"/>
      <c r="C1" s="636"/>
      <c r="D1" s="636"/>
      <c r="E1" s="636"/>
      <c r="F1" s="636"/>
      <c r="G1" s="636"/>
      <c r="H1" s="636"/>
      <c r="I1" s="636"/>
    </row>
    <row r="2" spans="1:9" ht="20.25" customHeight="1" thickBot="1" x14ac:dyDescent="0.3">
      <c r="I2" s="556" t="s">
        <v>69</v>
      </c>
    </row>
    <row r="3" spans="1:9" s="557" customFormat="1" ht="26.25" customHeight="1" x14ac:dyDescent="0.2">
      <c r="A3" s="644" t="s">
        <v>78</v>
      </c>
      <c r="B3" s="639" t="s">
        <v>95</v>
      </c>
      <c r="C3" s="644" t="s">
        <v>96</v>
      </c>
      <c r="D3" s="644" t="s">
        <v>554</v>
      </c>
      <c r="E3" s="641" t="s">
        <v>77</v>
      </c>
      <c r="F3" s="642"/>
      <c r="G3" s="642"/>
      <c r="H3" s="643"/>
      <c r="I3" s="639" t="s">
        <v>54</v>
      </c>
    </row>
    <row r="4" spans="1:9" s="558" customFormat="1" ht="32.25" customHeight="1" thickBot="1" x14ac:dyDescent="0.25">
      <c r="A4" s="645"/>
      <c r="B4" s="640"/>
      <c r="C4" s="640"/>
      <c r="D4" s="645"/>
      <c r="E4" s="320" t="s">
        <v>213</v>
      </c>
      <c r="F4" s="320" t="s">
        <v>273</v>
      </c>
      <c r="G4" s="320" t="s">
        <v>274</v>
      </c>
      <c r="H4" s="321" t="s">
        <v>499</v>
      </c>
      <c r="I4" s="640"/>
    </row>
    <row r="5" spans="1:9" s="559" customFormat="1" ht="12.95" customHeight="1" thickBot="1" x14ac:dyDescent="0.25">
      <c r="A5" s="322">
        <v>1</v>
      </c>
      <c r="B5" s="323">
        <v>2</v>
      </c>
      <c r="C5" s="324">
        <v>3</v>
      </c>
      <c r="D5" s="323">
        <v>4</v>
      </c>
      <c r="E5" s="322">
        <v>5</v>
      </c>
      <c r="F5" s="324">
        <v>6</v>
      </c>
      <c r="G5" s="324">
        <v>7</v>
      </c>
      <c r="H5" s="325">
        <v>8</v>
      </c>
      <c r="I5" s="326" t="s">
        <v>97</v>
      </c>
    </row>
    <row r="6" spans="1:9" ht="24.75" customHeight="1" thickBot="1" x14ac:dyDescent="0.25">
      <c r="A6" s="327" t="s">
        <v>21</v>
      </c>
      <c r="B6" s="328" t="s">
        <v>7</v>
      </c>
      <c r="C6" s="551"/>
      <c r="D6" s="78">
        <f>+D7+D8</f>
        <v>0</v>
      </c>
      <c r="E6" s="79">
        <f>+E7+E8</f>
        <v>0</v>
      </c>
      <c r="F6" s="80">
        <f>+F7+F8</f>
        <v>0</v>
      </c>
      <c r="G6" s="80">
        <f>+G7+G8</f>
        <v>0</v>
      </c>
      <c r="H6" s="81">
        <f>+H7+H8</f>
        <v>0</v>
      </c>
      <c r="I6" s="78">
        <f t="shared" ref="I6:I17" si="0">SUM(D6:H6)</f>
        <v>0</v>
      </c>
    </row>
    <row r="7" spans="1:9" ht="20.100000000000001" customHeight="1" x14ac:dyDescent="0.2">
      <c r="A7" s="329" t="s">
        <v>22</v>
      </c>
      <c r="B7" s="82" t="s">
        <v>79</v>
      </c>
      <c r="C7" s="552"/>
      <c r="D7" s="83"/>
      <c r="E7" s="84"/>
      <c r="F7" s="28"/>
      <c r="G7" s="28"/>
      <c r="H7" s="25"/>
      <c r="I7" s="330">
        <f t="shared" si="0"/>
        <v>0</v>
      </c>
    </row>
    <row r="8" spans="1:9" ht="20.100000000000001" customHeight="1" thickBot="1" x14ac:dyDescent="0.25">
      <c r="A8" s="329" t="s">
        <v>23</v>
      </c>
      <c r="B8" s="82" t="s">
        <v>79</v>
      </c>
      <c r="C8" s="552"/>
      <c r="D8" s="83"/>
      <c r="E8" s="84"/>
      <c r="F8" s="28"/>
      <c r="G8" s="28"/>
      <c r="H8" s="25"/>
      <c r="I8" s="330">
        <f t="shared" si="0"/>
        <v>0</v>
      </c>
    </row>
    <row r="9" spans="1:9" ht="26.1" customHeight="1" thickBot="1" x14ac:dyDescent="0.25">
      <c r="A9" s="327" t="s">
        <v>24</v>
      </c>
      <c r="B9" s="328" t="s">
        <v>8</v>
      </c>
      <c r="C9" s="553"/>
      <c r="D9" s="78">
        <f>+D10+D11</f>
        <v>0</v>
      </c>
      <c r="E9" s="79">
        <f>+E10+E11</f>
        <v>0</v>
      </c>
      <c r="F9" s="80">
        <f>+F10+F11</f>
        <v>0</v>
      </c>
      <c r="G9" s="80">
        <f>+G10+G11</f>
        <v>0</v>
      </c>
      <c r="H9" s="81">
        <f>+H10+H11</f>
        <v>0</v>
      </c>
      <c r="I9" s="78">
        <f t="shared" si="0"/>
        <v>0</v>
      </c>
    </row>
    <row r="10" spans="1:9" ht="20.100000000000001" customHeight="1" x14ac:dyDescent="0.2">
      <c r="A10" s="329" t="s">
        <v>25</v>
      </c>
      <c r="B10" s="82" t="s">
        <v>79</v>
      </c>
      <c r="C10" s="552"/>
      <c r="D10" s="83"/>
      <c r="E10" s="84"/>
      <c r="F10" s="28"/>
      <c r="G10" s="28"/>
      <c r="H10" s="25"/>
      <c r="I10" s="330">
        <f t="shared" si="0"/>
        <v>0</v>
      </c>
    </row>
    <row r="11" spans="1:9" ht="20.100000000000001" customHeight="1" thickBot="1" x14ac:dyDescent="0.25">
      <c r="A11" s="329" t="s">
        <v>26</v>
      </c>
      <c r="B11" s="82" t="s">
        <v>79</v>
      </c>
      <c r="C11" s="552"/>
      <c r="D11" s="83"/>
      <c r="E11" s="84"/>
      <c r="F11" s="28"/>
      <c r="G11" s="28"/>
      <c r="H11" s="25"/>
      <c r="I11" s="330">
        <f t="shared" si="0"/>
        <v>0</v>
      </c>
    </row>
    <row r="12" spans="1:9" ht="20.100000000000001" customHeight="1" thickBot="1" x14ac:dyDescent="0.25">
      <c r="A12" s="327" t="s">
        <v>27</v>
      </c>
      <c r="B12" s="328" t="s">
        <v>226</v>
      </c>
      <c r="C12" s="553"/>
      <c r="D12" s="78">
        <f>+D13</f>
        <v>0</v>
      </c>
      <c r="E12" s="79">
        <f>+E13</f>
        <v>0</v>
      </c>
      <c r="F12" s="80">
        <f>+F13</f>
        <v>0</v>
      </c>
      <c r="G12" s="80">
        <f>+G13</f>
        <v>0</v>
      </c>
      <c r="H12" s="81">
        <f>+H13</f>
        <v>0</v>
      </c>
      <c r="I12" s="78">
        <f t="shared" si="0"/>
        <v>0</v>
      </c>
    </row>
    <row r="13" spans="1:9" ht="20.100000000000001" customHeight="1" thickBot="1" x14ac:dyDescent="0.25">
      <c r="A13" s="329" t="s">
        <v>28</v>
      </c>
      <c r="B13" s="82" t="s">
        <v>79</v>
      </c>
      <c r="C13" s="552"/>
      <c r="D13" s="83"/>
      <c r="E13" s="84"/>
      <c r="F13" s="28"/>
      <c r="G13" s="28"/>
      <c r="H13" s="25"/>
      <c r="I13" s="330">
        <f t="shared" si="0"/>
        <v>0</v>
      </c>
    </row>
    <row r="14" spans="1:9" ht="20.100000000000001" customHeight="1" thickBot="1" x14ac:dyDescent="0.25">
      <c r="A14" s="327" t="s">
        <v>29</v>
      </c>
      <c r="B14" s="328" t="s">
        <v>227</v>
      </c>
      <c r="C14" s="553"/>
      <c r="D14" s="78">
        <f>+D15</f>
        <v>0</v>
      </c>
      <c r="E14" s="79">
        <f>+E15</f>
        <v>0</v>
      </c>
      <c r="F14" s="80">
        <f>+F15</f>
        <v>0</v>
      </c>
      <c r="G14" s="80">
        <f>+G15</f>
        <v>0</v>
      </c>
      <c r="H14" s="81">
        <f>+H15</f>
        <v>0</v>
      </c>
      <c r="I14" s="78">
        <f t="shared" si="0"/>
        <v>0</v>
      </c>
    </row>
    <row r="15" spans="1:9" ht="20.100000000000001" customHeight="1" thickBot="1" x14ac:dyDescent="0.25">
      <c r="A15" s="331" t="s">
        <v>30</v>
      </c>
      <c r="B15" s="85" t="s">
        <v>79</v>
      </c>
      <c r="C15" s="554"/>
      <c r="D15" s="86"/>
      <c r="E15" s="87"/>
      <c r="F15" s="29"/>
      <c r="G15" s="29"/>
      <c r="H15" s="27"/>
      <c r="I15" s="332">
        <f t="shared" si="0"/>
        <v>0</v>
      </c>
    </row>
    <row r="16" spans="1:9" ht="20.100000000000001" customHeight="1" thickBot="1" x14ac:dyDescent="0.25">
      <c r="A16" s="327" t="s">
        <v>31</v>
      </c>
      <c r="B16" s="333" t="s">
        <v>228</v>
      </c>
      <c r="C16" s="553"/>
      <c r="D16" s="78">
        <f>+D17</f>
        <v>0</v>
      </c>
      <c r="E16" s="79">
        <f>+E17</f>
        <v>0</v>
      </c>
      <c r="F16" s="80">
        <f>+F17</f>
        <v>0</v>
      </c>
      <c r="G16" s="80">
        <f>+G17</f>
        <v>0</v>
      </c>
      <c r="H16" s="81">
        <f>+H17</f>
        <v>0</v>
      </c>
      <c r="I16" s="78">
        <f t="shared" si="0"/>
        <v>0</v>
      </c>
    </row>
    <row r="17" spans="1:9" ht="20.100000000000001" customHeight="1" thickBot="1" x14ac:dyDescent="0.25">
      <c r="A17" s="334" t="s">
        <v>32</v>
      </c>
      <c r="B17" s="88" t="s">
        <v>79</v>
      </c>
      <c r="C17" s="555"/>
      <c r="D17" s="89"/>
      <c r="E17" s="90"/>
      <c r="F17" s="91"/>
      <c r="G17" s="91"/>
      <c r="H17" s="26"/>
      <c r="I17" s="335">
        <f t="shared" si="0"/>
        <v>0</v>
      </c>
    </row>
    <row r="18" spans="1:9" ht="20.100000000000001" customHeight="1" thickBot="1" x14ac:dyDescent="0.25">
      <c r="A18" s="637" t="s">
        <v>158</v>
      </c>
      <c r="B18" s="638"/>
      <c r="C18" s="150"/>
      <c r="D18" s="78">
        <f t="shared" ref="D18:I18" si="1">+D6+D9+D12+D14+D16</f>
        <v>0</v>
      </c>
      <c r="E18" s="79">
        <f t="shared" si="1"/>
        <v>0</v>
      </c>
      <c r="F18" s="80">
        <f t="shared" si="1"/>
        <v>0</v>
      </c>
      <c r="G18" s="80">
        <f t="shared" si="1"/>
        <v>0</v>
      </c>
      <c r="H18" s="81">
        <f t="shared" si="1"/>
        <v>0</v>
      </c>
      <c r="I18" s="78">
        <f t="shared" si="1"/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D31"/>
  <sheetViews>
    <sheetView topLeftCell="B1" zoomScaleNormal="100" workbookViewId="0">
      <selection activeCell="H24" sqref="H24"/>
    </sheetView>
  </sheetViews>
  <sheetFormatPr defaultRowHeight="12.75" x14ac:dyDescent="0.2"/>
  <cols>
    <col min="1" max="1" width="5.83203125" style="105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 x14ac:dyDescent="0.25">
      <c r="B1" s="647" t="s">
        <v>9</v>
      </c>
      <c r="C1" s="647"/>
      <c r="D1" s="647"/>
    </row>
    <row r="2" spans="1:4" s="93" customFormat="1" ht="16.5" thickBot="1" x14ac:dyDescent="0.3">
      <c r="A2" s="92"/>
      <c r="B2" s="432"/>
      <c r="D2" s="50" t="s">
        <v>69</v>
      </c>
    </row>
    <row r="3" spans="1:4" s="95" customFormat="1" ht="48" customHeight="1" thickBot="1" x14ac:dyDescent="0.25">
      <c r="A3" s="94" t="s">
        <v>19</v>
      </c>
      <c r="B3" s="236" t="s">
        <v>20</v>
      </c>
      <c r="C3" s="236" t="s">
        <v>80</v>
      </c>
      <c r="D3" s="237" t="s">
        <v>81</v>
      </c>
    </row>
    <row r="4" spans="1:4" s="95" customFormat="1" ht="14.1" customHeight="1" thickBot="1" x14ac:dyDescent="0.25">
      <c r="A4" s="41">
        <v>1</v>
      </c>
      <c r="B4" s="239">
        <v>2</v>
      </c>
      <c r="C4" s="239">
        <v>3</v>
      </c>
      <c r="D4" s="240">
        <v>4</v>
      </c>
    </row>
    <row r="5" spans="1:4" ht="18" customHeight="1" x14ac:dyDescent="0.2">
      <c r="A5" s="164" t="s">
        <v>21</v>
      </c>
      <c r="B5" s="241" t="s">
        <v>180</v>
      </c>
      <c r="C5" s="162"/>
      <c r="D5" s="96"/>
    </row>
    <row r="6" spans="1:4" ht="18" customHeight="1" x14ac:dyDescent="0.2">
      <c r="A6" s="97" t="s">
        <v>22</v>
      </c>
      <c r="B6" s="242" t="s">
        <v>181</v>
      </c>
      <c r="C6" s="163"/>
      <c r="D6" s="99"/>
    </row>
    <row r="7" spans="1:4" ht="18" customHeight="1" x14ac:dyDescent="0.2">
      <c r="A7" s="97" t="s">
        <v>23</v>
      </c>
      <c r="B7" s="242" t="s">
        <v>131</v>
      </c>
      <c r="C7" s="163"/>
      <c r="D7" s="99"/>
    </row>
    <row r="8" spans="1:4" ht="18" customHeight="1" x14ac:dyDescent="0.2">
      <c r="A8" s="97" t="s">
        <v>24</v>
      </c>
      <c r="B8" s="242" t="s">
        <v>132</v>
      </c>
      <c r="C8" s="163"/>
      <c r="D8" s="99"/>
    </row>
    <row r="9" spans="1:4" ht="18" customHeight="1" x14ac:dyDescent="0.2">
      <c r="A9" s="97" t="s">
        <v>25</v>
      </c>
      <c r="B9" s="242" t="s">
        <v>173</v>
      </c>
      <c r="C9" s="163"/>
      <c r="D9" s="99"/>
    </row>
    <row r="10" spans="1:4" ht="18" customHeight="1" x14ac:dyDescent="0.2">
      <c r="A10" s="97" t="s">
        <v>26</v>
      </c>
      <c r="B10" s="242" t="s">
        <v>174</v>
      </c>
      <c r="C10" s="163"/>
      <c r="D10" s="99"/>
    </row>
    <row r="11" spans="1:4" ht="18" customHeight="1" x14ac:dyDescent="0.2">
      <c r="A11" s="97" t="s">
        <v>27</v>
      </c>
      <c r="B11" s="243" t="s">
        <v>175</v>
      </c>
      <c r="C11" s="163"/>
      <c r="D11" s="99"/>
    </row>
    <row r="12" spans="1:4" ht="18" customHeight="1" x14ac:dyDescent="0.2">
      <c r="A12" s="97" t="s">
        <v>29</v>
      </c>
      <c r="B12" s="243" t="s">
        <v>176</v>
      </c>
      <c r="C12" s="163"/>
      <c r="D12" s="99"/>
    </row>
    <row r="13" spans="1:4" ht="18" customHeight="1" x14ac:dyDescent="0.2">
      <c r="A13" s="97" t="s">
        <v>30</v>
      </c>
      <c r="B13" s="243" t="s">
        <v>177</v>
      </c>
      <c r="C13" s="163"/>
      <c r="D13" s="99"/>
    </row>
    <row r="14" spans="1:4" ht="18" customHeight="1" x14ac:dyDescent="0.2">
      <c r="A14" s="97" t="s">
        <v>31</v>
      </c>
      <c r="B14" s="243" t="s">
        <v>178</v>
      </c>
      <c r="C14" s="163"/>
      <c r="D14" s="99"/>
    </row>
    <row r="15" spans="1:4" ht="22.5" customHeight="1" x14ac:dyDescent="0.2">
      <c r="A15" s="97" t="s">
        <v>32</v>
      </c>
      <c r="B15" s="243" t="s">
        <v>179</v>
      </c>
      <c r="C15" s="163"/>
      <c r="D15" s="99"/>
    </row>
    <row r="16" spans="1:4" ht="18" customHeight="1" x14ac:dyDescent="0.2">
      <c r="A16" s="97" t="s">
        <v>33</v>
      </c>
      <c r="B16" s="242" t="s">
        <v>133</v>
      </c>
      <c r="C16" s="163"/>
      <c r="D16" s="99"/>
    </row>
    <row r="17" spans="1:4" ht="18" customHeight="1" x14ac:dyDescent="0.2">
      <c r="A17" s="97" t="s">
        <v>34</v>
      </c>
      <c r="B17" s="242" t="s">
        <v>11</v>
      </c>
      <c r="C17" s="163"/>
      <c r="D17" s="99"/>
    </row>
    <row r="18" spans="1:4" ht="18" customHeight="1" x14ac:dyDescent="0.2">
      <c r="A18" s="97" t="s">
        <v>35</v>
      </c>
      <c r="B18" s="242" t="s">
        <v>10</v>
      </c>
      <c r="C18" s="163"/>
      <c r="D18" s="99"/>
    </row>
    <row r="19" spans="1:4" ht="18" customHeight="1" x14ac:dyDescent="0.2">
      <c r="A19" s="97" t="s">
        <v>36</v>
      </c>
      <c r="B19" s="242" t="s">
        <v>134</v>
      </c>
      <c r="C19" s="163"/>
      <c r="D19" s="99"/>
    </row>
    <row r="20" spans="1:4" ht="18" customHeight="1" x14ac:dyDescent="0.2">
      <c r="A20" s="97" t="s">
        <v>37</v>
      </c>
      <c r="B20" s="242" t="s">
        <v>135</v>
      </c>
      <c r="C20" s="163"/>
      <c r="D20" s="99"/>
    </row>
    <row r="21" spans="1:4" ht="18" customHeight="1" x14ac:dyDescent="0.2">
      <c r="A21" s="97" t="s">
        <v>38</v>
      </c>
      <c r="B21" s="153"/>
      <c r="C21" s="98"/>
      <c r="D21" s="99"/>
    </row>
    <row r="22" spans="1:4" ht="18" customHeight="1" x14ac:dyDescent="0.2">
      <c r="A22" s="97" t="s">
        <v>39</v>
      </c>
      <c r="B22" s="100"/>
      <c r="C22" s="98"/>
      <c r="D22" s="99"/>
    </row>
    <row r="23" spans="1:4" ht="18" customHeight="1" x14ac:dyDescent="0.2">
      <c r="A23" s="97" t="s">
        <v>40</v>
      </c>
      <c r="B23" s="100"/>
      <c r="C23" s="98"/>
      <c r="D23" s="99"/>
    </row>
    <row r="24" spans="1:4" ht="18" customHeight="1" x14ac:dyDescent="0.2">
      <c r="A24" s="97" t="s">
        <v>41</v>
      </c>
      <c r="B24" s="100"/>
      <c r="C24" s="98"/>
      <c r="D24" s="99"/>
    </row>
    <row r="25" spans="1:4" ht="18" customHeight="1" x14ac:dyDescent="0.2">
      <c r="A25" s="97" t="s">
        <v>42</v>
      </c>
      <c r="B25" s="100"/>
      <c r="C25" s="98"/>
      <c r="D25" s="99"/>
    </row>
    <row r="26" spans="1:4" ht="18" customHeight="1" x14ac:dyDescent="0.2">
      <c r="A26" s="97" t="s">
        <v>43</v>
      </c>
      <c r="B26" s="100"/>
      <c r="C26" s="98"/>
      <c r="D26" s="99"/>
    </row>
    <row r="27" spans="1:4" ht="18" customHeight="1" x14ac:dyDescent="0.2">
      <c r="A27" s="97" t="s">
        <v>44</v>
      </c>
      <c r="B27" s="100"/>
      <c r="C27" s="98"/>
      <c r="D27" s="99"/>
    </row>
    <row r="28" spans="1:4" ht="18" customHeight="1" x14ac:dyDescent="0.2">
      <c r="A28" s="97" t="s">
        <v>45</v>
      </c>
      <c r="B28" s="100"/>
      <c r="C28" s="98"/>
      <c r="D28" s="99"/>
    </row>
    <row r="29" spans="1:4" ht="18" customHeight="1" thickBot="1" x14ac:dyDescent="0.25">
      <c r="A29" s="165" t="s">
        <v>46</v>
      </c>
      <c r="B29" s="101"/>
      <c r="C29" s="102"/>
      <c r="D29" s="103"/>
    </row>
    <row r="30" spans="1:4" ht="18" customHeight="1" thickBot="1" x14ac:dyDescent="0.25">
      <c r="A30" s="42" t="s">
        <v>47</v>
      </c>
      <c r="B30" s="247" t="s">
        <v>56</v>
      </c>
      <c r="C30" s="248">
        <f>+C5+C6+C7+C8+C9+C16+C17+C18+C19+C20+C21+C22+C23+C24+C25+C26+C27+C28+C29</f>
        <v>0</v>
      </c>
      <c r="D30" s="249">
        <f>+D5+D6+D7+D8+D9+D16+D17+D18+D19+D20+D21+D22+D23+D24+D25+D26+D27+D28+D29</f>
        <v>0</v>
      </c>
    </row>
    <row r="31" spans="1:4" ht="8.25" customHeight="1" x14ac:dyDescent="0.2">
      <c r="A31" s="104"/>
      <c r="B31" s="646"/>
      <c r="C31" s="646"/>
      <c r="D31" s="646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indexed="43"/>
  </sheetPr>
  <dimension ref="A1:O81"/>
  <sheetViews>
    <sheetView topLeftCell="A7" zoomScaleNormal="100" workbookViewId="0">
      <selection activeCell="H14" sqref="H14"/>
    </sheetView>
  </sheetViews>
  <sheetFormatPr defaultRowHeight="15.75" x14ac:dyDescent="0.25"/>
  <cols>
    <col min="1" max="1" width="4.83203125" style="123" customWidth="1"/>
    <col min="2" max="2" width="31.1640625" style="141" customWidth="1"/>
    <col min="3" max="4" width="9" style="141" customWidth="1"/>
    <col min="5" max="5" width="9.5" style="141" customWidth="1"/>
    <col min="6" max="6" width="8.83203125" style="141" customWidth="1"/>
    <col min="7" max="7" width="8.6640625" style="141" customWidth="1"/>
    <col min="8" max="8" width="8.83203125" style="141" customWidth="1"/>
    <col min="9" max="9" width="8.1640625" style="141" customWidth="1"/>
    <col min="10" max="14" width="9.5" style="141" customWidth="1"/>
    <col min="15" max="15" width="12.6640625" style="123" customWidth="1"/>
    <col min="16" max="16384" width="9.33203125" style="141"/>
  </cols>
  <sheetData>
    <row r="1" spans="1:15" ht="31.5" customHeight="1" x14ac:dyDescent="0.25">
      <c r="A1" s="651" t="s">
        <v>500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</row>
    <row r="2" spans="1:15" ht="16.5" thickBot="1" x14ac:dyDescent="0.3">
      <c r="O2" s="4" t="s">
        <v>58</v>
      </c>
    </row>
    <row r="3" spans="1:15" s="123" customFormat="1" ht="26.1" customHeight="1" thickBot="1" x14ac:dyDescent="0.3">
      <c r="A3" s="120" t="s">
        <v>19</v>
      </c>
      <c r="B3" s="121" t="s">
        <v>70</v>
      </c>
      <c r="C3" s="121" t="s">
        <v>82</v>
      </c>
      <c r="D3" s="121" t="s">
        <v>83</v>
      </c>
      <c r="E3" s="121" t="s">
        <v>84</v>
      </c>
      <c r="F3" s="121" t="s">
        <v>85</v>
      </c>
      <c r="G3" s="121" t="s">
        <v>86</v>
      </c>
      <c r="H3" s="121" t="s">
        <v>87</v>
      </c>
      <c r="I3" s="121" t="s">
        <v>88</v>
      </c>
      <c r="J3" s="121" t="s">
        <v>89</v>
      </c>
      <c r="K3" s="121" t="s">
        <v>90</v>
      </c>
      <c r="L3" s="121" t="s">
        <v>91</v>
      </c>
      <c r="M3" s="121" t="s">
        <v>92</v>
      </c>
      <c r="N3" s="121" t="s">
        <v>93</v>
      </c>
      <c r="O3" s="122" t="s">
        <v>56</v>
      </c>
    </row>
    <row r="4" spans="1:15" s="125" customFormat="1" ht="15" customHeight="1" thickBot="1" x14ac:dyDescent="0.25">
      <c r="A4" s="124" t="s">
        <v>21</v>
      </c>
      <c r="B4" s="648" t="s">
        <v>61</v>
      </c>
      <c r="C4" s="649"/>
      <c r="D4" s="649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50"/>
    </row>
    <row r="5" spans="1:15" s="125" customFormat="1" ht="22.5" x14ac:dyDescent="0.2">
      <c r="A5" s="126" t="s">
        <v>22</v>
      </c>
      <c r="B5" s="560" t="s">
        <v>443</v>
      </c>
      <c r="C5" s="127">
        <v>27000</v>
      </c>
      <c r="D5" s="127">
        <v>27100</v>
      </c>
      <c r="E5" s="127">
        <v>27200</v>
      </c>
      <c r="F5" s="127">
        <v>27100</v>
      </c>
      <c r="G5" s="127">
        <v>27100</v>
      </c>
      <c r="H5" s="127">
        <v>27200</v>
      </c>
      <c r="I5" s="127">
        <v>27300</v>
      </c>
      <c r="J5" s="127">
        <v>27200</v>
      </c>
      <c r="K5" s="127">
        <v>27100</v>
      </c>
      <c r="L5" s="127">
        <v>27000</v>
      </c>
      <c r="M5" s="127">
        <v>27100</v>
      </c>
      <c r="N5" s="127">
        <v>26987</v>
      </c>
      <c r="O5" s="128">
        <f t="shared" ref="O5:O25" si="0">SUM(C5:N5)</f>
        <v>325387</v>
      </c>
    </row>
    <row r="6" spans="1:15" s="132" customFormat="1" ht="22.5" x14ac:dyDescent="0.2">
      <c r="A6" s="129" t="s">
        <v>23</v>
      </c>
      <c r="B6" s="338" t="s">
        <v>540</v>
      </c>
      <c r="C6" s="130">
        <v>7700</v>
      </c>
      <c r="D6" s="130">
        <v>7730</v>
      </c>
      <c r="E6" s="130">
        <v>7740</v>
      </c>
      <c r="F6" s="130">
        <v>7600</v>
      </c>
      <c r="G6" s="130">
        <v>7700</v>
      </c>
      <c r="H6" s="130">
        <v>7750</v>
      </c>
      <c r="I6" s="130">
        <v>7760</v>
      </c>
      <c r="J6" s="130">
        <v>7800</v>
      </c>
      <c r="K6" s="130">
        <v>7750</v>
      </c>
      <c r="L6" s="130">
        <v>7735</v>
      </c>
      <c r="M6" s="130">
        <v>7730</v>
      </c>
      <c r="N6" s="130">
        <v>7843</v>
      </c>
      <c r="O6" s="131">
        <f t="shared" si="0"/>
        <v>92838</v>
      </c>
    </row>
    <row r="7" spans="1:15" s="132" customFormat="1" ht="22.5" x14ac:dyDescent="0.2">
      <c r="A7" s="129" t="s">
        <v>24</v>
      </c>
      <c r="B7" s="337" t="s">
        <v>541</v>
      </c>
      <c r="C7" s="133"/>
      <c r="D7" s="133"/>
      <c r="E7" s="133"/>
      <c r="F7" s="133">
        <v>45000</v>
      </c>
      <c r="G7" s="133"/>
      <c r="H7" s="133">
        <v>145000</v>
      </c>
      <c r="I7" s="133"/>
      <c r="J7" s="133">
        <v>60296</v>
      </c>
      <c r="K7" s="133">
        <v>35000</v>
      </c>
      <c r="L7" s="133"/>
      <c r="M7" s="133"/>
      <c r="N7" s="133"/>
      <c r="O7" s="134">
        <f t="shared" si="0"/>
        <v>285296</v>
      </c>
    </row>
    <row r="8" spans="1:15" s="132" customFormat="1" ht="14.1" customHeight="1" x14ac:dyDescent="0.2">
      <c r="A8" s="129" t="s">
        <v>25</v>
      </c>
      <c r="B8" s="336" t="s">
        <v>187</v>
      </c>
      <c r="C8" s="130">
        <v>1100</v>
      </c>
      <c r="D8" s="130">
        <v>2100</v>
      </c>
      <c r="E8" s="130">
        <v>6500</v>
      </c>
      <c r="F8" s="130">
        <v>4500</v>
      </c>
      <c r="G8" s="130">
        <v>1700</v>
      </c>
      <c r="H8" s="130">
        <v>1500</v>
      </c>
      <c r="I8" s="130">
        <v>1300</v>
      </c>
      <c r="J8" s="130">
        <v>1150</v>
      </c>
      <c r="K8" s="130">
        <v>5800</v>
      </c>
      <c r="L8" s="130">
        <v>4000</v>
      </c>
      <c r="M8" s="130">
        <v>2150</v>
      </c>
      <c r="N8" s="130">
        <v>1400</v>
      </c>
      <c r="O8" s="131">
        <f t="shared" si="0"/>
        <v>33200</v>
      </c>
    </row>
    <row r="9" spans="1:15" s="132" customFormat="1" ht="14.1" customHeight="1" x14ac:dyDescent="0.2">
      <c r="A9" s="129" t="s">
        <v>26</v>
      </c>
      <c r="B9" s="336" t="s">
        <v>542</v>
      </c>
      <c r="C9" s="130">
        <v>1540</v>
      </c>
      <c r="D9" s="130">
        <v>1620</v>
      </c>
      <c r="E9" s="130">
        <v>1580</v>
      </c>
      <c r="F9" s="130">
        <v>1540</v>
      </c>
      <c r="G9" s="130">
        <v>1580</v>
      </c>
      <c r="H9" s="130">
        <v>1600</v>
      </c>
      <c r="I9" s="130">
        <v>1520</v>
      </c>
      <c r="J9" s="130">
        <v>1620</v>
      </c>
      <c r="K9" s="130">
        <v>1610</v>
      </c>
      <c r="L9" s="130">
        <v>1630</v>
      </c>
      <c r="M9" s="130">
        <v>1670</v>
      </c>
      <c r="N9" s="130">
        <v>1779</v>
      </c>
      <c r="O9" s="131">
        <f t="shared" si="0"/>
        <v>19289</v>
      </c>
    </row>
    <row r="10" spans="1:15" s="132" customFormat="1" ht="14.1" customHeight="1" x14ac:dyDescent="0.2">
      <c r="A10" s="129" t="s">
        <v>27</v>
      </c>
      <c r="B10" s="336" t="s">
        <v>12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1">
        <f t="shared" si="0"/>
        <v>0</v>
      </c>
    </row>
    <row r="11" spans="1:15" s="132" customFormat="1" ht="14.1" customHeight="1" x14ac:dyDescent="0.2">
      <c r="A11" s="129" t="s">
        <v>28</v>
      </c>
      <c r="B11" s="336" t="s">
        <v>445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1">
        <f t="shared" si="0"/>
        <v>0</v>
      </c>
    </row>
    <row r="12" spans="1:15" s="132" customFormat="1" ht="22.5" x14ac:dyDescent="0.2">
      <c r="A12" s="129" t="s">
        <v>29</v>
      </c>
      <c r="B12" s="338" t="s">
        <v>516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>
        <f t="shared" si="0"/>
        <v>0</v>
      </c>
    </row>
    <row r="13" spans="1:15" s="132" customFormat="1" ht="14.1" customHeight="1" thickBot="1" x14ac:dyDescent="0.25">
      <c r="A13" s="129" t="s">
        <v>30</v>
      </c>
      <c r="B13" s="336" t="s">
        <v>13</v>
      </c>
      <c r="C13" s="130">
        <v>5000</v>
      </c>
      <c r="D13" s="130">
        <v>3500</v>
      </c>
      <c r="E13" s="130"/>
      <c r="F13" s="130">
        <v>9000</v>
      </c>
      <c r="G13" s="130">
        <v>5000</v>
      </c>
      <c r="H13" s="130">
        <v>15500</v>
      </c>
      <c r="I13" s="130">
        <v>3000</v>
      </c>
      <c r="J13" s="130"/>
      <c r="K13" s="130"/>
      <c r="L13" s="130">
        <v>3500</v>
      </c>
      <c r="M13" s="130">
        <v>2000</v>
      </c>
      <c r="N13" s="130">
        <v>3500</v>
      </c>
      <c r="O13" s="131">
        <f t="shared" si="0"/>
        <v>50000</v>
      </c>
    </row>
    <row r="14" spans="1:15" s="125" customFormat="1" ht="15.95" customHeight="1" thickBot="1" x14ac:dyDescent="0.25">
      <c r="A14" s="124" t="s">
        <v>31</v>
      </c>
      <c r="B14" s="43" t="s">
        <v>120</v>
      </c>
      <c r="C14" s="135">
        <f t="shared" ref="C14:N14" si="1">SUM(C5:C13)</f>
        <v>42340</v>
      </c>
      <c r="D14" s="135">
        <f t="shared" si="1"/>
        <v>42050</v>
      </c>
      <c r="E14" s="135">
        <f t="shared" si="1"/>
        <v>43020</v>
      </c>
      <c r="F14" s="135">
        <f t="shared" si="1"/>
        <v>94740</v>
      </c>
      <c r="G14" s="135">
        <f t="shared" si="1"/>
        <v>43080</v>
      </c>
      <c r="H14" s="135">
        <f t="shared" si="1"/>
        <v>198550</v>
      </c>
      <c r="I14" s="135">
        <f t="shared" si="1"/>
        <v>40880</v>
      </c>
      <c r="J14" s="135">
        <f t="shared" si="1"/>
        <v>98066</v>
      </c>
      <c r="K14" s="135">
        <f t="shared" si="1"/>
        <v>77260</v>
      </c>
      <c r="L14" s="135">
        <f t="shared" si="1"/>
        <v>43865</v>
      </c>
      <c r="M14" s="135">
        <f t="shared" si="1"/>
        <v>40650</v>
      </c>
      <c r="N14" s="135">
        <f t="shared" si="1"/>
        <v>41509</v>
      </c>
      <c r="O14" s="136">
        <f>SUM(C14:N14)</f>
        <v>806010</v>
      </c>
    </row>
    <row r="15" spans="1:15" s="125" customFormat="1" ht="15" customHeight="1" thickBot="1" x14ac:dyDescent="0.25">
      <c r="A15" s="124" t="s">
        <v>32</v>
      </c>
      <c r="B15" s="648" t="s">
        <v>63</v>
      </c>
      <c r="C15" s="649"/>
      <c r="D15" s="649"/>
      <c r="E15" s="649"/>
      <c r="F15" s="649"/>
      <c r="G15" s="649"/>
      <c r="H15" s="649"/>
      <c r="I15" s="649"/>
      <c r="J15" s="649"/>
      <c r="K15" s="649"/>
      <c r="L15" s="649"/>
      <c r="M15" s="649"/>
      <c r="N15" s="649"/>
      <c r="O15" s="650"/>
    </row>
    <row r="16" spans="1:15" s="132" customFormat="1" ht="14.1" customHeight="1" x14ac:dyDescent="0.2">
      <c r="A16" s="137" t="s">
        <v>33</v>
      </c>
      <c r="B16" s="339" t="s">
        <v>71</v>
      </c>
      <c r="C16" s="133">
        <v>16800</v>
      </c>
      <c r="D16" s="133">
        <v>16700</v>
      </c>
      <c r="E16" s="133">
        <v>16700</v>
      </c>
      <c r="F16" s="133">
        <v>16600</v>
      </c>
      <c r="G16" s="133">
        <v>16750</v>
      </c>
      <c r="H16" s="133">
        <v>16600</v>
      </c>
      <c r="I16" s="133">
        <v>16850</v>
      </c>
      <c r="J16" s="133">
        <v>16900</v>
      </c>
      <c r="K16" s="133">
        <v>16750</v>
      </c>
      <c r="L16" s="133">
        <v>16900</v>
      </c>
      <c r="M16" s="133">
        <v>16700</v>
      </c>
      <c r="N16" s="133">
        <v>16900</v>
      </c>
      <c r="O16" s="134">
        <f t="shared" si="0"/>
        <v>201150</v>
      </c>
    </row>
    <row r="17" spans="1:15" s="132" customFormat="1" ht="27" customHeight="1" x14ac:dyDescent="0.2">
      <c r="A17" s="129" t="s">
        <v>34</v>
      </c>
      <c r="B17" s="338" t="s">
        <v>196</v>
      </c>
      <c r="C17" s="130">
        <v>3780</v>
      </c>
      <c r="D17" s="130">
        <v>3720</v>
      </c>
      <c r="E17" s="130">
        <v>3720</v>
      </c>
      <c r="F17" s="130">
        <v>3640</v>
      </c>
      <c r="G17" s="130">
        <v>3740</v>
      </c>
      <c r="H17" s="130">
        <v>3640</v>
      </c>
      <c r="I17" s="130">
        <v>3760</v>
      </c>
      <c r="J17" s="130">
        <v>3860</v>
      </c>
      <c r="K17" s="130">
        <v>3720</v>
      </c>
      <c r="L17" s="130">
        <v>3860</v>
      </c>
      <c r="M17" s="130">
        <v>3712</v>
      </c>
      <c r="N17" s="130">
        <v>3870</v>
      </c>
      <c r="O17" s="131">
        <f t="shared" si="0"/>
        <v>45022</v>
      </c>
    </row>
    <row r="18" spans="1:15" s="132" customFormat="1" ht="14.1" customHeight="1" x14ac:dyDescent="0.2">
      <c r="A18" s="129" t="s">
        <v>35</v>
      </c>
      <c r="B18" s="336" t="s">
        <v>152</v>
      </c>
      <c r="C18" s="130">
        <v>12700</v>
      </c>
      <c r="D18" s="130">
        <v>13000</v>
      </c>
      <c r="E18" s="130">
        <v>12400</v>
      </c>
      <c r="F18" s="130">
        <v>12500</v>
      </c>
      <c r="G18" s="130">
        <v>14000</v>
      </c>
      <c r="H18" s="130">
        <v>12500</v>
      </c>
      <c r="I18" s="130">
        <v>11500</v>
      </c>
      <c r="J18" s="130">
        <v>14200</v>
      </c>
      <c r="K18" s="130">
        <v>12000</v>
      </c>
      <c r="L18" s="130">
        <v>13200</v>
      </c>
      <c r="M18" s="130">
        <v>11600</v>
      </c>
      <c r="N18" s="130">
        <v>13538</v>
      </c>
      <c r="O18" s="131">
        <f t="shared" si="0"/>
        <v>153138</v>
      </c>
    </row>
    <row r="19" spans="1:15" s="132" customFormat="1" ht="14.1" customHeight="1" x14ac:dyDescent="0.2">
      <c r="A19" s="129" t="s">
        <v>36</v>
      </c>
      <c r="B19" s="336" t="s">
        <v>197</v>
      </c>
      <c r="C19" s="130">
        <v>8600</v>
      </c>
      <c r="D19" s="130">
        <v>8800</v>
      </c>
      <c r="E19" s="130">
        <v>8550</v>
      </c>
      <c r="F19" s="130">
        <v>8500</v>
      </c>
      <c r="G19" s="130">
        <v>8650</v>
      </c>
      <c r="H19" s="130">
        <v>8640</v>
      </c>
      <c r="I19" s="130">
        <v>8440</v>
      </c>
      <c r="J19" s="130">
        <v>8630</v>
      </c>
      <c r="K19" s="130">
        <v>8740</v>
      </c>
      <c r="L19" s="130">
        <v>8570</v>
      </c>
      <c r="M19" s="130">
        <v>8670</v>
      </c>
      <c r="N19" s="130">
        <v>8933</v>
      </c>
      <c r="O19" s="131">
        <f t="shared" si="0"/>
        <v>103723</v>
      </c>
    </row>
    <row r="20" spans="1:15" s="132" customFormat="1" ht="14.1" customHeight="1" x14ac:dyDescent="0.2">
      <c r="A20" s="129" t="s">
        <v>37</v>
      </c>
      <c r="B20" s="336" t="s">
        <v>14</v>
      </c>
      <c r="C20" s="130">
        <v>876</v>
      </c>
      <c r="D20" s="130">
        <v>865</v>
      </c>
      <c r="E20" s="130">
        <v>875</v>
      </c>
      <c r="F20" s="130">
        <v>890</v>
      </c>
      <c r="G20" s="130">
        <v>855</v>
      </c>
      <c r="H20" s="130">
        <v>865</v>
      </c>
      <c r="I20" s="130">
        <v>867</v>
      </c>
      <c r="J20" s="130">
        <v>874</v>
      </c>
      <c r="K20" s="130">
        <v>879</v>
      </c>
      <c r="L20" s="130">
        <v>875</v>
      </c>
      <c r="M20" s="130">
        <v>867</v>
      </c>
      <c r="N20" s="130">
        <v>894</v>
      </c>
      <c r="O20" s="131">
        <f t="shared" si="0"/>
        <v>10482</v>
      </c>
    </row>
    <row r="21" spans="1:15" s="132" customFormat="1" ht="14.1" customHeight="1" x14ac:dyDescent="0.2">
      <c r="A21" s="129" t="s">
        <v>38</v>
      </c>
      <c r="B21" s="336" t="s">
        <v>251</v>
      </c>
      <c r="C21" s="130"/>
      <c r="D21" s="130"/>
      <c r="E21" s="130"/>
      <c r="F21" s="130">
        <v>39000</v>
      </c>
      <c r="G21" s="130"/>
      <c r="H21" s="130">
        <v>125000</v>
      </c>
      <c r="I21" s="130"/>
      <c r="J21" s="130">
        <v>20000</v>
      </c>
      <c r="K21" s="130">
        <v>5727</v>
      </c>
      <c r="L21" s="130"/>
      <c r="M21" s="130"/>
      <c r="N21" s="130"/>
      <c r="O21" s="131">
        <f t="shared" si="0"/>
        <v>189727</v>
      </c>
    </row>
    <row r="22" spans="1:15" s="132" customFormat="1" x14ac:dyDescent="0.2">
      <c r="A22" s="129" t="s">
        <v>39</v>
      </c>
      <c r="B22" s="338" t="s">
        <v>200</v>
      </c>
      <c r="C22" s="130"/>
      <c r="D22" s="130"/>
      <c r="E22" s="130"/>
      <c r="F22" s="130">
        <v>15000</v>
      </c>
      <c r="G22" s="130"/>
      <c r="H22" s="130">
        <v>35700</v>
      </c>
      <c r="I22" s="130"/>
      <c r="J22" s="130">
        <v>34068</v>
      </c>
      <c r="K22" s="130">
        <v>18000</v>
      </c>
      <c r="L22" s="130"/>
      <c r="M22" s="130"/>
      <c r="N22" s="130"/>
      <c r="O22" s="131">
        <f t="shared" si="0"/>
        <v>102768</v>
      </c>
    </row>
    <row r="23" spans="1:15" s="132" customFormat="1" ht="14.1" customHeight="1" x14ac:dyDescent="0.2">
      <c r="A23" s="129" t="s">
        <v>40</v>
      </c>
      <c r="B23" s="336" t="s">
        <v>254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1">
        <f t="shared" si="0"/>
        <v>0</v>
      </c>
    </row>
    <row r="24" spans="1:15" s="132" customFormat="1" ht="14.1" customHeight="1" thickBot="1" x14ac:dyDescent="0.25">
      <c r="A24" s="129" t="s">
        <v>41</v>
      </c>
      <c r="B24" s="336" t="s">
        <v>15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1">
        <f t="shared" si="0"/>
        <v>0</v>
      </c>
    </row>
    <row r="25" spans="1:15" s="125" customFormat="1" ht="15.95" customHeight="1" thickBot="1" x14ac:dyDescent="0.25">
      <c r="A25" s="138" t="s">
        <v>42</v>
      </c>
      <c r="B25" s="43" t="s">
        <v>121</v>
      </c>
      <c r="C25" s="135">
        <f t="shared" ref="C25:N25" si="2">SUM(C16:C24)</f>
        <v>42756</v>
      </c>
      <c r="D25" s="135">
        <f t="shared" si="2"/>
        <v>43085</v>
      </c>
      <c r="E25" s="135">
        <f t="shared" si="2"/>
        <v>42245</v>
      </c>
      <c r="F25" s="135">
        <f t="shared" si="2"/>
        <v>96130</v>
      </c>
      <c r="G25" s="135">
        <f t="shared" si="2"/>
        <v>43995</v>
      </c>
      <c r="H25" s="135">
        <f t="shared" si="2"/>
        <v>202945</v>
      </c>
      <c r="I25" s="135">
        <f t="shared" si="2"/>
        <v>41417</v>
      </c>
      <c r="J25" s="135">
        <f t="shared" si="2"/>
        <v>98532</v>
      </c>
      <c r="K25" s="135">
        <f t="shared" si="2"/>
        <v>65816</v>
      </c>
      <c r="L25" s="135">
        <f t="shared" si="2"/>
        <v>43405</v>
      </c>
      <c r="M25" s="135">
        <f t="shared" si="2"/>
        <v>41549</v>
      </c>
      <c r="N25" s="135">
        <f t="shared" si="2"/>
        <v>44135</v>
      </c>
      <c r="O25" s="136">
        <f t="shared" si="0"/>
        <v>806010</v>
      </c>
    </row>
    <row r="26" spans="1:15" ht="16.5" thickBot="1" x14ac:dyDescent="0.3">
      <c r="A26" s="138" t="s">
        <v>43</v>
      </c>
      <c r="B26" s="340" t="s">
        <v>122</v>
      </c>
      <c r="C26" s="139">
        <f t="shared" ref="C26:O26" si="3">C14-C25</f>
        <v>-416</v>
      </c>
      <c r="D26" s="139">
        <f t="shared" si="3"/>
        <v>-1035</v>
      </c>
      <c r="E26" s="139">
        <f t="shared" si="3"/>
        <v>775</v>
      </c>
      <c r="F26" s="139">
        <f t="shared" si="3"/>
        <v>-1390</v>
      </c>
      <c r="G26" s="139">
        <f t="shared" si="3"/>
        <v>-915</v>
      </c>
      <c r="H26" s="139">
        <f t="shared" si="3"/>
        <v>-4395</v>
      </c>
      <c r="I26" s="139">
        <f t="shared" si="3"/>
        <v>-537</v>
      </c>
      <c r="J26" s="139">
        <f t="shared" si="3"/>
        <v>-466</v>
      </c>
      <c r="K26" s="139">
        <f t="shared" si="3"/>
        <v>11444</v>
      </c>
      <c r="L26" s="139">
        <f t="shared" si="3"/>
        <v>460</v>
      </c>
      <c r="M26" s="139">
        <f t="shared" si="3"/>
        <v>-899</v>
      </c>
      <c r="N26" s="139">
        <f t="shared" si="3"/>
        <v>-2626</v>
      </c>
      <c r="O26" s="140">
        <f t="shared" si="3"/>
        <v>0</v>
      </c>
    </row>
    <row r="27" spans="1:15" x14ac:dyDescent="0.25">
      <c r="A27" s="142"/>
    </row>
    <row r="28" spans="1:15" x14ac:dyDescent="0.25">
      <c r="B28" s="143"/>
      <c r="C28" s="144"/>
      <c r="D28" s="144"/>
      <c r="O28" s="141"/>
    </row>
    <row r="29" spans="1:15" x14ac:dyDescent="0.25">
      <c r="O29" s="141"/>
    </row>
    <row r="30" spans="1:15" x14ac:dyDescent="0.25">
      <c r="O30" s="141"/>
    </row>
    <row r="31" spans="1:15" x14ac:dyDescent="0.25">
      <c r="O31" s="141"/>
    </row>
    <row r="32" spans="1:15" x14ac:dyDescent="0.25">
      <c r="O32" s="141"/>
    </row>
    <row r="33" spans="15:15" x14ac:dyDescent="0.25">
      <c r="O33" s="141"/>
    </row>
    <row r="34" spans="15:15" x14ac:dyDescent="0.25">
      <c r="O34" s="141"/>
    </row>
    <row r="35" spans="15:15" x14ac:dyDescent="0.25">
      <c r="O35" s="141"/>
    </row>
    <row r="36" spans="15:15" x14ac:dyDescent="0.25">
      <c r="O36" s="141"/>
    </row>
    <row r="37" spans="15:15" x14ac:dyDescent="0.25">
      <c r="O37" s="141"/>
    </row>
    <row r="38" spans="15:15" x14ac:dyDescent="0.25">
      <c r="O38" s="141"/>
    </row>
    <row r="39" spans="15:15" x14ac:dyDescent="0.25">
      <c r="O39" s="141"/>
    </row>
    <row r="40" spans="15:15" x14ac:dyDescent="0.25">
      <c r="O40" s="141"/>
    </row>
    <row r="41" spans="15:15" x14ac:dyDescent="0.25">
      <c r="O41" s="141"/>
    </row>
    <row r="42" spans="15:15" x14ac:dyDescent="0.25">
      <c r="O42" s="141"/>
    </row>
    <row r="43" spans="15:15" x14ac:dyDescent="0.25">
      <c r="O43" s="141"/>
    </row>
    <row r="44" spans="15:15" x14ac:dyDescent="0.25">
      <c r="O44" s="141"/>
    </row>
    <row r="45" spans="15:15" x14ac:dyDescent="0.25">
      <c r="O45" s="141"/>
    </row>
    <row r="46" spans="15:15" x14ac:dyDescent="0.25">
      <c r="O46" s="141"/>
    </row>
    <row r="47" spans="15:15" x14ac:dyDescent="0.25">
      <c r="O47" s="141"/>
    </row>
    <row r="48" spans="15:15" x14ac:dyDescent="0.25">
      <c r="O48" s="141"/>
    </row>
    <row r="49" spans="15:15" x14ac:dyDescent="0.25">
      <c r="O49" s="141"/>
    </row>
    <row r="50" spans="15:15" x14ac:dyDescent="0.25">
      <c r="O50" s="141"/>
    </row>
    <row r="51" spans="15:15" x14ac:dyDescent="0.25">
      <c r="O51" s="141"/>
    </row>
    <row r="52" spans="15:15" x14ac:dyDescent="0.25">
      <c r="O52" s="141"/>
    </row>
    <row r="53" spans="15:15" x14ac:dyDescent="0.25">
      <c r="O53" s="141"/>
    </row>
    <row r="54" spans="15:15" x14ac:dyDescent="0.25">
      <c r="O54" s="141"/>
    </row>
    <row r="55" spans="15:15" x14ac:dyDescent="0.25">
      <c r="O55" s="141"/>
    </row>
    <row r="56" spans="15:15" x14ac:dyDescent="0.25">
      <c r="O56" s="141"/>
    </row>
    <row r="57" spans="15:15" x14ac:dyDescent="0.25">
      <c r="O57" s="141"/>
    </row>
    <row r="58" spans="15:15" x14ac:dyDescent="0.25">
      <c r="O58" s="141"/>
    </row>
    <row r="59" spans="15:15" x14ac:dyDescent="0.25">
      <c r="O59" s="141"/>
    </row>
    <row r="60" spans="15:15" x14ac:dyDescent="0.25">
      <c r="O60" s="141"/>
    </row>
    <row r="61" spans="15:15" x14ac:dyDescent="0.25">
      <c r="O61" s="141"/>
    </row>
    <row r="62" spans="15:15" x14ac:dyDescent="0.25">
      <c r="O62" s="141"/>
    </row>
    <row r="63" spans="15:15" x14ac:dyDescent="0.25">
      <c r="O63" s="141"/>
    </row>
    <row r="64" spans="15:15" x14ac:dyDescent="0.25">
      <c r="O64" s="141"/>
    </row>
    <row r="65" spans="15:15" x14ac:dyDescent="0.25">
      <c r="O65" s="141"/>
    </row>
    <row r="66" spans="15:15" x14ac:dyDescent="0.25">
      <c r="O66" s="141"/>
    </row>
    <row r="67" spans="15:15" x14ac:dyDescent="0.25">
      <c r="O67" s="141"/>
    </row>
    <row r="68" spans="15:15" x14ac:dyDescent="0.25">
      <c r="O68" s="141"/>
    </row>
    <row r="69" spans="15:15" x14ac:dyDescent="0.25">
      <c r="O69" s="141"/>
    </row>
    <row r="70" spans="15:15" x14ac:dyDescent="0.25">
      <c r="O70" s="141"/>
    </row>
    <row r="71" spans="15:15" x14ac:dyDescent="0.25">
      <c r="O71" s="141"/>
    </row>
    <row r="72" spans="15:15" x14ac:dyDescent="0.25">
      <c r="O72" s="141"/>
    </row>
    <row r="73" spans="15:15" x14ac:dyDescent="0.25">
      <c r="O73" s="141"/>
    </row>
    <row r="74" spans="15:15" x14ac:dyDescent="0.25">
      <c r="O74" s="141"/>
    </row>
    <row r="75" spans="15:15" x14ac:dyDescent="0.25">
      <c r="O75" s="141"/>
    </row>
    <row r="76" spans="15:15" x14ac:dyDescent="0.25">
      <c r="O76" s="141"/>
    </row>
    <row r="77" spans="15:15" x14ac:dyDescent="0.25">
      <c r="O77" s="141"/>
    </row>
    <row r="78" spans="15:15" x14ac:dyDescent="0.25">
      <c r="O78" s="141"/>
    </row>
    <row r="79" spans="15:15" x14ac:dyDescent="0.25">
      <c r="O79" s="141"/>
    </row>
    <row r="80" spans="15:15" x14ac:dyDescent="0.25">
      <c r="O80" s="141"/>
    </row>
    <row r="81" spans="15:15" x14ac:dyDescent="0.25">
      <c r="O81" s="141"/>
    </row>
  </sheetData>
  <sheetProtection sheet="1"/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I149"/>
  <sheetViews>
    <sheetView zoomScale="120" zoomScaleNormal="120" zoomScaleSheetLayoutView="100" workbookViewId="0">
      <selection activeCell="E28" sqref="E28"/>
    </sheetView>
  </sheetViews>
  <sheetFormatPr defaultRowHeight="15.75" x14ac:dyDescent="0.25"/>
  <cols>
    <col min="1" max="1" width="9.5" style="441" customWidth="1"/>
    <col min="2" max="2" width="91.6640625" style="441" customWidth="1"/>
    <col min="3" max="3" width="21.6640625" style="442" customWidth="1"/>
    <col min="4" max="4" width="9" style="475" customWidth="1"/>
    <col min="5" max="16384" width="9.33203125" style="475"/>
  </cols>
  <sheetData>
    <row r="1" spans="1:3" ht="15.95" customHeight="1" x14ac:dyDescent="0.25">
      <c r="A1" s="589" t="s">
        <v>18</v>
      </c>
      <c r="B1" s="589"/>
      <c r="C1" s="589"/>
    </row>
    <row r="2" spans="1:3" ht="15.95" customHeight="1" thickBot="1" x14ac:dyDescent="0.3">
      <c r="A2" s="588" t="s">
        <v>165</v>
      </c>
      <c r="B2" s="588"/>
      <c r="C2" s="358" t="s">
        <v>252</v>
      </c>
    </row>
    <row r="3" spans="1:3" ht="38.1" customHeight="1" thickBot="1" x14ac:dyDescent="0.3">
      <c r="A3" s="23" t="s">
        <v>78</v>
      </c>
      <c r="B3" s="24" t="s">
        <v>20</v>
      </c>
      <c r="C3" s="45" t="s">
        <v>281</v>
      </c>
    </row>
    <row r="4" spans="1:3" s="476" customFormat="1" ht="12" customHeight="1" thickBot="1" x14ac:dyDescent="0.25">
      <c r="A4" s="470">
        <v>1</v>
      </c>
      <c r="B4" s="471">
        <v>2</v>
      </c>
      <c r="C4" s="472">
        <v>3</v>
      </c>
    </row>
    <row r="5" spans="1:3" s="477" customFormat="1" ht="12" customHeight="1" thickBot="1" x14ac:dyDescent="0.25">
      <c r="A5" s="20" t="s">
        <v>21</v>
      </c>
      <c r="B5" s="21" t="s">
        <v>282</v>
      </c>
      <c r="C5" s="348">
        <f>+C6+C7+C8+C9+C10+C11</f>
        <v>0</v>
      </c>
    </row>
    <row r="6" spans="1:3" s="477" customFormat="1" ht="12" customHeight="1" x14ac:dyDescent="0.2">
      <c r="A6" s="15" t="s">
        <v>109</v>
      </c>
      <c r="B6" s="478" t="s">
        <v>283</v>
      </c>
      <c r="C6" s="351"/>
    </row>
    <row r="7" spans="1:3" s="477" customFormat="1" ht="12" customHeight="1" x14ac:dyDescent="0.2">
      <c r="A7" s="14" t="s">
        <v>110</v>
      </c>
      <c r="B7" s="479" t="s">
        <v>284</v>
      </c>
      <c r="C7" s="350"/>
    </row>
    <row r="8" spans="1:3" s="477" customFormat="1" ht="12" customHeight="1" x14ac:dyDescent="0.2">
      <c r="A8" s="14" t="s">
        <v>111</v>
      </c>
      <c r="B8" s="479" t="s">
        <v>285</v>
      </c>
      <c r="C8" s="350"/>
    </row>
    <row r="9" spans="1:3" s="477" customFormat="1" ht="12" customHeight="1" x14ac:dyDescent="0.2">
      <c r="A9" s="14" t="s">
        <v>112</v>
      </c>
      <c r="B9" s="479" t="s">
        <v>286</v>
      </c>
      <c r="C9" s="350"/>
    </row>
    <row r="10" spans="1:3" s="477" customFormat="1" ht="12" customHeight="1" x14ac:dyDescent="0.2">
      <c r="A10" s="14" t="s">
        <v>161</v>
      </c>
      <c r="B10" s="479" t="s">
        <v>287</v>
      </c>
      <c r="C10" s="350"/>
    </row>
    <row r="11" spans="1:3" s="477" customFormat="1" ht="12" customHeight="1" thickBot="1" x14ac:dyDescent="0.25">
      <c r="A11" s="16" t="s">
        <v>113</v>
      </c>
      <c r="B11" s="480" t="s">
        <v>288</v>
      </c>
      <c r="C11" s="350"/>
    </row>
    <row r="12" spans="1:3" s="477" customFormat="1" ht="12" customHeight="1" thickBot="1" x14ac:dyDescent="0.25">
      <c r="A12" s="20" t="s">
        <v>22</v>
      </c>
      <c r="B12" s="343" t="s">
        <v>289</v>
      </c>
      <c r="C12" s="348">
        <f>+C13+C14+C15+C16+C17</f>
        <v>0</v>
      </c>
    </row>
    <row r="13" spans="1:3" s="477" customFormat="1" ht="12" customHeight="1" x14ac:dyDescent="0.2">
      <c r="A13" s="15" t="s">
        <v>115</v>
      </c>
      <c r="B13" s="478" t="s">
        <v>290</v>
      </c>
      <c r="C13" s="351"/>
    </row>
    <row r="14" spans="1:3" s="477" customFormat="1" ht="12" customHeight="1" x14ac:dyDescent="0.2">
      <c r="A14" s="14" t="s">
        <v>116</v>
      </c>
      <c r="B14" s="479" t="s">
        <v>291</v>
      </c>
      <c r="C14" s="350"/>
    </row>
    <row r="15" spans="1:3" s="477" customFormat="1" ht="12" customHeight="1" x14ac:dyDescent="0.2">
      <c r="A15" s="14" t="s">
        <v>117</v>
      </c>
      <c r="B15" s="479" t="s">
        <v>543</v>
      </c>
      <c r="C15" s="350"/>
    </row>
    <row r="16" spans="1:3" s="477" customFormat="1" ht="12" customHeight="1" x14ac:dyDescent="0.2">
      <c r="A16" s="14" t="s">
        <v>118</v>
      </c>
      <c r="B16" s="479" t="s">
        <v>544</v>
      </c>
      <c r="C16" s="350"/>
    </row>
    <row r="17" spans="1:3" s="477" customFormat="1" ht="12" customHeight="1" x14ac:dyDescent="0.2">
      <c r="A17" s="14" t="s">
        <v>119</v>
      </c>
      <c r="B17" s="479" t="s">
        <v>292</v>
      </c>
      <c r="C17" s="350"/>
    </row>
    <row r="18" spans="1:3" s="477" customFormat="1" ht="12" customHeight="1" thickBot="1" x14ac:dyDescent="0.25">
      <c r="A18" s="16" t="s">
        <v>128</v>
      </c>
      <c r="B18" s="480" t="s">
        <v>293</v>
      </c>
      <c r="C18" s="352"/>
    </row>
    <row r="19" spans="1:3" s="477" customFormat="1" ht="12" customHeight="1" thickBot="1" x14ac:dyDescent="0.25">
      <c r="A19" s="20" t="s">
        <v>23</v>
      </c>
      <c r="B19" s="21" t="s">
        <v>294</v>
      </c>
      <c r="C19" s="348">
        <f>+C20+C21+C22+C23+C24</f>
        <v>0</v>
      </c>
    </row>
    <row r="20" spans="1:3" s="477" customFormat="1" ht="12" customHeight="1" x14ac:dyDescent="0.2">
      <c r="A20" s="15" t="s">
        <v>98</v>
      </c>
      <c r="B20" s="478" t="s">
        <v>295</v>
      </c>
      <c r="C20" s="351"/>
    </row>
    <row r="21" spans="1:3" s="477" customFormat="1" ht="12" customHeight="1" x14ac:dyDescent="0.2">
      <c r="A21" s="14" t="s">
        <v>99</v>
      </c>
      <c r="B21" s="479" t="s">
        <v>296</v>
      </c>
      <c r="C21" s="350"/>
    </row>
    <row r="22" spans="1:3" s="477" customFormat="1" ht="12" customHeight="1" x14ac:dyDescent="0.2">
      <c r="A22" s="14" t="s">
        <v>100</v>
      </c>
      <c r="B22" s="479" t="s">
        <v>545</v>
      </c>
      <c r="C22" s="350"/>
    </row>
    <row r="23" spans="1:3" s="477" customFormat="1" ht="12" customHeight="1" x14ac:dyDescent="0.2">
      <c r="A23" s="14" t="s">
        <v>101</v>
      </c>
      <c r="B23" s="479" t="s">
        <v>546</v>
      </c>
      <c r="C23" s="350"/>
    </row>
    <row r="24" spans="1:3" s="477" customFormat="1" ht="12" customHeight="1" x14ac:dyDescent="0.2">
      <c r="A24" s="14" t="s">
        <v>184</v>
      </c>
      <c r="B24" s="479" t="s">
        <v>297</v>
      </c>
      <c r="C24" s="350"/>
    </row>
    <row r="25" spans="1:3" s="477" customFormat="1" ht="12" customHeight="1" thickBot="1" x14ac:dyDescent="0.25">
      <c r="A25" s="16" t="s">
        <v>185</v>
      </c>
      <c r="B25" s="480" t="s">
        <v>298</v>
      </c>
      <c r="C25" s="352"/>
    </row>
    <row r="26" spans="1:3" s="477" customFormat="1" ht="12" customHeight="1" thickBot="1" x14ac:dyDescent="0.25">
      <c r="A26" s="20" t="s">
        <v>186</v>
      </c>
      <c r="B26" s="21" t="s">
        <v>299</v>
      </c>
      <c r="C26" s="354">
        <f>+C27+C30+C31+C32</f>
        <v>0</v>
      </c>
    </row>
    <row r="27" spans="1:3" s="477" customFormat="1" ht="12" customHeight="1" x14ac:dyDescent="0.2">
      <c r="A27" s="15" t="s">
        <v>300</v>
      </c>
      <c r="B27" s="478" t="s">
        <v>306</v>
      </c>
      <c r="C27" s="473">
        <f>+C28+C29</f>
        <v>0</v>
      </c>
    </row>
    <row r="28" spans="1:3" s="477" customFormat="1" ht="12" customHeight="1" x14ac:dyDescent="0.2">
      <c r="A28" s="14" t="s">
        <v>301</v>
      </c>
      <c r="B28" s="479" t="s">
        <v>307</v>
      </c>
      <c r="C28" s="350"/>
    </row>
    <row r="29" spans="1:3" s="477" customFormat="1" ht="12" customHeight="1" x14ac:dyDescent="0.2">
      <c r="A29" s="14" t="s">
        <v>302</v>
      </c>
      <c r="B29" s="479" t="s">
        <v>308</v>
      </c>
      <c r="C29" s="350"/>
    </row>
    <row r="30" spans="1:3" s="477" customFormat="1" ht="12" customHeight="1" x14ac:dyDescent="0.2">
      <c r="A30" s="14" t="s">
        <v>303</v>
      </c>
      <c r="B30" s="479" t="s">
        <v>309</v>
      </c>
      <c r="C30" s="350"/>
    </row>
    <row r="31" spans="1:3" s="477" customFormat="1" ht="12" customHeight="1" x14ac:dyDescent="0.2">
      <c r="A31" s="14" t="s">
        <v>304</v>
      </c>
      <c r="B31" s="479" t="s">
        <v>310</v>
      </c>
      <c r="C31" s="350"/>
    </row>
    <row r="32" spans="1:3" s="477" customFormat="1" ht="12" customHeight="1" thickBot="1" x14ac:dyDescent="0.25">
      <c r="A32" s="16" t="s">
        <v>305</v>
      </c>
      <c r="B32" s="480" t="s">
        <v>311</v>
      </c>
      <c r="C32" s="352"/>
    </row>
    <row r="33" spans="1:3" s="477" customFormat="1" ht="12" customHeight="1" thickBot="1" x14ac:dyDescent="0.25">
      <c r="A33" s="20" t="s">
        <v>25</v>
      </c>
      <c r="B33" s="21" t="s">
        <v>312</v>
      </c>
      <c r="C33" s="348">
        <f>SUM(C34:C43)</f>
        <v>0</v>
      </c>
    </row>
    <row r="34" spans="1:3" s="477" customFormat="1" ht="12" customHeight="1" x14ac:dyDescent="0.2">
      <c r="A34" s="15" t="s">
        <v>102</v>
      </c>
      <c r="B34" s="478" t="s">
        <v>315</v>
      </c>
      <c r="C34" s="351"/>
    </row>
    <row r="35" spans="1:3" s="477" customFormat="1" ht="12" customHeight="1" x14ac:dyDescent="0.2">
      <c r="A35" s="14" t="s">
        <v>103</v>
      </c>
      <c r="B35" s="479" t="s">
        <v>316</v>
      </c>
      <c r="C35" s="350"/>
    </row>
    <row r="36" spans="1:3" s="477" customFormat="1" ht="12" customHeight="1" x14ac:dyDescent="0.2">
      <c r="A36" s="14" t="s">
        <v>104</v>
      </c>
      <c r="B36" s="479" t="s">
        <v>317</v>
      </c>
      <c r="C36" s="350"/>
    </row>
    <row r="37" spans="1:3" s="477" customFormat="1" ht="12" customHeight="1" x14ac:dyDescent="0.2">
      <c r="A37" s="14" t="s">
        <v>188</v>
      </c>
      <c r="B37" s="479" t="s">
        <v>318</v>
      </c>
      <c r="C37" s="350"/>
    </row>
    <row r="38" spans="1:3" s="477" customFormat="1" ht="12" customHeight="1" x14ac:dyDescent="0.2">
      <c r="A38" s="14" t="s">
        <v>189</v>
      </c>
      <c r="B38" s="479" t="s">
        <v>319</v>
      </c>
      <c r="C38" s="350"/>
    </row>
    <row r="39" spans="1:3" s="477" customFormat="1" ht="12" customHeight="1" x14ac:dyDescent="0.2">
      <c r="A39" s="14" t="s">
        <v>190</v>
      </c>
      <c r="B39" s="479" t="s">
        <v>320</v>
      </c>
      <c r="C39" s="350"/>
    </row>
    <row r="40" spans="1:3" s="477" customFormat="1" ht="12" customHeight="1" x14ac:dyDescent="0.2">
      <c r="A40" s="14" t="s">
        <v>191</v>
      </c>
      <c r="B40" s="479" t="s">
        <v>321</v>
      </c>
      <c r="C40" s="350"/>
    </row>
    <row r="41" spans="1:3" s="477" customFormat="1" ht="12" customHeight="1" x14ac:dyDescent="0.2">
      <c r="A41" s="14" t="s">
        <v>192</v>
      </c>
      <c r="B41" s="479" t="s">
        <v>322</v>
      </c>
      <c r="C41" s="350"/>
    </row>
    <row r="42" spans="1:3" s="477" customFormat="1" ht="12" customHeight="1" x14ac:dyDescent="0.2">
      <c r="A42" s="14" t="s">
        <v>313</v>
      </c>
      <c r="B42" s="479" t="s">
        <v>323</v>
      </c>
      <c r="C42" s="353"/>
    </row>
    <row r="43" spans="1:3" s="477" customFormat="1" ht="12" customHeight="1" thickBot="1" x14ac:dyDescent="0.25">
      <c r="A43" s="16" t="s">
        <v>314</v>
      </c>
      <c r="B43" s="480" t="s">
        <v>324</v>
      </c>
      <c r="C43" s="464"/>
    </row>
    <row r="44" spans="1:3" s="477" customFormat="1" ht="12" customHeight="1" thickBot="1" x14ac:dyDescent="0.25">
      <c r="A44" s="20" t="s">
        <v>26</v>
      </c>
      <c r="B44" s="21" t="s">
        <v>325</v>
      </c>
      <c r="C44" s="348">
        <f>SUM(C45:C49)</f>
        <v>0</v>
      </c>
    </row>
    <row r="45" spans="1:3" s="477" customFormat="1" ht="12" customHeight="1" x14ac:dyDescent="0.2">
      <c r="A45" s="15" t="s">
        <v>105</v>
      </c>
      <c r="B45" s="478" t="s">
        <v>329</v>
      </c>
      <c r="C45" s="528"/>
    </row>
    <row r="46" spans="1:3" s="477" customFormat="1" ht="12" customHeight="1" x14ac:dyDescent="0.2">
      <c r="A46" s="14" t="s">
        <v>106</v>
      </c>
      <c r="B46" s="479" t="s">
        <v>330</v>
      </c>
      <c r="C46" s="353"/>
    </row>
    <row r="47" spans="1:3" s="477" customFormat="1" ht="12" customHeight="1" x14ac:dyDescent="0.2">
      <c r="A47" s="14" t="s">
        <v>326</v>
      </c>
      <c r="B47" s="479" t="s">
        <v>331</v>
      </c>
      <c r="C47" s="353"/>
    </row>
    <row r="48" spans="1:3" s="477" customFormat="1" ht="12" customHeight="1" x14ac:dyDescent="0.2">
      <c r="A48" s="14" t="s">
        <v>327</v>
      </c>
      <c r="B48" s="479" t="s">
        <v>332</v>
      </c>
      <c r="C48" s="353"/>
    </row>
    <row r="49" spans="1:3" s="477" customFormat="1" ht="12" customHeight="1" thickBot="1" x14ac:dyDescent="0.25">
      <c r="A49" s="16" t="s">
        <v>328</v>
      </c>
      <c r="B49" s="480" t="s">
        <v>333</v>
      </c>
      <c r="C49" s="464"/>
    </row>
    <row r="50" spans="1:3" s="477" customFormat="1" ht="12" customHeight="1" thickBot="1" x14ac:dyDescent="0.25">
      <c r="A50" s="20" t="s">
        <v>193</v>
      </c>
      <c r="B50" s="21" t="s">
        <v>334</v>
      </c>
      <c r="C50" s="348">
        <f>SUM(C51:C53)</f>
        <v>0</v>
      </c>
    </row>
    <row r="51" spans="1:3" s="477" customFormat="1" ht="12" customHeight="1" x14ac:dyDescent="0.2">
      <c r="A51" s="15" t="s">
        <v>107</v>
      </c>
      <c r="B51" s="478" t="s">
        <v>335</v>
      </c>
      <c r="C51" s="351"/>
    </row>
    <row r="52" spans="1:3" s="477" customFormat="1" ht="12" customHeight="1" x14ac:dyDescent="0.2">
      <c r="A52" s="14" t="s">
        <v>108</v>
      </c>
      <c r="B52" s="479" t="s">
        <v>547</v>
      </c>
      <c r="C52" s="350"/>
    </row>
    <row r="53" spans="1:3" s="477" customFormat="1" ht="12" customHeight="1" x14ac:dyDescent="0.2">
      <c r="A53" s="14" t="s">
        <v>339</v>
      </c>
      <c r="B53" s="479" t="s">
        <v>337</v>
      </c>
      <c r="C53" s="350"/>
    </row>
    <row r="54" spans="1:3" s="477" customFormat="1" ht="12" customHeight="1" thickBot="1" x14ac:dyDescent="0.25">
      <c r="A54" s="16" t="s">
        <v>340</v>
      </c>
      <c r="B54" s="480" t="s">
        <v>338</v>
      </c>
      <c r="C54" s="352"/>
    </row>
    <row r="55" spans="1:3" s="477" customFormat="1" ht="12" customHeight="1" thickBot="1" x14ac:dyDescent="0.25">
      <c r="A55" s="20" t="s">
        <v>28</v>
      </c>
      <c r="B55" s="343" t="s">
        <v>341</v>
      </c>
      <c r="C55" s="348">
        <f>SUM(C56:C58)</f>
        <v>0</v>
      </c>
    </row>
    <row r="56" spans="1:3" s="477" customFormat="1" ht="12" customHeight="1" x14ac:dyDescent="0.2">
      <c r="A56" s="15" t="s">
        <v>194</v>
      </c>
      <c r="B56" s="478" t="s">
        <v>343</v>
      </c>
      <c r="C56" s="353"/>
    </row>
    <row r="57" spans="1:3" s="477" customFormat="1" ht="12" customHeight="1" x14ac:dyDescent="0.2">
      <c r="A57" s="14" t="s">
        <v>195</v>
      </c>
      <c r="B57" s="479" t="s">
        <v>548</v>
      </c>
      <c r="C57" s="353"/>
    </row>
    <row r="58" spans="1:3" s="477" customFormat="1" ht="12" customHeight="1" x14ac:dyDescent="0.2">
      <c r="A58" s="14" t="s">
        <v>253</v>
      </c>
      <c r="B58" s="479" t="s">
        <v>344</v>
      </c>
      <c r="C58" s="353"/>
    </row>
    <row r="59" spans="1:3" s="477" customFormat="1" ht="12" customHeight="1" thickBot="1" x14ac:dyDescent="0.25">
      <c r="A59" s="16" t="s">
        <v>342</v>
      </c>
      <c r="B59" s="480" t="s">
        <v>345</v>
      </c>
      <c r="C59" s="353"/>
    </row>
    <row r="60" spans="1:3" s="477" customFormat="1" ht="12" customHeight="1" thickBot="1" x14ac:dyDescent="0.25">
      <c r="A60" s="20" t="s">
        <v>29</v>
      </c>
      <c r="B60" s="21" t="s">
        <v>346</v>
      </c>
      <c r="C60" s="354">
        <f>+C5+C12+C19+C26+C33+C44+C50+C55</f>
        <v>0</v>
      </c>
    </row>
    <row r="61" spans="1:3" s="477" customFormat="1" ht="12" customHeight="1" thickBot="1" x14ac:dyDescent="0.25">
      <c r="A61" s="481" t="s">
        <v>347</v>
      </c>
      <c r="B61" s="343" t="s">
        <v>348</v>
      </c>
      <c r="C61" s="348">
        <f>SUM(C62:C64)</f>
        <v>0</v>
      </c>
    </row>
    <row r="62" spans="1:3" s="477" customFormat="1" ht="12" customHeight="1" x14ac:dyDescent="0.2">
      <c r="A62" s="15" t="s">
        <v>381</v>
      </c>
      <c r="B62" s="478" t="s">
        <v>349</v>
      </c>
      <c r="C62" s="353"/>
    </row>
    <row r="63" spans="1:3" s="477" customFormat="1" ht="12" customHeight="1" x14ac:dyDescent="0.2">
      <c r="A63" s="14" t="s">
        <v>390</v>
      </c>
      <c r="B63" s="479" t="s">
        <v>350</v>
      </c>
      <c r="C63" s="353"/>
    </row>
    <row r="64" spans="1:3" s="477" customFormat="1" ht="12" customHeight="1" thickBot="1" x14ac:dyDescent="0.25">
      <c r="A64" s="16" t="s">
        <v>391</v>
      </c>
      <c r="B64" s="482" t="s">
        <v>351</v>
      </c>
      <c r="C64" s="353"/>
    </row>
    <row r="65" spans="1:3" s="477" customFormat="1" ht="12" customHeight="1" thickBot="1" x14ac:dyDescent="0.25">
      <c r="A65" s="481" t="s">
        <v>352</v>
      </c>
      <c r="B65" s="343" t="s">
        <v>353</v>
      </c>
      <c r="C65" s="348">
        <f>SUM(C66:C69)</f>
        <v>0</v>
      </c>
    </row>
    <row r="66" spans="1:3" s="477" customFormat="1" ht="12" customHeight="1" x14ac:dyDescent="0.2">
      <c r="A66" s="15" t="s">
        <v>162</v>
      </c>
      <c r="B66" s="478" t="s">
        <v>354</v>
      </c>
      <c r="C66" s="353"/>
    </row>
    <row r="67" spans="1:3" s="477" customFormat="1" ht="12" customHeight="1" x14ac:dyDescent="0.2">
      <c r="A67" s="14" t="s">
        <v>163</v>
      </c>
      <c r="B67" s="479" t="s">
        <v>355</v>
      </c>
      <c r="C67" s="353"/>
    </row>
    <row r="68" spans="1:3" s="477" customFormat="1" ht="12" customHeight="1" x14ac:dyDescent="0.2">
      <c r="A68" s="14" t="s">
        <v>382</v>
      </c>
      <c r="B68" s="479" t="s">
        <v>356</v>
      </c>
      <c r="C68" s="353"/>
    </row>
    <row r="69" spans="1:3" s="477" customFormat="1" ht="12" customHeight="1" thickBot="1" x14ac:dyDescent="0.25">
      <c r="A69" s="16" t="s">
        <v>383</v>
      </c>
      <c r="B69" s="480" t="s">
        <v>357</v>
      </c>
      <c r="C69" s="353"/>
    </row>
    <row r="70" spans="1:3" s="477" customFormat="1" ht="12" customHeight="1" thickBot="1" x14ac:dyDescent="0.25">
      <c r="A70" s="481" t="s">
        <v>358</v>
      </c>
      <c r="B70" s="343" t="s">
        <v>359</v>
      </c>
      <c r="C70" s="348">
        <f>SUM(C71:C72)</f>
        <v>0</v>
      </c>
    </row>
    <row r="71" spans="1:3" s="477" customFormat="1" ht="12" customHeight="1" x14ac:dyDescent="0.2">
      <c r="A71" s="15" t="s">
        <v>384</v>
      </c>
      <c r="B71" s="478" t="s">
        <v>360</v>
      </c>
      <c r="C71" s="353"/>
    </row>
    <row r="72" spans="1:3" s="477" customFormat="1" ht="12" customHeight="1" thickBot="1" x14ac:dyDescent="0.25">
      <c r="A72" s="16" t="s">
        <v>385</v>
      </c>
      <c r="B72" s="480" t="s">
        <v>361</v>
      </c>
      <c r="C72" s="353"/>
    </row>
    <row r="73" spans="1:3" s="477" customFormat="1" ht="12" customHeight="1" thickBot="1" x14ac:dyDescent="0.25">
      <c r="A73" s="481" t="s">
        <v>362</v>
      </c>
      <c r="B73" s="343" t="s">
        <v>363</v>
      </c>
      <c r="C73" s="348">
        <f>SUM(C74:C76)</f>
        <v>0</v>
      </c>
    </row>
    <row r="74" spans="1:3" s="477" customFormat="1" ht="12" customHeight="1" x14ac:dyDescent="0.2">
      <c r="A74" s="15" t="s">
        <v>386</v>
      </c>
      <c r="B74" s="478" t="s">
        <v>364</v>
      </c>
      <c r="C74" s="353"/>
    </row>
    <row r="75" spans="1:3" s="477" customFormat="1" ht="12" customHeight="1" x14ac:dyDescent="0.2">
      <c r="A75" s="14" t="s">
        <v>387</v>
      </c>
      <c r="B75" s="479" t="s">
        <v>365</v>
      </c>
      <c r="C75" s="353"/>
    </row>
    <row r="76" spans="1:3" s="477" customFormat="1" ht="12" customHeight="1" thickBot="1" x14ac:dyDescent="0.25">
      <c r="A76" s="16" t="s">
        <v>388</v>
      </c>
      <c r="B76" s="480" t="s">
        <v>366</v>
      </c>
      <c r="C76" s="353"/>
    </row>
    <row r="77" spans="1:3" s="477" customFormat="1" ht="12" customHeight="1" thickBot="1" x14ac:dyDescent="0.25">
      <c r="A77" s="481" t="s">
        <v>367</v>
      </c>
      <c r="B77" s="343" t="s">
        <v>389</v>
      </c>
      <c r="C77" s="348">
        <f>SUM(C78:C81)</f>
        <v>0</v>
      </c>
    </row>
    <row r="78" spans="1:3" s="477" customFormat="1" ht="12" customHeight="1" x14ac:dyDescent="0.2">
      <c r="A78" s="483" t="s">
        <v>368</v>
      </c>
      <c r="B78" s="478" t="s">
        <v>369</v>
      </c>
      <c r="C78" s="353"/>
    </row>
    <row r="79" spans="1:3" s="477" customFormat="1" ht="12" customHeight="1" x14ac:dyDescent="0.2">
      <c r="A79" s="484" t="s">
        <v>370</v>
      </c>
      <c r="B79" s="479" t="s">
        <v>371</v>
      </c>
      <c r="C79" s="353"/>
    </row>
    <row r="80" spans="1:3" s="477" customFormat="1" ht="12" customHeight="1" x14ac:dyDescent="0.2">
      <c r="A80" s="484" t="s">
        <v>372</v>
      </c>
      <c r="B80" s="479" t="s">
        <v>373</v>
      </c>
      <c r="C80" s="353"/>
    </row>
    <row r="81" spans="1:3" s="477" customFormat="1" ht="12" customHeight="1" thickBot="1" x14ac:dyDescent="0.25">
      <c r="A81" s="485" t="s">
        <v>374</v>
      </c>
      <c r="B81" s="480" t="s">
        <v>375</v>
      </c>
      <c r="C81" s="353"/>
    </row>
    <row r="82" spans="1:3" s="477" customFormat="1" ht="13.5" customHeight="1" thickBot="1" x14ac:dyDescent="0.25">
      <c r="A82" s="481" t="s">
        <v>376</v>
      </c>
      <c r="B82" s="343" t="s">
        <v>377</v>
      </c>
      <c r="C82" s="529"/>
    </row>
    <row r="83" spans="1:3" s="477" customFormat="1" ht="15.75" customHeight="1" thickBot="1" x14ac:dyDescent="0.25">
      <c r="A83" s="481" t="s">
        <v>378</v>
      </c>
      <c r="B83" s="486" t="s">
        <v>379</v>
      </c>
      <c r="C83" s="354">
        <f>+C61+C65+C70+C73+C77+C82</f>
        <v>0</v>
      </c>
    </row>
    <row r="84" spans="1:3" s="477" customFormat="1" ht="16.5" customHeight="1" thickBot="1" x14ac:dyDescent="0.25">
      <c r="A84" s="487" t="s">
        <v>392</v>
      </c>
      <c r="B84" s="488" t="s">
        <v>380</v>
      </c>
      <c r="C84" s="354">
        <f>+C60+C83</f>
        <v>0</v>
      </c>
    </row>
    <row r="85" spans="1:3" s="477" customFormat="1" ht="83.25" customHeight="1" x14ac:dyDescent="0.2">
      <c r="A85" s="5"/>
      <c r="B85" s="6"/>
      <c r="C85" s="355"/>
    </row>
    <row r="86" spans="1:3" ht="16.5" customHeight="1" x14ac:dyDescent="0.25">
      <c r="A86" s="589" t="s">
        <v>50</v>
      </c>
      <c r="B86" s="589"/>
      <c r="C86" s="589"/>
    </row>
    <row r="87" spans="1:3" s="489" customFormat="1" ht="16.5" customHeight="1" thickBot="1" x14ac:dyDescent="0.3">
      <c r="A87" s="590" t="s">
        <v>166</v>
      </c>
      <c r="B87" s="590"/>
      <c r="C87" s="170" t="s">
        <v>252</v>
      </c>
    </row>
    <row r="88" spans="1:3" ht="38.1" customHeight="1" thickBot="1" x14ac:dyDescent="0.3">
      <c r="A88" s="23" t="s">
        <v>78</v>
      </c>
      <c r="B88" s="24" t="s">
        <v>51</v>
      </c>
      <c r="C88" s="45" t="s">
        <v>281</v>
      </c>
    </row>
    <row r="89" spans="1:3" s="476" customFormat="1" ht="12" customHeight="1" thickBot="1" x14ac:dyDescent="0.25">
      <c r="A89" s="37">
        <v>1</v>
      </c>
      <c r="B89" s="38">
        <v>2</v>
      </c>
      <c r="C89" s="39">
        <v>3</v>
      </c>
    </row>
    <row r="90" spans="1:3" ht="12" customHeight="1" thickBot="1" x14ac:dyDescent="0.3">
      <c r="A90" s="22" t="s">
        <v>21</v>
      </c>
      <c r="B90" s="31" t="s">
        <v>395</v>
      </c>
      <c r="C90" s="347">
        <f>SUM(C91:C95)</f>
        <v>0</v>
      </c>
    </row>
    <row r="91" spans="1:3" ht="12" customHeight="1" x14ac:dyDescent="0.25">
      <c r="A91" s="17" t="s">
        <v>109</v>
      </c>
      <c r="B91" s="10" t="s">
        <v>52</v>
      </c>
      <c r="C91" s="349"/>
    </row>
    <row r="92" spans="1:3" ht="12" customHeight="1" x14ac:dyDescent="0.25">
      <c r="A92" s="14" t="s">
        <v>110</v>
      </c>
      <c r="B92" s="8" t="s">
        <v>196</v>
      </c>
      <c r="C92" s="350"/>
    </row>
    <row r="93" spans="1:3" ht="12" customHeight="1" x14ac:dyDescent="0.25">
      <c r="A93" s="14" t="s">
        <v>111</v>
      </c>
      <c r="B93" s="8" t="s">
        <v>152</v>
      </c>
      <c r="C93" s="352"/>
    </row>
    <row r="94" spans="1:3" ht="12" customHeight="1" x14ac:dyDescent="0.25">
      <c r="A94" s="14" t="s">
        <v>112</v>
      </c>
      <c r="B94" s="11" t="s">
        <v>197</v>
      </c>
      <c r="C94" s="352"/>
    </row>
    <row r="95" spans="1:3" ht="12" customHeight="1" x14ac:dyDescent="0.25">
      <c r="A95" s="14" t="s">
        <v>123</v>
      </c>
      <c r="B95" s="19" t="s">
        <v>198</v>
      </c>
      <c r="C95" s="352"/>
    </row>
    <row r="96" spans="1:3" ht="12" customHeight="1" x14ac:dyDescent="0.25">
      <c r="A96" s="14" t="s">
        <v>113</v>
      </c>
      <c r="B96" s="8" t="s">
        <v>396</v>
      </c>
      <c r="C96" s="352"/>
    </row>
    <row r="97" spans="1:3" ht="12" customHeight="1" x14ac:dyDescent="0.25">
      <c r="A97" s="14" t="s">
        <v>114</v>
      </c>
      <c r="B97" s="173" t="s">
        <v>397</v>
      </c>
      <c r="C97" s="352"/>
    </row>
    <row r="98" spans="1:3" ht="12" customHeight="1" x14ac:dyDescent="0.25">
      <c r="A98" s="14" t="s">
        <v>124</v>
      </c>
      <c r="B98" s="174" t="s">
        <v>398</v>
      </c>
      <c r="C98" s="352"/>
    </row>
    <row r="99" spans="1:3" ht="12" customHeight="1" x14ac:dyDescent="0.25">
      <c r="A99" s="14" t="s">
        <v>125</v>
      </c>
      <c r="B99" s="174" t="s">
        <v>399</v>
      </c>
      <c r="C99" s="352"/>
    </row>
    <row r="100" spans="1:3" ht="12" customHeight="1" x14ac:dyDescent="0.25">
      <c r="A100" s="14" t="s">
        <v>126</v>
      </c>
      <c r="B100" s="173" t="s">
        <v>400</v>
      </c>
      <c r="C100" s="352"/>
    </row>
    <row r="101" spans="1:3" ht="12" customHeight="1" x14ac:dyDescent="0.25">
      <c r="A101" s="14" t="s">
        <v>127</v>
      </c>
      <c r="B101" s="173" t="s">
        <v>401</v>
      </c>
      <c r="C101" s="352"/>
    </row>
    <row r="102" spans="1:3" ht="12" customHeight="1" x14ac:dyDescent="0.25">
      <c r="A102" s="14" t="s">
        <v>129</v>
      </c>
      <c r="B102" s="174" t="s">
        <v>402</v>
      </c>
      <c r="C102" s="352"/>
    </row>
    <row r="103" spans="1:3" ht="12" customHeight="1" x14ac:dyDescent="0.25">
      <c r="A103" s="13" t="s">
        <v>199</v>
      </c>
      <c r="B103" s="175" t="s">
        <v>403</v>
      </c>
      <c r="C103" s="352"/>
    </row>
    <row r="104" spans="1:3" ht="12" customHeight="1" x14ac:dyDescent="0.25">
      <c r="A104" s="14" t="s">
        <v>393</v>
      </c>
      <c r="B104" s="175" t="s">
        <v>404</v>
      </c>
      <c r="C104" s="352"/>
    </row>
    <row r="105" spans="1:3" ht="12" customHeight="1" thickBot="1" x14ac:dyDescent="0.3">
      <c r="A105" s="18" t="s">
        <v>394</v>
      </c>
      <c r="B105" s="176" t="s">
        <v>405</v>
      </c>
      <c r="C105" s="356"/>
    </row>
    <row r="106" spans="1:3" ht="12" customHeight="1" thickBot="1" x14ac:dyDescent="0.3">
      <c r="A106" s="20" t="s">
        <v>22</v>
      </c>
      <c r="B106" s="30" t="s">
        <v>406</v>
      </c>
      <c r="C106" s="348">
        <f>+C107+C109+C111</f>
        <v>0</v>
      </c>
    </row>
    <row r="107" spans="1:3" ht="12" customHeight="1" x14ac:dyDescent="0.25">
      <c r="A107" s="15" t="s">
        <v>115</v>
      </c>
      <c r="B107" s="8" t="s">
        <v>251</v>
      </c>
      <c r="C107" s="351"/>
    </row>
    <row r="108" spans="1:3" ht="12" customHeight="1" x14ac:dyDescent="0.25">
      <c r="A108" s="15" t="s">
        <v>116</v>
      </c>
      <c r="B108" s="12" t="s">
        <v>410</v>
      </c>
      <c r="C108" s="351"/>
    </row>
    <row r="109" spans="1:3" ht="12" customHeight="1" x14ac:dyDescent="0.25">
      <c r="A109" s="15" t="s">
        <v>117</v>
      </c>
      <c r="B109" s="12" t="s">
        <v>200</v>
      </c>
      <c r="C109" s="350"/>
    </row>
    <row r="110" spans="1:3" ht="12" customHeight="1" x14ac:dyDescent="0.25">
      <c r="A110" s="15" t="s">
        <v>118</v>
      </c>
      <c r="B110" s="12" t="s">
        <v>411</v>
      </c>
      <c r="C110" s="315"/>
    </row>
    <row r="111" spans="1:3" ht="12" customHeight="1" x14ac:dyDescent="0.25">
      <c r="A111" s="15" t="s">
        <v>119</v>
      </c>
      <c r="B111" s="345" t="s">
        <v>254</v>
      </c>
      <c r="C111" s="315"/>
    </row>
    <row r="112" spans="1:3" ht="12" customHeight="1" x14ac:dyDescent="0.25">
      <c r="A112" s="15" t="s">
        <v>128</v>
      </c>
      <c r="B112" s="344" t="s">
        <v>549</v>
      </c>
      <c r="C112" s="315"/>
    </row>
    <row r="113" spans="1:3" ht="12" customHeight="1" x14ac:dyDescent="0.25">
      <c r="A113" s="15" t="s">
        <v>130</v>
      </c>
      <c r="B113" s="474" t="s">
        <v>416</v>
      </c>
      <c r="C113" s="315"/>
    </row>
    <row r="114" spans="1:3" x14ac:dyDescent="0.25">
      <c r="A114" s="15" t="s">
        <v>201</v>
      </c>
      <c r="B114" s="174" t="s">
        <v>399</v>
      </c>
      <c r="C114" s="315"/>
    </row>
    <row r="115" spans="1:3" ht="12" customHeight="1" x14ac:dyDescent="0.25">
      <c r="A115" s="15" t="s">
        <v>202</v>
      </c>
      <c r="B115" s="174" t="s">
        <v>415</v>
      </c>
      <c r="C115" s="315"/>
    </row>
    <row r="116" spans="1:3" ht="12" customHeight="1" x14ac:dyDescent="0.25">
      <c r="A116" s="15" t="s">
        <v>203</v>
      </c>
      <c r="B116" s="174" t="s">
        <v>414</v>
      </c>
      <c r="C116" s="315"/>
    </row>
    <row r="117" spans="1:3" ht="12" customHeight="1" x14ac:dyDescent="0.25">
      <c r="A117" s="15" t="s">
        <v>407</v>
      </c>
      <c r="B117" s="174" t="s">
        <v>402</v>
      </c>
      <c r="C117" s="315"/>
    </row>
    <row r="118" spans="1:3" ht="12" customHeight="1" x14ac:dyDescent="0.25">
      <c r="A118" s="15" t="s">
        <v>408</v>
      </c>
      <c r="B118" s="174" t="s">
        <v>413</v>
      </c>
      <c r="C118" s="315"/>
    </row>
    <row r="119" spans="1:3" ht="16.5" thickBot="1" x14ac:dyDescent="0.3">
      <c r="A119" s="13" t="s">
        <v>409</v>
      </c>
      <c r="B119" s="174" t="s">
        <v>412</v>
      </c>
      <c r="C119" s="317"/>
    </row>
    <row r="120" spans="1:3" ht="12" customHeight="1" thickBot="1" x14ac:dyDescent="0.3">
      <c r="A120" s="20" t="s">
        <v>23</v>
      </c>
      <c r="B120" s="154" t="s">
        <v>417</v>
      </c>
      <c r="C120" s="348">
        <f>+C121+C122</f>
        <v>0</v>
      </c>
    </row>
    <row r="121" spans="1:3" ht="12" customHeight="1" x14ac:dyDescent="0.25">
      <c r="A121" s="15" t="s">
        <v>98</v>
      </c>
      <c r="B121" s="9" t="s">
        <v>65</v>
      </c>
      <c r="C121" s="351"/>
    </row>
    <row r="122" spans="1:3" ht="12" customHeight="1" thickBot="1" x14ac:dyDescent="0.3">
      <c r="A122" s="16" t="s">
        <v>99</v>
      </c>
      <c r="B122" s="12" t="s">
        <v>66</v>
      </c>
      <c r="C122" s="352"/>
    </row>
    <row r="123" spans="1:3" ht="12" customHeight="1" thickBot="1" x14ac:dyDescent="0.3">
      <c r="A123" s="20" t="s">
        <v>24</v>
      </c>
      <c r="B123" s="154" t="s">
        <v>418</v>
      </c>
      <c r="C123" s="348">
        <f>+C90+C106+C120</f>
        <v>0</v>
      </c>
    </row>
    <row r="124" spans="1:3" ht="12" customHeight="1" thickBot="1" x14ac:dyDescent="0.3">
      <c r="A124" s="20" t="s">
        <v>25</v>
      </c>
      <c r="B124" s="154" t="s">
        <v>419</v>
      </c>
      <c r="C124" s="348">
        <f>+C125+C126+C127</f>
        <v>0</v>
      </c>
    </row>
    <row r="125" spans="1:3" ht="12" customHeight="1" x14ac:dyDescent="0.25">
      <c r="A125" s="15" t="s">
        <v>102</v>
      </c>
      <c r="B125" s="9" t="s">
        <v>420</v>
      </c>
      <c r="C125" s="315"/>
    </row>
    <row r="126" spans="1:3" ht="12" customHeight="1" x14ac:dyDescent="0.25">
      <c r="A126" s="15" t="s">
        <v>103</v>
      </c>
      <c r="B126" s="9" t="s">
        <v>421</v>
      </c>
      <c r="C126" s="315"/>
    </row>
    <row r="127" spans="1:3" ht="12" customHeight="1" thickBot="1" x14ac:dyDescent="0.3">
      <c r="A127" s="13" t="s">
        <v>104</v>
      </c>
      <c r="B127" s="7" t="s">
        <v>422</v>
      </c>
      <c r="C127" s="315"/>
    </row>
    <row r="128" spans="1:3" ht="12" customHeight="1" thickBot="1" x14ac:dyDescent="0.3">
      <c r="A128" s="20" t="s">
        <v>26</v>
      </c>
      <c r="B128" s="154" t="s">
        <v>490</v>
      </c>
      <c r="C128" s="348">
        <f>+C129+C130+C131+C132</f>
        <v>0</v>
      </c>
    </row>
    <row r="129" spans="1:9" ht="12" customHeight="1" x14ac:dyDescent="0.25">
      <c r="A129" s="15" t="s">
        <v>105</v>
      </c>
      <c r="B129" s="9" t="s">
        <v>423</v>
      </c>
      <c r="C129" s="315"/>
    </row>
    <row r="130" spans="1:9" ht="12" customHeight="1" x14ac:dyDescent="0.25">
      <c r="A130" s="15" t="s">
        <v>106</v>
      </c>
      <c r="B130" s="9" t="s">
        <v>424</v>
      </c>
      <c r="C130" s="315"/>
    </row>
    <row r="131" spans="1:9" ht="12" customHeight="1" x14ac:dyDescent="0.25">
      <c r="A131" s="15" t="s">
        <v>326</v>
      </c>
      <c r="B131" s="9" t="s">
        <v>425</v>
      </c>
      <c r="C131" s="315"/>
    </row>
    <row r="132" spans="1:9" ht="12" customHeight="1" thickBot="1" x14ac:dyDescent="0.3">
      <c r="A132" s="13" t="s">
        <v>327</v>
      </c>
      <c r="B132" s="7" t="s">
        <v>426</v>
      </c>
      <c r="C132" s="315"/>
    </row>
    <row r="133" spans="1:9" ht="12" customHeight="1" thickBot="1" x14ac:dyDescent="0.3">
      <c r="A133" s="20" t="s">
        <v>27</v>
      </c>
      <c r="B133" s="154" t="s">
        <v>427</v>
      </c>
      <c r="C133" s="354">
        <f>+C134+C135+C136+C137</f>
        <v>0</v>
      </c>
    </row>
    <row r="134" spans="1:9" ht="12" customHeight="1" x14ac:dyDescent="0.25">
      <c r="A134" s="15" t="s">
        <v>107</v>
      </c>
      <c r="B134" s="9" t="s">
        <v>428</v>
      </c>
      <c r="C134" s="315"/>
    </row>
    <row r="135" spans="1:9" ht="12" customHeight="1" x14ac:dyDescent="0.25">
      <c r="A135" s="15" t="s">
        <v>108</v>
      </c>
      <c r="B135" s="9" t="s">
        <v>438</v>
      </c>
      <c r="C135" s="315"/>
    </row>
    <row r="136" spans="1:9" ht="12" customHeight="1" x14ac:dyDescent="0.25">
      <c r="A136" s="15" t="s">
        <v>339</v>
      </c>
      <c r="B136" s="9" t="s">
        <v>429</v>
      </c>
      <c r="C136" s="315"/>
    </row>
    <row r="137" spans="1:9" ht="12" customHeight="1" thickBot="1" x14ac:dyDescent="0.3">
      <c r="A137" s="13" t="s">
        <v>340</v>
      </c>
      <c r="B137" s="7" t="s">
        <v>430</v>
      </c>
      <c r="C137" s="315"/>
    </row>
    <row r="138" spans="1:9" ht="12" customHeight="1" thickBot="1" x14ac:dyDescent="0.3">
      <c r="A138" s="20" t="s">
        <v>28</v>
      </c>
      <c r="B138" s="154" t="s">
        <v>431</v>
      </c>
      <c r="C138" s="357">
        <f>+C139+C140+C141+C142</f>
        <v>0</v>
      </c>
    </row>
    <row r="139" spans="1:9" ht="12" customHeight="1" x14ac:dyDescent="0.25">
      <c r="A139" s="15" t="s">
        <v>194</v>
      </c>
      <c r="B139" s="9" t="s">
        <v>432</v>
      </c>
      <c r="C139" s="315"/>
    </row>
    <row r="140" spans="1:9" ht="12" customHeight="1" x14ac:dyDescent="0.25">
      <c r="A140" s="15" t="s">
        <v>195</v>
      </c>
      <c r="B140" s="9" t="s">
        <v>433</v>
      </c>
      <c r="C140" s="315"/>
    </row>
    <row r="141" spans="1:9" ht="12" customHeight="1" x14ac:dyDescent="0.25">
      <c r="A141" s="15" t="s">
        <v>253</v>
      </c>
      <c r="B141" s="9" t="s">
        <v>434</v>
      </c>
      <c r="C141" s="315"/>
    </row>
    <row r="142" spans="1:9" ht="12" customHeight="1" thickBot="1" x14ac:dyDescent="0.3">
      <c r="A142" s="15" t="s">
        <v>342</v>
      </c>
      <c r="B142" s="9" t="s">
        <v>435</v>
      </c>
      <c r="C142" s="315"/>
    </row>
    <row r="143" spans="1:9" ht="15" customHeight="1" thickBot="1" x14ac:dyDescent="0.3">
      <c r="A143" s="20" t="s">
        <v>29</v>
      </c>
      <c r="B143" s="154" t="s">
        <v>436</v>
      </c>
      <c r="C143" s="490">
        <f>+C124+C128+C133+C138</f>
        <v>0</v>
      </c>
      <c r="F143" s="491"/>
      <c r="G143" s="492"/>
      <c r="H143" s="492"/>
      <c r="I143" s="492"/>
    </row>
    <row r="144" spans="1:9" s="477" customFormat="1" ht="12.95" customHeight="1" thickBot="1" x14ac:dyDescent="0.25">
      <c r="A144" s="346" t="s">
        <v>30</v>
      </c>
      <c r="B144" s="440" t="s">
        <v>437</v>
      </c>
      <c r="C144" s="490">
        <f>+C123+C143</f>
        <v>0</v>
      </c>
    </row>
    <row r="145" spans="1:4" ht="7.5" customHeight="1" x14ac:dyDescent="0.25"/>
    <row r="146" spans="1:4" x14ac:dyDescent="0.25">
      <c r="A146" s="591" t="s">
        <v>439</v>
      </c>
      <c r="B146" s="591"/>
      <c r="C146" s="591"/>
    </row>
    <row r="147" spans="1:4" ht="15" customHeight="1" thickBot="1" x14ac:dyDescent="0.3">
      <c r="A147" s="588" t="s">
        <v>167</v>
      </c>
      <c r="B147" s="588"/>
      <c r="C147" s="358" t="s">
        <v>252</v>
      </c>
    </row>
    <row r="148" spans="1:4" ht="13.5" customHeight="1" thickBot="1" x14ac:dyDescent="0.3">
      <c r="A148" s="20">
        <v>1</v>
      </c>
      <c r="B148" s="30" t="s">
        <v>440</v>
      </c>
      <c r="C148" s="348">
        <f>+C60-C123</f>
        <v>0</v>
      </c>
      <c r="D148" s="493"/>
    </row>
    <row r="149" spans="1:4" ht="27.75" customHeight="1" thickBot="1" x14ac:dyDescent="0.3">
      <c r="A149" s="20" t="s">
        <v>22</v>
      </c>
      <c r="B149" s="30" t="s">
        <v>441</v>
      </c>
      <c r="C149" s="348">
        <f>+C83-C143</f>
        <v>0</v>
      </c>
    </row>
  </sheetData>
  <sheetProtection sheet="1" objects="1" scenarios="1"/>
  <mergeCells count="6">
    <mergeCell ref="A146:C146"/>
    <mergeCell ref="A147:B147"/>
    <mergeCell ref="A1:C1"/>
    <mergeCell ref="A2:B2"/>
    <mergeCell ref="A86:C86"/>
    <mergeCell ref="A87:B87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2014. ÉVI KÖLTSÉGVETÉS
ÖNKÉNT VÁLLALT FELADATAINAK MÉRLEGE
&amp;R&amp;"Times New Roman CE,Félkövér dőlt"&amp;11 1.3. melléklet a ........./2014. (.......) önkormányzati rendelethez</oddHeader>
  </headerFooter>
  <rowBreaks count="1" manualBreakCount="1">
    <brk id="85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indexed="43"/>
    <pageSetUpPr fitToPage="1"/>
  </sheetPr>
  <dimension ref="A1:B25"/>
  <sheetViews>
    <sheetView zoomScaleNormal="100" workbookViewId="0">
      <selection activeCell="A24" sqref="A24"/>
    </sheetView>
  </sheetViews>
  <sheetFormatPr defaultRowHeight="12.75" x14ac:dyDescent="0.2"/>
  <cols>
    <col min="1" max="1" width="88.6640625" style="53" customWidth="1"/>
    <col min="2" max="2" width="27.83203125" style="53" customWidth="1"/>
    <col min="3" max="16384" width="9.33203125" style="53"/>
  </cols>
  <sheetData>
    <row r="1" spans="1:2" ht="47.25" customHeight="1" x14ac:dyDescent="0.2">
      <c r="A1" s="653" t="s">
        <v>527</v>
      </c>
      <c r="B1" s="653"/>
    </row>
    <row r="2" spans="1:2" ht="22.5" customHeight="1" thickBot="1" x14ac:dyDescent="0.25">
      <c r="A2" s="435"/>
      <c r="B2" s="436" t="s">
        <v>16</v>
      </c>
    </row>
    <row r="3" spans="1:2" s="54" customFormat="1" ht="24" customHeight="1" thickBot="1" x14ac:dyDescent="0.25">
      <c r="A3" s="342" t="s">
        <v>55</v>
      </c>
      <c r="B3" s="434" t="s">
        <v>501</v>
      </c>
    </row>
    <row r="4" spans="1:2" s="55" customFormat="1" ht="13.5" thickBot="1" x14ac:dyDescent="0.25">
      <c r="A4" s="228">
        <v>1</v>
      </c>
      <c r="B4" s="229">
        <v>2</v>
      </c>
    </row>
    <row r="5" spans="1:2" x14ac:dyDescent="0.2">
      <c r="A5" s="145" t="s">
        <v>580</v>
      </c>
      <c r="B5" s="467">
        <v>37968200</v>
      </c>
    </row>
    <row r="6" spans="1:2" ht="12.75" customHeight="1" x14ac:dyDescent="0.2">
      <c r="A6" s="146" t="s">
        <v>581</v>
      </c>
      <c r="B6" s="467">
        <v>18817308</v>
      </c>
    </row>
    <row r="7" spans="1:2" x14ac:dyDescent="0.2">
      <c r="A7" s="146" t="s">
        <v>582</v>
      </c>
      <c r="B7" s="467">
        <v>-1202490</v>
      </c>
    </row>
    <row r="8" spans="1:2" x14ac:dyDescent="0.2">
      <c r="A8" s="146" t="s">
        <v>583</v>
      </c>
      <c r="B8" s="467">
        <v>7508700</v>
      </c>
    </row>
    <row r="9" spans="1:2" x14ac:dyDescent="0.2">
      <c r="A9" s="146" t="s">
        <v>584</v>
      </c>
      <c r="B9" s="467">
        <v>59606293</v>
      </c>
    </row>
    <row r="10" spans="1:2" x14ac:dyDescent="0.2">
      <c r="A10" s="146" t="s">
        <v>585</v>
      </c>
      <c r="B10" s="467">
        <v>6906666</v>
      </c>
    </row>
    <row r="11" spans="1:2" x14ac:dyDescent="0.2">
      <c r="A11" s="146" t="s">
        <v>586</v>
      </c>
      <c r="B11" s="467">
        <v>27728885</v>
      </c>
    </row>
    <row r="12" spans="1:2" x14ac:dyDescent="0.2">
      <c r="A12" s="146" t="s">
        <v>587</v>
      </c>
      <c r="B12" s="467">
        <v>2345905</v>
      </c>
    </row>
    <row r="13" spans="1:2" x14ac:dyDescent="0.2">
      <c r="A13" s="146" t="s">
        <v>588</v>
      </c>
      <c r="B13" s="467">
        <v>1781700</v>
      </c>
    </row>
    <row r="14" spans="1:2" x14ac:dyDescent="0.2">
      <c r="A14" s="146" t="s">
        <v>589</v>
      </c>
      <c r="B14" s="467">
        <v>2345905</v>
      </c>
    </row>
    <row r="15" spans="1:2" x14ac:dyDescent="0.2">
      <c r="A15" s="146" t="s">
        <v>588</v>
      </c>
      <c r="B15" s="467">
        <v>1784400</v>
      </c>
    </row>
    <row r="16" spans="1:2" x14ac:dyDescent="0.2">
      <c r="A16" s="146" t="s">
        <v>590</v>
      </c>
      <c r="B16" s="467">
        <v>1826880</v>
      </c>
    </row>
    <row r="17" spans="1:2" x14ac:dyDescent="0.2">
      <c r="A17" s="146" t="s">
        <v>591</v>
      </c>
      <c r="B17" s="467">
        <v>3915000</v>
      </c>
    </row>
    <row r="18" spans="1:2" x14ac:dyDescent="0.2">
      <c r="A18" s="146" t="s">
        <v>592</v>
      </c>
      <c r="B18" s="467">
        <v>1744000</v>
      </c>
    </row>
    <row r="19" spans="1:2" x14ac:dyDescent="0.2">
      <c r="A19" s="146" t="s">
        <v>593</v>
      </c>
      <c r="B19" s="467">
        <v>4941000</v>
      </c>
    </row>
    <row r="20" spans="1:2" x14ac:dyDescent="0.2">
      <c r="A20" s="146" t="s">
        <v>594</v>
      </c>
      <c r="B20" s="467">
        <v>1037610</v>
      </c>
    </row>
    <row r="21" spans="1:2" x14ac:dyDescent="0.2">
      <c r="A21" s="146" t="s">
        <v>596</v>
      </c>
      <c r="B21" s="467">
        <v>11603520</v>
      </c>
    </row>
    <row r="22" spans="1:2" x14ac:dyDescent="0.2">
      <c r="A22" s="146" t="s">
        <v>595</v>
      </c>
      <c r="B22" s="467">
        <v>28306883</v>
      </c>
    </row>
    <row r="23" spans="1:2" x14ac:dyDescent="0.2">
      <c r="A23" s="146" t="s">
        <v>597</v>
      </c>
      <c r="B23" s="467">
        <v>3170340</v>
      </c>
    </row>
    <row r="24" spans="1:2" ht="13.5" thickBot="1" x14ac:dyDescent="0.25">
      <c r="A24" s="147"/>
      <c r="B24" s="467"/>
    </row>
    <row r="25" spans="1:2" s="57" customFormat="1" ht="19.5" customHeight="1" thickBot="1" x14ac:dyDescent="0.25">
      <c r="A25" s="40" t="s">
        <v>56</v>
      </c>
      <c r="B25" s="56">
        <f>SUM(B5:B24)</f>
        <v>222136705</v>
      </c>
    </row>
  </sheetData>
  <sheetProtection sheet="1"/>
  <mergeCells count="1">
    <mergeCell ref="A1:B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>
    <oddHeader>&amp;R&amp;"Times New Roman CE,Félkövér dőlt"&amp;11 5. számú tájékoztató tábla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D39"/>
  <sheetViews>
    <sheetView zoomScaleNormal="100" workbookViewId="0">
      <selection activeCell="E23" sqref="E23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 x14ac:dyDescent="0.25">
      <c r="A1" s="657" t="s">
        <v>502</v>
      </c>
      <c r="B1" s="657"/>
      <c r="C1" s="657"/>
      <c r="D1" s="657"/>
    </row>
    <row r="2" spans="1:4" ht="17.25" customHeight="1" x14ac:dyDescent="0.25">
      <c r="A2" s="433"/>
      <c r="B2" s="433"/>
      <c r="C2" s="433"/>
      <c r="D2" s="433"/>
    </row>
    <row r="3" spans="1:4" ht="13.5" thickBot="1" x14ac:dyDescent="0.25">
      <c r="A3" s="250"/>
      <c r="B3" s="250"/>
      <c r="C3" s="654" t="s">
        <v>58</v>
      </c>
      <c r="D3" s="654"/>
    </row>
    <row r="4" spans="1:4" ht="42.75" customHeight="1" thickBot="1" x14ac:dyDescent="0.25">
      <c r="A4" s="437" t="s">
        <v>78</v>
      </c>
      <c r="B4" s="438" t="s">
        <v>136</v>
      </c>
      <c r="C4" s="438" t="s">
        <v>137</v>
      </c>
      <c r="D4" s="439" t="s">
        <v>17</v>
      </c>
    </row>
    <row r="5" spans="1:4" ht="15.95" customHeight="1" x14ac:dyDescent="0.2">
      <c r="A5" s="251" t="s">
        <v>21</v>
      </c>
      <c r="B5" s="32"/>
      <c r="C5" s="32"/>
      <c r="D5" s="33"/>
    </row>
    <row r="6" spans="1:4" ht="15.95" customHeight="1" x14ac:dyDescent="0.2">
      <c r="A6" s="252" t="s">
        <v>22</v>
      </c>
      <c r="B6" s="34"/>
      <c r="C6" s="34"/>
      <c r="D6" s="35"/>
    </row>
    <row r="7" spans="1:4" ht="15.95" customHeight="1" x14ac:dyDescent="0.2">
      <c r="A7" s="252" t="s">
        <v>23</v>
      </c>
      <c r="B7" s="34"/>
      <c r="C7" s="34"/>
      <c r="D7" s="35"/>
    </row>
    <row r="8" spans="1:4" ht="15.95" customHeight="1" x14ac:dyDescent="0.2">
      <c r="A8" s="252" t="s">
        <v>24</v>
      </c>
      <c r="B8" s="34"/>
      <c r="C8" s="34"/>
      <c r="D8" s="35"/>
    </row>
    <row r="9" spans="1:4" ht="15.95" customHeight="1" x14ac:dyDescent="0.2">
      <c r="A9" s="252" t="s">
        <v>25</v>
      </c>
      <c r="B9" s="34"/>
      <c r="C9" s="34"/>
      <c r="D9" s="35"/>
    </row>
    <row r="10" spans="1:4" ht="15.95" customHeight="1" x14ac:dyDescent="0.2">
      <c r="A10" s="252" t="s">
        <v>26</v>
      </c>
      <c r="B10" s="34"/>
      <c r="C10" s="34"/>
      <c r="D10" s="35"/>
    </row>
    <row r="11" spans="1:4" ht="15.95" customHeight="1" x14ac:dyDescent="0.2">
      <c r="A11" s="252" t="s">
        <v>27</v>
      </c>
      <c r="B11" s="34"/>
      <c r="C11" s="34"/>
      <c r="D11" s="35"/>
    </row>
    <row r="12" spans="1:4" ht="15.95" customHeight="1" x14ac:dyDescent="0.2">
      <c r="A12" s="252" t="s">
        <v>28</v>
      </c>
      <c r="B12" s="34"/>
      <c r="C12" s="34"/>
      <c r="D12" s="35"/>
    </row>
    <row r="13" spans="1:4" ht="15.95" customHeight="1" x14ac:dyDescent="0.2">
      <c r="A13" s="252" t="s">
        <v>29</v>
      </c>
      <c r="B13" s="34"/>
      <c r="C13" s="34"/>
      <c r="D13" s="35"/>
    </row>
    <row r="14" spans="1:4" ht="15.95" customHeight="1" x14ac:dyDescent="0.2">
      <c r="A14" s="252" t="s">
        <v>30</v>
      </c>
      <c r="B14" s="34"/>
      <c r="C14" s="34"/>
      <c r="D14" s="35"/>
    </row>
    <row r="15" spans="1:4" ht="15.95" customHeight="1" x14ac:dyDescent="0.2">
      <c r="A15" s="252" t="s">
        <v>31</v>
      </c>
      <c r="B15" s="34"/>
      <c r="C15" s="34"/>
      <c r="D15" s="35"/>
    </row>
    <row r="16" spans="1:4" ht="15.95" customHeight="1" x14ac:dyDescent="0.2">
      <c r="A16" s="252" t="s">
        <v>32</v>
      </c>
      <c r="B16" s="34"/>
      <c r="C16" s="34"/>
      <c r="D16" s="35"/>
    </row>
    <row r="17" spans="1:4" ht="15.95" customHeight="1" x14ac:dyDescent="0.2">
      <c r="A17" s="252" t="s">
        <v>33</v>
      </c>
      <c r="B17" s="34"/>
      <c r="C17" s="34"/>
      <c r="D17" s="35"/>
    </row>
    <row r="18" spans="1:4" ht="15.95" customHeight="1" x14ac:dyDescent="0.2">
      <c r="A18" s="252" t="s">
        <v>34</v>
      </c>
      <c r="B18" s="34"/>
      <c r="C18" s="34"/>
      <c r="D18" s="35"/>
    </row>
    <row r="19" spans="1:4" ht="15.95" customHeight="1" x14ac:dyDescent="0.2">
      <c r="A19" s="252" t="s">
        <v>35</v>
      </c>
      <c r="B19" s="34"/>
      <c r="C19" s="34"/>
      <c r="D19" s="35"/>
    </row>
    <row r="20" spans="1:4" ht="15.95" customHeight="1" x14ac:dyDescent="0.2">
      <c r="A20" s="252" t="s">
        <v>36</v>
      </c>
      <c r="B20" s="34"/>
      <c r="C20" s="34"/>
      <c r="D20" s="35"/>
    </row>
    <row r="21" spans="1:4" ht="15.95" customHeight="1" x14ac:dyDescent="0.2">
      <c r="A21" s="252" t="s">
        <v>37</v>
      </c>
      <c r="B21" s="34"/>
      <c r="C21" s="34"/>
      <c r="D21" s="35"/>
    </row>
    <row r="22" spans="1:4" ht="15.95" customHeight="1" x14ac:dyDescent="0.2">
      <c r="A22" s="252" t="s">
        <v>38</v>
      </c>
      <c r="B22" s="34"/>
      <c r="C22" s="34"/>
      <c r="D22" s="35"/>
    </row>
    <row r="23" spans="1:4" ht="15.95" customHeight="1" x14ac:dyDescent="0.2">
      <c r="A23" s="252" t="s">
        <v>39</v>
      </c>
      <c r="B23" s="34"/>
      <c r="C23" s="34"/>
      <c r="D23" s="35"/>
    </row>
    <row r="24" spans="1:4" ht="15.95" customHeight="1" x14ac:dyDescent="0.2">
      <c r="A24" s="252" t="s">
        <v>40</v>
      </c>
      <c r="B24" s="34"/>
      <c r="C24" s="34"/>
      <c r="D24" s="35"/>
    </row>
    <row r="25" spans="1:4" ht="15.95" customHeight="1" x14ac:dyDescent="0.2">
      <c r="A25" s="252" t="s">
        <v>41</v>
      </c>
      <c r="B25" s="34"/>
      <c r="C25" s="34"/>
      <c r="D25" s="35"/>
    </row>
    <row r="26" spans="1:4" ht="15.95" customHeight="1" x14ac:dyDescent="0.2">
      <c r="A26" s="252" t="s">
        <v>42</v>
      </c>
      <c r="B26" s="34"/>
      <c r="C26" s="34"/>
      <c r="D26" s="35"/>
    </row>
    <row r="27" spans="1:4" ht="15.95" customHeight="1" x14ac:dyDescent="0.2">
      <c r="A27" s="252" t="s">
        <v>43</v>
      </c>
      <c r="B27" s="34"/>
      <c r="C27" s="34"/>
      <c r="D27" s="35"/>
    </row>
    <row r="28" spans="1:4" ht="15.95" customHeight="1" x14ac:dyDescent="0.2">
      <c r="A28" s="252" t="s">
        <v>44</v>
      </c>
      <c r="B28" s="34"/>
      <c r="C28" s="34"/>
      <c r="D28" s="35"/>
    </row>
    <row r="29" spans="1:4" ht="15.95" customHeight="1" x14ac:dyDescent="0.2">
      <c r="A29" s="252" t="s">
        <v>45</v>
      </c>
      <c r="B29" s="34"/>
      <c r="C29" s="34"/>
      <c r="D29" s="35"/>
    </row>
    <row r="30" spans="1:4" ht="15.95" customHeight="1" x14ac:dyDescent="0.2">
      <c r="A30" s="252" t="s">
        <v>46</v>
      </c>
      <c r="B30" s="34"/>
      <c r="C30" s="34"/>
      <c r="D30" s="35"/>
    </row>
    <row r="31" spans="1:4" ht="15.95" customHeight="1" x14ac:dyDescent="0.2">
      <c r="A31" s="252" t="s">
        <v>47</v>
      </c>
      <c r="B31" s="34"/>
      <c r="C31" s="34"/>
      <c r="D31" s="35"/>
    </row>
    <row r="32" spans="1:4" ht="15.95" customHeight="1" x14ac:dyDescent="0.2">
      <c r="A32" s="252" t="s">
        <v>48</v>
      </c>
      <c r="B32" s="34"/>
      <c r="C32" s="34"/>
      <c r="D32" s="35"/>
    </row>
    <row r="33" spans="1:4" ht="15.95" customHeight="1" x14ac:dyDescent="0.2">
      <c r="A33" s="252" t="s">
        <v>49</v>
      </c>
      <c r="B33" s="34"/>
      <c r="C33" s="34"/>
      <c r="D33" s="35"/>
    </row>
    <row r="34" spans="1:4" ht="15.95" customHeight="1" x14ac:dyDescent="0.2">
      <c r="A34" s="252" t="s">
        <v>138</v>
      </c>
      <c r="B34" s="34"/>
      <c r="C34" s="34"/>
      <c r="D34" s="106"/>
    </row>
    <row r="35" spans="1:4" ht="15.95" customHeight="1" x14ac:dyDescent="0.2">
      <c r="A35" s="252" t="s">
        <v>139</v>
      </c>
      <c r="B35" s="34"/>
      <c r="C35" s="34"/>
      <c r="D35" s="106"/>
    </row>
    <row r="36" spans="1:4" ht="15.95" customHeight="1" x14ac:dyDescent="0.2">
      <c r="A36" s="252" t="s">
        <v>140</v>
      </c>
      <c r="B36" s="34"/>
      <c r="C36" s="34"/>
      <c r="D36" s="106"/>
    </row>
    <row r="37" spans="1:4" ht="15.95" customHeight="1" thickBot="1" x14ac:dyDescent="0.25">
      <c r="A37" s="253" t="s">
        <v>141</v>
      </c>
      <c r="B37" s="36"/>
      <c r="C37" s="36"/>
      <c r="D37" s="107"/>
    </row>
    <row r="38" spans="1:4" ht="15.95" customHeight="1" thickBot="1" x14ac:dyDescent="0.25">
      <c r="A38" s="655" t="s">
        <v>56</v>
      </c>
      <c r="B38" s="656"/>
      <c r="C38" s="254"/>
      <c r="D38" s="255">
        <f>SUM(D5:D37)</f>
        <v>0</v>
      </c>
    </row>
    <row r="39" spans="1:4" x14ac:dyDescent="0.2">
      <c r="A39" t="s">
        <v>219</v>
      </c>
    </row>
  </sheetData>
  <sheetProtection sheet="1"/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számú tájékoztató tábla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I149"/>
  <sheetViews>
    <sheetView zoomScale="120" zoomScaleNormal="120" zoomScaleSheetLayoutView="100" workbookViewId="0">
      <selection activeCell="B18" sqref="B18"/>
    </sheetView>
  </sheetViews>
  <sheetFormatPr defaultRowHeight="15.75" x14ac:dyDescent="0.25"/>
  <cols>
    <col min="1" max="1" width="9.5" style="441" customWidth="1"/>
    <col min="2" max="2" width="91.6640625" style="441" customWidth="1"/>
    <col min="3" max="3" width="21.6640625" style="442" customWidth="1"/>
    <col min="4" max="4" width="9" style="475" customWidth="1"/>
    <col min="5" max="16384" width="9.33203125" style="475"/>
  </cols>
  <sheetData>
    <row r="1" spans="1:3" ht="15.95" customHeight="1" x14ac:dyDescent="0.25">
      <c r="A1" s="589" t="s">
        <v>18</v>
      </c>
      <c r="B1" s="589"/>
      <c r="C1" s="589"/>
    </row>
    <row r="2" spans="1:3" ht="15.95" customHeight="1" thickBot="1" x14ac:dyDescent="0.3">
      <c r="A2" s="588" t="s">
        <v>165</v>
      </c>
      <c r="B2" s="588"/>
      <c r="C2" s="358" t="s">
        <v>252</v>
      </c>
    </row>
    <row r="3" spans="1:3" ht="38.1" customHeight="1" thickBot="1" x14ac:dyDescent="0.3">
      <c r="A3" s="23" t="s">
        <v>78</v>
      </c>
      <c r="B3" s="24" t="s">
        <v>20</v>
      </c>
      <c r="C3" s="45" t="s">
        <v>281</v>
      </c>
    </row>
    <row r="4" spans="1:3" s="476" customFormat="1" ht="12" customHeight="1" thickBot="1" x14ac:dyDescent="0.25">
      <c r="A4" s="470">
        <v>1</v>
      </c>
      <c r="B4" s="471">
        <v>2</v>
      </c>
      <c r="C4" s="472">
        <v>3</v>
      </c>
    </row>
    <row r="5" spans="1:3" s="477" customFormat="1" ht="12" customHeight="1" thickBot="1" x14ac:dyDescent="0.25">
      <c r="A5" s="20" t="s">
        <v>21</v>
      </c>
      <c r="B5" s="21" t="s">
        <v>282</v>
      </c>
      <c r="C5" s="348">
        <f>+C6+C7+C8+C9+C10+C11</f>
        <v>0</v>
      </c>
    </row>
    <row r="6" spans="1:3" s="477" customFormat="1" ht="12" customHeight="1" x14ac:dyDescent="0.2">
      <c r="A6" s="15" t="s">
        <v>109</v>
      </c>
      <c r="B6" s="478" t="s">
        <v>283</v>
      </c>
      <c r="C6" s="351"/>
    </row>
    <row r="7" spans="1:3" s="477" customFormat="1" ht="12" customHeight="1" x14ac:dyDescent="0.2">
      <c r="A7" s="14" t="s">
        <v>110</v>
      </c>
      <c r="B7" s="479" t="s">
        <v>284</v>
      </c>
      <c r="C7" s="350"/>
    </row>
    <row r="8" spans="1:3" s="477" customFormat="1" ht="12" customHeight="1" x14ac:dyDescent="0.2">
      <c r="A8" s="14" t="s">
        <v>111</v>
      </c>
      <c r="B8" s="479" t="s">
        <v>285</v>
      </c>
      <c r="C8" s="350"/>
    </row>
    <row r="9" spans="1:3" s="477" customFormat="1" ht="12" customHeight="1" x14ac:dyDescent="0.2">
      <c r="A9" s="14" t="s">
        <v>112</v>
      </c>
      <c r="B9" s="479" t="s">
        <v>286</v>
      </c>
      <c r="C9" s="350"/>
    </row>
    <row r="10" spans="1:3" s="477" customFormat="1" ht="12" customHeight="1" x14ac:dyDescent="0.2">
      <c r="A10" s="14" t="s">
        <v>161</v>
      </c>
      <c r="B10" s="479" t="s">
        <v>287</v>
      </c>
      <c r="C10" s="350"/>
    </row>
    <row r="11" spans="1:3" s="477" customFormat="1" ht="12" customHeight="1" thickBot="1" x14ac:dyDescent="0.25">
      <c r="A11" s="16" t="s">
        <v>113</v>
      </c>
      <c r="B11" s="480" t="s">
        <v>288</v>
      </c>
      <c r="C11" s="350"/>
    </row>
    <row r="12" spans="1:3" s="477" customFormat="1" ht="12" customHeight="1" thickBot="1" x14ac:dyDescent="0.25">
      <c r="A12" s="20" t="s">
        <v>22</v>
      </c>
      <c r="B12" s="343" t="s">
        <v>289</v>
      </c>
      <c r="C12" s="348">
        <f>+C13+C14+C15+C16+C17</f>
        <v>0</v>
      </c>
    </row>
    <row r="13" spans="1:3" s="477" customFormat="1" ht="12" customHeight="1" x14ac:dyDescent="0.2">
      <c r="A13" s="15" t="s">
        <v>115</v>
      </c>
      <c r="B13" s="478" t="s">
        <v>290</v>
      </c>
      <c r="C13" s="351"/>
    </row>
    <row r="14" spans="1:3" s="477" customFormat="1" ht="12" customHeight="1" x14ac:dyDescent="0.2">
      <c r="A14" s="14" t="s">
        <v>116</v>
      </c>
      <c r="B14" s="479" t="s">
        <v>291</v>
      </c>
      <c r="C14" s="350"/>
    </row>
    <row r="15" spans="1:3" s="477" customFormat="1" ht="12" customHeight="1" x14ac:dyDescent="0.2">
      <c r="A15" s="14" t="s">
        <v>117</v>
      </c>
      <c r="B15" s="479" t="s">
        <v>543</v>
      </c>
      <c r="C15" s="350"/>
    </row>
    <row r="16" spans="1:3" s="477" customFormat="1" ht="12" customHeight="1" x14ac:dyDescent="0.2">
      <c r="A16" s="14" t="s">
        <v>118</v>
      </c>
      <c r="B16" s="479" t="s">
        <v>544</v>
      </c>
      <c r="C16" s="350"/>
    </row>
    <row r="17" spans="1:3" s="477" customFormat="1" ht="12" customHeight="1" x14ac:dyDescent="0.2">
      <c r="A17" s="14" t="s">
        <v>119</v>
      </c>
      <c r="B17" s="479" t="s">
        <v>292</v>
      </c>
      <c r="C17" s="350"/>
    </row>
    <row r="18" spans="1:3" s="477" customFormat="1" ht="12" customHeight="1" thickBot="1" x14ac:dyDescent="0.25">
      <c r="A18" s="16" t="s">
        <v>128</v>
      </c>
      <c r="B18" s="480" t="s">
        <v>293</v>
      </c>
      <c r="C18" s="352"/>
    </row>
    <row r="19" spans="1:3" s="477" customFormat="1" ht="12" customHeight="1" thickBot="1" x14ac:dyDescent="0.25">
      <c r="A19" s="20" t="s">
        <v>23</v>
      </c>
      <c r="B19" s="21" t="s">
        <v>294</v>
      </c>
      <c r="C19" s="348">
        <f>+C20+C21+C22+C23+C24</f>
        <v>0</v>
      </c>
    </row>
    <row r="20" spans="1:3" s="477" customFormat="1" ht="12" customHeight="1" x14ac:dyDescent="0.2">
      <c r="A20" s="15" t="s">
        <v>98</v>
      </c>
      <c r="B20" s="478" t="s">
        <v>295</v>
      </c>
      <c r="C20" s="351"/>
    </row>
    <row r="21" spans="1:3" s="477" customFormat="1" ht="12" customHeight="1" x14ac:dyDescent="0.2">
      <c r="A21" s="14" t="s">
        <v>99</v>
      </c>
      <c r="B21" s="479" t="s">
        <v>296</v>
      </c>
      <c r="C21" s="350"/>
    </row>
    <row r="22" spans="1:3" s="477" customFormat="1" ht="12" customHeight="1" x14ac:dyDescent="0.2">
      <c r="A22" s="14" t="s">
        <v>100</v>
      </c>
      <c r="B22" s="479" t="s">
        <v>545</v>
      </c>
      <c r="C22" s="350"/>
    </row>
    <row r="23" spans="1:3" s="477" customFormat="1" ht="12" customHeight="1" x14ac:dyDescent="0.2">
      <c r="A23" s="14" t="s">
        <v>101</v>
      </c>
      <c r="B23" s="479" t="s">
        <v>546</v>
      </c>
      <c r="C23" s="350"/>
    </row>
    <row r="24" spans="1:3" s="477" customFormat="1" ht="12" customHeight="1" x14ac:dyDescent="0.2">
      <c r="A24" s="14" t="s">
        <v>184</v>
      </c>
      <c r="B24" s="479" t="s">
        <v>297</v>
      </c>
      <c r="C24" s="350"/>
    </row>
    <row r="25" spans="1:3" s="477" customFormat="1" ht="12" customHeight="1" thickBot="1" x14ac:dyDescent="0.25">
      <c r="A25" s="16" t="s">
        <v>185</v>
      </c>
      <c r="B25" s="480" t="s">
        <v>298</v>
      </c>
      <c r="C25" s="352"/>
    </row>
    <row r="26" spans="1:3" s="477" customFormat="1" ht="12" customHeight="1" thickBot="1" x14ac:dyDescent="0.25">
      <c r="A26" s="20" t="s">
        <v>186</v>
      </c>
      <c r="B26" s="21" t="s">
        <v>299</v>
      </c>
      <c r="C26" s="354">
        <f>+C27+C30+C31+C32</f>
        <v>0</v>
      </c>
    </row>
    <row r="27" spans="1:3" s="477" customFormat="1" ht="12" customHeight="1" x14ac:dyDescent="0.2">
      <c r="A27" s="15" t="s">
        <v>300</v>
      </c>
      <c r="B27" s="478" t="s">
        <v>306</v>
      </c>
      <c r="C27" s="473">
        <f>+C28+C29</f>
        <v>0</v>
      </c>
    </row>
    <row r="28" spans="1:3" s="477" customFormat="1" ht="12" customHeight="1" x14ac:dyDescent="0.2">
      <c r="A28" s="14" t="s">
        <v>301</v>
      </c>
      <c r="B28" s="479" t="s">
        <v>307</v>
      </c>
      <c r="C28" s="350"/>
    </row>
    <row r="29" spans="1:3" s="477" customFormat="1" ht="12" customHeight="1" x14ac:dyDescent="0.2">
      <c r="A29" s="14" t="s">
        <v>302</v>
      </c>
      <c r="B29" s="479" t="s">
        <v>308</v>
      </c>
      <c r="C29" s="350"/>
    </row>
    <row r="30" spans="1:3" s="477" customFormat="1" ht="12" customHeight="1" x14ac:dyDescent="0.2">
      <c r="A30" s="14" t="s">
        <v>303</v>
      </c>
      <c r="B30" s="479" t="s">
        <v>309</v>
      </c>
      <c r="C30" s="350"/>
    </row>
    <row r="31" spans="1:3" s="477" customFormat="1" ht="12" customHeight="1" x14ac:dyDescent="0.2">
      <c r="A31" s="14" t="s">
        <v>304</v>
      </c>
      <c r="B31" s="479" t="s">
        <v>310</v>
      </c>
      <c r="C31" s="350"/>
    </row>
    <row r="32" spans="1:3" s="477" customFormat="1" ht="12" customHeight="1" thickBot="1" x14ac:dyDescent="0.25">
      <c r="A32" s="16" t="s">
        <v>305</v>
      </c>
      <c r="B32" s="480" t="s">
        <v>311</v>
      </c>
      <c r="C32" s="352"/>
    </row>
    <row r="33" spans="1:3" s="477" customFormat="1" ht="12" customHeight="1" thickBot="1" x14ac:dyDescent="0.25">
      <c r="A33" s="20" t="s">
        <v>25</v>
      </c>
      <c r="B33" s="21" t="s">
        <v>312</v>
      </c>
      <c r="C33" s="348">
        <f>SUM(C34:C43)</f>
        <v>0</v>
      </c>
    </row>
    <row r="34" spans="1:3" s="477" customFormat="1" ht="12" customHeight="1" x14ac:dyDescent="0.2">
      <c r="A34" s="15" t="s">
        <v>102</v>
      </c>
      <c r="B34" s="478" t="s">
        <v>315</v>
      </c>
      <c r="C34" s="351"/>
    </row>
    <row r="35" spans="1:3" s="477" customFormat="1" ht="12" customHeight="1" x14ac:dyDescent="0.2">
      <c r="A35" s="14" t="s">
        <v>103</v>
      </c>
      <c r="B35" s="479" t="s">
        <v>316</v>
      </c>
      <c r="C35" s="350"/>
    </row>
    <row r="36" spans="1:3" s="477" customFormat="1" ht="12" customHeight="1" x14ac:dyDescent="0.2">
      <c r="A36" s="14" t="s">
        <v>104</v>
      </c>
      <c r="B36" s="479" t="s">
        <v>317</v>
      </c>
      <c r="C36" s="350"/>
    </row>
    <row r="37" spans="1:3" s="477" customFormat="1" ht="12" customHeight="1" x14ac:dyDescent="0.2">
      <c r="A37" s="14" t="s">
        <v>188</v>
      </c>
      <c r="B37" s="479" t="s">
        <v>318</v>
      </c>
      <c r="C37" s="350"/>
    </row>
    <row r="38" spans="1:3" s="477" customFormat="1" ht="12" customHeight="1" x14ac:dyDescent="0.2">
      <c r="A38" s="14" t="s">
        <v>189</v>
      </c>
      <c r="B38" s="479" t="s">
        <v>319</v>
      </c>
      <c r="C38" s="350"/>
    </row>
    <row r="39" spans="1:3" s="477" customFormat="1" ht="12" customHeight="1" x14ac:dyDescent="0.2">
      <c r="A39" s="14" t="s">
        <v>190</v>
      </c>
      <c r="B39" s="479" t="s">
        <v>320</v>
      </c>
      <c r="C39" s="350"/>
    </row>
    <row r="40" spans="1:3" s="477" customFormat="1" ht="12" customHeight="1" x14ac:dyDescent="0.2">
      <c r="A40" s="14" t="s">
        <v>191</v>
      </c>
      <c r="B40" s="479" t="s">
        <v>321</v>
      </c>
      <c r="C40" s="350"/>
    </row>
    <row r="41" spans="1:3" s="477" customFormat="1" ht="12" customHeight="1" x14ac:dyDescent="0.2">
      <c r="A41" s="14" t="s">
        <v>192</v>
      </c>
      <c r="B41" s="479" t="s">
        <v>322</v>
      </c>
      <c r="C41" s="350"/>
    </row>
    <row r="42" spans="1:3" s="477" customFormat="1" ht="12" customHeight="1" x14ac:dyDescent="0.2">
      <c r="A42" s="14" t="s">
        <v>313</v>
      </c>
      <c r="B42" s="479" t="s">
        <v>323</v>
      </c>
      <c r="C42" s="353"/>
    </row>
    <row r="43" spans="1:3" s="477" customFormat="1" ht="12" customHeight="1" thickBot="1" x14ac:dyDescent="0.25">
      <c r="A43" s="16" t="s">
        <v>314</v>
      </c>
      <c r="B43" s="480" t="s">
        <v>324</v>
      </c>
      <c r="C43" s="464"/>
    </row>
    <row r="44" spans="1:3" s="477" customFormat="1" ht="12" customHeight="1" thickBot="1" x14ac:dyDescent="0.25">
      <c r="A44" s="20" t="s">
        <v>26</v>
      </c>
      <c r="B44" s="21" t="s">
        <v>325</v>
      </c>
      <c r="C44" s="348">
        <f>SUM(C45:C49)</f>
        <v>0</v>
      </c>
    </row>
    <row r="45" spans="1:3" s="477" customFormat="1" ht="12" customHeight="1" x14ac:dyDescent="0.2">
      <c r="A45" s="15" t="s">
        <v>105</v>
      </c>
      <c r="B45" s="478" t="s">
        <v>329</v>
      </c>
      <c r="C45" s="528"/>
    </row>
    <row r="46" spans="1:3" s="477" customFormat="1" ht="12" customHeight="1" x14ac:dyDescent="0.2">
      <c r="A46" s="14" t="s">
        <v>106</v>
      </c>
      <c r="B46" s="479" t="s">
        <v>330</v>
      </c>
      <c r="C46" s="353"/>
    </row>
    <row r="47" spans="1:3" s="477" customFormat="1" ht="12" customHeight="1" x14ac:dyDescent="0.2">
      <c r="A47" s="14" t="s">
        <v>326</v>
      </c>
      <c r="B47" s="479" t="s">
        <v>331</v>
      </c>
      <c r="C47" s="353"/>
    </row>
    <row r="48" spans="1:3" s="477" customFormat="1" ht="12" customHeight="1" x14ac:dyDescent="0.2">
      <c r="A48" s="14" t="s">
        <v>327</v>
      </c>
      <c r="B48" s="479" t="s">
        <v>332</v>
      </c>
      <c r="C48" s="353"/>
    </row>
    <row r="49" spans="1:3" s="477" customFormat="1" ht="12" customHeight="1" thickBot="1" x14ac:dyDescent="0.25">
      <c r="A49" s="16" t="s">
        <v>328</v>
      </c>
      <c r="B49" s="480" t="s">
        <v>333</v>
      </c>
      <c r="C49" s="464"/>
    </row>
    <row r="50" spans="1:3" s="477" customFormat="1" ht="12" customHeight="1" thickBot="1" x14ac:dyDescent="0.25">
      <c r="A50" s="20" t="s">
        <v>193</v>
      </c>
      <c r="B50" s="21" t="s">
        <v>334</v>
      </c>
      <c r="C50" s="348">
        <f>SUM(C51:C53)</f>
        <v>0</v>
      </c>
    </row>
    <row r="51" spans="1:3" s="477" customFormat="1" ht="12" customHeight="1" x14ac:dyDescent="0.2">
      <c r="A51" s="15" t="s">
        <v>107</v>
      </c>
      <c r="B51" s="478" t="s">
        <v>335</v>
      </c>
      <c r="C51" s="351"/>
    </row>
    <row r="52" spans="1:3" s="477" customFormat="1" ht="12" customHeight="1" x14ac:dyDescent="0.2">
      <c r="A52" s="14" t="s">
        <v>108</v>
      </c>
      <c r="B52" s="479" t="s">
        <v>547</v>
      </c>
      <c r="C52" s="350"/>
    </row>
    <row r="53" spans="1:3" s="477" customFormat="1" ht="12" customHeight="1" x14ac:dyDescent="0.2">
      <c r="A53" s="14" t="s">
        <v>339</v>
      </c>
      <c r="B53" s="479" t="s">
        <v>337</v>
      </c>
      <c r="C53" s="350"/>
    </row>
    <row r="54" spans="1:3" s="477" customFormat="1" ht="12" customHeight="1" thickBot="1" x14ac:dyDescent="0.25">
      <c r="A54" s="16" t="s">
        <v>340</v>
      </c>
      <c r="B54" s="480" t="s">
        <v>338</v>
      </c>
      <c r="C54" s="352"/>
    </row>
    <row r="55" spans="1:3" s="477" customFormat="1" ht="12" customHeight="1" thickBot="1" x14ac:dyDescent="0.25">
      <c r="A55" s="20" t="s">
        <v>28</v>
      </c>
      <c r="B55" s="343" t="s">
        <v>341</v>
      </c>
      <c r="C55" s="348">
        <f>SUM(C56:C58)</f>
        <v>0</v>
      </c>
    </row>
    <row r="56" spans="1:3" s="477" customFormat="1" ht="12" customHeight="1" x14ac:dyDescent="0.2">
      <c r="A56" s="15" t="s">
        <v>194</v>
      </c>
      <c r="B56" s="478" t="s">
        <v>343</v>
      </c>
      <c r="C56" s="353"/>
    </row>
    <row r="57" spans="1:3" s="477" customFormat="1" ht="12" customHeight="1" x14ac:dyDescent="0.2">
      <c r="A57" s="14" t="s">
        <v>195</v>
      </c>
      <c r="B57" s="479" t="s">
        <v>548</v>
      </c>
      <c r="C57" s="353"/>
    </row>
    <row r="58" spans="1:3" s="477" customFormat="1" ht="12" customHeight="1" x14ac:dyDescent="0.2">
      <c r="A58" s="14" t="s">
        <v>253</v>
      </c>
      <c r="B58" s="479" t="s">
        <v>344</v>
      </c>
      <c r="C58" s="353"/>
    </row>
    <row r="59" spans="1:3" s="477" customFormat="1" ht="12" customHeight="1" thickBot="1" x14ac:dyDescent="0.25">
      <c r="A59" s="16" t="s">
        <v>342</v>
      </c>
      <c r="B59" s="480" t="s">
        <v>345</v>
      </c>
      <c r="C59" s="353"/>
    </row>
    <row r="60" spans="1:3" s="477" customFormat="1" ht="12" customHeight="1" thickBot="1" x14ac:dyDescent="0.25">
      <c r="A60" s="20" t="s">
        <v>29</v>
      </c>
      <c r="B60" s="21" t="s">
        <v>346</v>
      </c>
      <c r="C60" s="354">
        <f>+C5+C12+C19+C26+C33+C44+C50+C55</f>
        <v>0</v>
      </c>
    </row>
    <row r="61" spans="1:3" s="477" customFormat="1" ht="12" customHeight="1" thickBot="1" x14ac:dyDescent="0.25">
      <c r="A61" s="481" t="s">
        <v>347</v>
      </c>
      <c r="B61" s="343" t="s">
        <v>348</v>
      </c>
      <c r="C61" s="348">
        <f>SUM(C62:C64)</f>
        <v>0</v>
      </c>
    </row>
    <row r="62" spans="1:3" s="477" customFormat="1" ht="12" customHeight="1" x14ac:dyDescent="0.2">
      <c r="A62" s="15" t="s">
        <v>381</v>
      </c>
      <c r="B62" s="478" t="s">
        <v>349</v>
      </c>
      <c r="C62" s="353"/>
    </row>
    <row r="63" spans="1:3" s="477" customFormat="1" ht="12" customHeight="1" x14ac:dyDescent="0.2">
      <c r="A63" s="14" t="s">
        <v>390</v>
      </c>
      <c r="B63" s="479" t="s">
        <v>350</v>
      </c>
      <c r="C63" s="353"/>
    </row>
    <row r="64" spans="1:3" s="477" customFormat="1" ht="12" customHeight="1" thickBot="1" x14ac:dyDescent="0.25">
      <c r="A64" s="16" t="s">
        <v>391</v>
      </c>
      <c r="B64" s="482" t="s">
        <v>351</v>
      </c>
      <c r="C64" s="353"/>
    </row>
    <row r="65" spans="1:3" s="477" customFormat="1" ht="12" customHeight="1" thickBot="1" x14ac:dyDescent="0.25">
      <c r="A65" s="481" t="s">
        <v>352</v>
      </c>
      <c r="B65" s="343" t="s">
        <v>353</v>
      </c>
      <c r="C65" s="348">
        <f>SUM(C66:C69)</f>
        <v>0</v>
      </c>
    </row>
    <row r="66" spans="1:3" s="477" customFormat="1" ht="12" customHeight="1" x14ac:dyDescent="0.2">
      <c r="A66" s="15" t="s">
        <v>162</v>
      </c>
      <c r="B66" s="478" t="s">
        <v>354</v>
      </c>
      <c r="C66" s="353"/>
    </row>
    <row r="67" spans="1:3" s="477" customFormat="1" ht="12" customHeight="1" x14ac:dyDescent="0.2">
      <c r="A67" s="14" t="s">
        <v>163</v>
      </c>
      <c r="B67" s="479" t="s">
        <v>355</v>
      </c>
      <c r="C67" s="353"/>
    </row>
    <row r="68" spans="1:3" s="477" customFormat="1" ht="12" customHeight="1" x14ac:dyDescent="0.2">
      <c r="A68" s="14" t="s">
        <v>382</v>
      </c>
      <c r="B68" s="479" t="s">
        <v>356</v>
      </c>
      <c r="C68" s="353"/>
    </row>
    <row r="69" spans="1:3" s="477" customFormat="1" ht="12" customHeight="1" thickBot="1" x14ac:dyDescent="0.25">
      <c r="A69" s="16" t="s">
        <v>383</v>
      </c>
      <c r="B69" s="480" t="s">
        <v>357</v>
      </c>
      <c r="C69" s="353"/>
    </row>
    <row r="70" spans="1:3" s="477" customFormat="1" ht="12" customHeight="1" thickBot="1" x14ac:dyDescent="0.25">
      <c r="A70" s="481" t="s">
        <v>358</v>
      </c>
      <c r="B70" s="343" t="s">
        <v>359</v>
      </c>
      <c r="C70" s="348">
        <f>SUM(C71:C72)</f>
        <v>0</v>
      </c>
    </row>
    <row r="71" spans="1:3" s="477" customFormat="1" ht="12" customHeight="1" x14ac:dyDescent="0.2">
      <c r="A71" s="15" t="s">
        <v>384</v>
      </c>
      <c r="B71" s="478" t="s">
        <v>360</v>
      </c>
      <c r="C71" s="353"/>
    </row>
    <row r="72" spans="1:3" s="477" customFormat="1" ht="12" customHeight="1" thickBot="1" x14ac:dyDescent="0.25">
      <c r="A72" s="16" t="s">
        <v>385</v>
      </c>
      <c r="B72" s="480" t="s">
        <v>361</v>
      </c>
      <c r="C72" s="353"/>
    </row>
    <row r="73" spans="1:3" s="477" customFormat="1" ht="12" customHeight="1" thickBot="1" x14ac:dyDescent="0.25">
      <c r="A73" s="481" t="s">
        <v>362</v>
      </c>
      <c r="B73" s="343" t="s">
        <v>363</v>
      </c>
      <c r="C73" s="348">
        <f>SUM(C74:C76)</f>
        <v>0</v>
      </c>
    </row>
    <row r="74" spans="1:3" s="477" customFormat="1" ht="12" customHeight="1" x14ac:dyDescent="0.2">
      <c r="A74" s="15" t="s">
        <v>386</v>
      </c>
      <c r="B74" s="478" t="s">
        <v>364</v>
      </c>
      <c r="C74" s="353"/>
    </row>
    <row r="75" spans="1:3" s="477" customFormat="1" ht="12" customHeight="1" x14ac:dyDescent="0.2">
      <c r="A75" s="14" t="s">
        <v>387</v>
      </c>
      <c r="B75" s="479" t="s">
        <v>365</v>
      </c>
      <c r="C75" s="353"/>
    </row>
    <row r="76" spans="1:3" s="477" customFormat="1" ht="12" customHeight="1" thickBot="1" x14ac:dyDescent="0.25">
      <c r="A76" s="16" t="s">
        <v>388</v>
      </c>
      <c r="B76" s="480" t="s">
        <v>366</v>
      </c>
      <c r="C76" s="353"/>
    </row>
    <row r="77" spans="1:3" s="477" customFormat="1" ht="12" customHeight="1" thickBot="1" x14ac:dyDescent="0.25">
      <c r="A77" s="481" t="s">
        <v>367</v>
      </c>
      <c r="B77" s="343" t="s">
        <v>389</v>
      </c>
      <c r="C77" s="348">
        <f>SUM(C78:C81)</f>
        <v>0</v>
      </c>
    </row>
    <row r="78" spans="1:3" s="477" customFormat="1" ht="12" customHeight="1" x14ac:dyDescent="0.2">
      <c r="A78" s="483" t="s">
        <v>368</v>
      </c>
      <c r="B78" s="478" t="s">
        <v>369</v>
      </c>
      <c r="C78" s="353"/>
    </row>
    <row r="79" spans="1:3" s="477" customFormat="1" ht="12" customHeight="1" x14ac:dyDescent="0.2">
      <c r="A79" s="484" t="s">
        <v>370</v>
      </c>
      <c r="B79" s="479" t="s">
        <v>371</v>
      </c>
      <c r="C79" s="353"/>
    </row>
    <row r="80" spans="1:3" s="477" customFormat="1" ht="12" customHeight="1" x14ac:dyDescent="0.2">
      <c r="A80" s="484" t="s">
        <v>372</v>
      </c>
      <c r="B80" s="479" t="s">
        <v>373</v>
      </c>
      <c r="C80" s="353"/>
    </row>
    <row r="81" spans="1:3" s="477" customFormat="1" ht="12" customHeight="1" thickBot="1" x14ac:dyDescent="0.25">
      <c r="A81" s="485" t="s">
        <v>374</v>
      </c>
      <c r="B81" s="480" t="s">
        <v>375</v>
      </c>
      <c r="C81" s="353"/>
    </row>
    <row r="82" spans="1:3" s="477" customFormat="1" ht="13.5" customHeight="1" thickBot="1" x14ac:dyDescent="0.25">
      <c r="A82" s="481" t="s">
        <v>376</v>
      </c>
      <c r="B82" s="343" t="s">
        <v>377</v>
      </c>
      <c r="C82" s="529"/>
    </row>
    <row r="83" spans="1:3" s="477" customFormat="1" ht="15.75" customHeight="1" thickBot="1" x14ac:dyDescent="0.25">
      <c r="A83" s="481" t="s">
        <v>378</v>
      </c>
      <c r="B83" s="486" t="s">
        <v>379</v>
      </c>
      <c r="C83" s="354">
        <f>+C61+C65+C70+C73+C77+C82</f>
        <v>0</v>
      </c>
    </row>
    <row r="84" spans="1:3" s="477" customFormat="1" ht="16.5" customHeight="1" thickBot="1" x14ac:dyDescent="0.25">
      <c r="A84" s="487" t="s">
        <v>392</v>
      </c>
      <c r="B84" s="488" t="s">
        <v>380</v>
      </c>
      <c r="C84" s="354">
        <f>+C60+C83</f>
        <v>0</v>
      </c>
    </row>
    <row r="85" spans="1:3" s="477" customFormat="1" ht="83.25" customHeight="1" x14ac:dyDescent="0.2">
      <c r="A85" s="5"/>
      <c r="B85" s="6"/>
      <c r="C85" s="355"/>
    </row>
    <row r="86" spans="1:3" ht="16.5" customHeight="1" x14ac:dyDescent="0.25">
      <c r="A86" s="589" t="s">
        <v>50</v>
      </c>
      <c r="B86" s="589"/>
      <c r="C86" s="589"/>
    </row>
    <row r="87" spans="1:3" s="489" customFormat="1" ht="16.5" customHeight="1" thickBot="1" x14ac:dyDescent="0.3">
      <c r="A87" s="590" t="s">
        <v>166</v>
      </c>
      <c r="B87" s="590"/>
      <c r="C87" s="170" t="s">
        <v>252</v>
      </c>
    </row>
    <row r="88" spans="1:3" ht="38.1" customHeight="1" thickBot="1" x14ac:dyDescent="0.3">
      <c r="A88" s="23" t="s">
        <v>78</v>
      </c>
      <c r="B88" s="24" t="s">
        <v>51</v>
      </c>
      <c r="C88" s="45" t="s">
        <v>281</v>
      </c>
    </row>
    <row r="89" spans="1:3" s="476" customFormat="1" ht="12" customHeight="1" thickBot="1" x14ac:dyDescent="0.25">
      <c r="A89" s="37">
        <v>1</v>
      </c>
      <c r="B89" s="38">
        <v>2</v>
      </c>
      <c r="C89" s="39">
        <v>3</v>
      </c>
    </row>
    <row r="90" spans="1:3" ht="12" customHeight="1" thickBot="1" x14ac:dyDescent="0.3">
      <c r="A90" s="22" t="s">
        <v>21</v>
      </c>
      <c r="B90" s="31" t="s">
        <v>395</v>
      </c>
      <c r="C90" s="347">
        <f>SUM(C91:C95)</f>
        <v>0</v>
      </c>
    </row>
    <row r="91" spans="1:3" ht="12" customHeight="1" x14ac:dyDescent="0.25">
      <c r="A91" s="17" t="s">
        <v>109</v>
      </c>
      <c r="B91" s="10" t="s">
        <v>52</v>
      </c>
      <c r="C91" s="349"/>
    </row>
    <row r="92" spans="1:3" ht="12" customHeight="1" x14ac:dyDescent="0.25">
      <c r="A92" s="14" t="s">
        <v>110</v>
      </c>
      <c r="B92" s="8" t="s">
        <v>196</v>
      </c>
      <c r="C92" s="350"/>
    </row>
    <row r="93" spans="1:3" ht="12" customHeight="1" x14ac:dyDescent="0.25">
      <c r="A93" s="14" t="s">
        <v>111</v>
      </c>
      <c r="B93" s="8" t="s">
        <v>152</v>
      </c>
      <c r="C93" s="352"/>
    </row>
    <row r="94" spans="1:3" ht="12" customHeight="1" x14ac:dyDescent="0.25">
      <c r="A94" s="14" t="s">
        <v>112</v>
      </c>
      <c r="B94" s="11" t="s">
        <v>197</v>
      </c>
      <c r="C94" s="352"/>
    </row>
    <row r="95" spans="1:3" ht="12" customHeight="1" x14ac:dyDescent="0.25">
      <c r="A95" s="14" t="s">
        <v>123</v>
      </c>
      <c r="B95" s="19" t="s">
        <v>198</v>
      </c>
      <c r="C95" s="352"/>
    </row>
    <row r="96" spans="1:3" ht="12" customHeight="1" x14ac:dyDescent="0.25">
      <c r="A96" s="14" t="s">
        <v>113</v>
      </c>
      <c r="B96" s="8" t="s">
        <v>396</v>
      </c>
      <c r="C96" s="352"/>
    </row>
    <row r="97" spans="1:3" ht="12" customHeight="1" x14ac:dyDescent="0.25">
      <c r="A97" s="14" t="s">
        <v>114</v>
      </c>
      <c r="B97" s="173" t="s">
        <v>397</v>
      </c>
      <c r="C97" s="352"/>
    </row>
    <row r="98" spans="1:3" ht="12" customHeight="1" x14ac:dyDescent="0.25">
      <c r="A98" s="14" t="s">
        <v>124</v>
      </c>
      <c r="B98" s="174" t="s">
        <v>398</v>
      </c>
      <c r="C98" s="352"/>
    </row>
    <row r="99" spans="1:3" ht="12" customHeight="1" x14ac:dyDescent="0.25">
      <c r="A99" s="14" t="s">
        <v>125</v>
      </c>
      <c r="B99" s="174" t="s">
        <v>399</v>
      </c>
      <c r="C99" s="352"/>
    </row>
    <row r="100" spans="1:3" ht="12" customHeight="1" x14ac:dyDescent="0.25">
      <c r="A100" s="14" t="s">
        <v>126</v>
      </c>
      <c r="B100" s="173" t="s">
        <v>400</v>
      </c>
      <c r="C100" s="352"/>
    </row>
    <row r="101" spans="1:3" ht="12" customHeight="1" x14ac:dyDescent="0.25">
      <c r="A101" s="14" t="s">
        <v>127</v>
      </c>
      <c r="B101" s="173" t="s">
        <v>401</v>
      </c>
      <c r="C101" s="352"/>
    </row>
    <row r="102" spans="1:3" ht="12" customHeight="1" x14ac:dyDescent="0.25">
      <c r="A102" s="14" t="s">
        <v>129</v>
      </c>
      <c r="B102" s="174" t="s">
        <v>402</v>
      </c>
      <c r="C102" s="352"/>
    </row>
    <row r="103" spans="1:3" ht="12" customHeight="1" x14ac:dyDescent="0.25">
      <c r="A103" s="13" t="s">
        <v>199</v>
      </c>
      <c r="B103" s="175" t="s">
        <v>403</v>
      </c>
      <c r="C103" s="352"/>
    </row>
    <row r="104" spans="1:3" ht="12" customHeight="1" x14ac:dyDescent="0.25">
      <c r="A104" s="14" t="s">
        <v>393</v>
      </c>
      <c r="B104" s="175" t="s">
        <v>404</v>
      </c>
      <c r="C104" s="352"/>
    </row>
    <row r="105" spans="1:3" ht="12" customHeight="1" thickBot="1" x14ac:dyDescent="0.3">
      <c r="A105" s="18" t="s">
        <v>394</v>
      </c>
      <c r="B105" s="176" t="s">
        <v>405</v>
      </c>
      <c r="C105" s="356"/>
    </row>
    <row r="106" spans="1:3" ht="12" customHeight="1" thickBot="1" x14ac:dyDescent="0.3">
      <c r="A106" s="20" t="s">
        <v>22</v>
      </c>
      <c r="B106" s="30" t="s">
        <v>406</v>
      </c>
      <c r="C106" s="348">
        <f>+C107+C109+C111</f>
        <v>0</v>
      </c>
    </row>
    <row r="107" spans="1:3" ht="12" customHeight="1" x14ac:dyDescent="0.25">
      <c r="A107" s="15" t="s">
        <v>115</v>
      </c>
      <c r="B107" s="8" t="s">
        <v>251</v>
      </c>
      <c r="C107" s="351"/>
    </row>
    <row r="108" spans="1:3" ht="12" customHeight="1" x14ac:dyDescent="0.25">
      <c r="A108" s="15" t="s">
        <v>116</v>
      </c>
      <c r="B108" s="12" t="s">
        <v>410</v>
      </c>
      <c r="C108" s="351"/>
    </row>
    <row r="109" spans="1:3" ht="12" customHeight="1" x14ac:dyDescent="0.25">
      <c r="A109" s="15" t="s">
        <v>117</v>
      </c>
      <c r="B109" s="12" t="s">
        <v>200</v>
      </c>
      <c r="C109" s="350"/>
    </row>
    <row r="110" spans="1:3" ht="12" customHeight="1" x14ac:dyDescent="0.25">
      <c r="A110" s="15" t="s">
        <v>118</v>
      </c>
      <c r="B110" s="12" t="s">
        <v>411</v>
      </c>
      <c r="C110" s="315"/>
    </row>
    <row r="111" spans="1:3" ht="12" customHeight="1" x14ac:dyDescent="0.25">
      <c r="A111" s="15" t="s">
        <v>119</v>
      </c>
      <c r="B111" s="345" t="s">
        <v>254</v>
      </c>
      <c r="C111" s="315"/>
    </row>
    <row r="112" spans="1:3" ht="12" customHeight="1" x14ac:dyDescent="0.25">
      <c r="A112" s="15" t="s">
        <v>128</v>
      </c>
      <c r="B112" s="344" t="s">
        <v>549</v>
      </c>
      <c r="C112" s="315"/>
    </row>
    <row r="113" spans="1:3" ht="12" customHeight="1" x14ac:dyDescent="0.25">
      <c r="A113" s="15" t="s">
        <v>130</v>
      </c>
      <c r="B113" s="474" t="s">
        <v>416</v>
      </c>
      <c r="C113" s="315"/>
    </row>
    <row r="114" spans="1:3" x14ac:dyDescent="0.25">
      <c r="A114" s="15" t="s">
        <v>201</v>
      </c>
      <c r="B114" s="174" t="s">
        <v>399</v>
      </c>
      <c r="C114" s="315"/>
    </row>
    <row r="115" spans="1:3" ht="12" customHeight="1" x14ac:dyDescent="0.25">
      <c r="A115" s="15" t="s">
        <v>202</v>
      </c>
      <c r="B115" s="174" t="s">
        <v>415</v>
      </c>
      <c r="C115" s="315"/>
    </row>
    <row r="116" spans="1:3" ht="12" customHeight="1" x14ac:dyDescent="0.25">
      <c r="A116" s="15" t="s">
        <v>203</v>
      </c>
      <c r="B116" s="174" t="s">
        <v>414</v>
      </c>
      <c r="C116" s="315"/>
    </row>
    <row r="117" spans="1:3" ht="12" customHeight="1" x14ac:dyDescent="0.25">
      <c r="A117" s="15" t="s">
        <v>407</v>
      </c>
      <c r="B117" s="174" t="s">
        <v>402</v>
      </c>
      <c r="C117" s="315"/>
    </row>
    <row r="118" spans="1:3" ht="12" customHeight="1" x14ac:dyDescent="0.25">
      <c r="A118" s="15" t="s">
        <v>408</v>
      </c>
      <c r="B118" s="174" t="s">
        <v>413</v>
      </c>
      <c r="C118" s="315"/>
    </row>
    <row r="119" spans="1:3" ht="16.5" thickBot="1" x14ac:dyDescent="0.3">
      <c r="A119" s="13" t="s">
        <v>409</v>
      </c>
      <c r="B119" s="174" t="s">
        <v>412</v>
      </c>
      <c r="C119" s="317"/>
    </row>
    <row r="120" spans="1:3" ht="12" customHeight="1" thickBot="1" x14ac:dyDescent="0.3">
      <c r="A120" s="20" t="s">
        <v>23</v>
      </c>
      <c r="B120" s="154" t="s">
        <v>417</v>
      </c>
      <c r="C120" s="348">
        <f>+C121+C122</f>
        <v>0</v>
      </c>
    </row>
    <row r="121" spans="1:3" ht="12" customHeight="1" x14ac:dyDescent="0.25">
      <c r="A121" s="15" t="s">
        <v>98</v>
      </c>
      <c r="B121" s="9" t="s">
        <v>65</v>
      </c>
      <c r="C121" s="351"/>
    </row>
    <row r="122" spans="1:3" ht="12" customHeight="1" thickBot="1" x14ac:dyDescent="0.3">
      <c r="A122" s="16" t="s">
        <v>99</v>
      </c>
      <c r="B122" s="12" t="s">
        <v>66</v>
      </c>
      <c r="C122" s="352"/>
    </row>
    <row r="123" spans="1:3" ht="12" customHeight="1" thickBot="1" x14ac:dyDescent="0.3">
      <c r="A123" s="20" t="s">
        <v>24</v>
      </c>
      <c r="B123" s="154" t="s">
        <v>418</v>
      </c>
      <c r="C123" s="348">
        <f>+C90+C106+C120</f>
        <v>0</v>
      </c>
    </row>
    <row r="124" spans="1:3" ht="12" customHeight="1" thickBot="1" x14ac:dyDescent="0.3">
      <c r="A124" s="20" t="s">
        <v>25</v>
      </c>
      <c r="B124" s="154" t="s">
        <v>419</v>
      </c>
      <c r="C124" s="348">
        <f>+C125+C126+C127</f>
        <v>0</v>
      </c>
    </row>
    <row r="125" spans="1:3" ht="12" customHeight="1" x14ac:dyDescent="0.25">
      <c r="A125" s="15" t="s">
        <v>102</v>
      </c>
      <c r="B125" s="9" t="s">
        <v>420</v>
      </c>
      <c r="C125" s="315"/>
    </row>
    <row r="126" spans="1:3" ht="12" customHeight="1" x14ac:dyDescent="0.25">
      <c r="A126" s="15" t="s">
        <v>103</v>
      </c>
      <c r="B126" s="9" t="s">
        <v>421</v>
      </c>
      <c r="C126" s="315"/>
    </row>
    <row r="127" spans="1:3" ht="12" customHeight="1" thickBot="1" x14ac:dyDescent="0.3">
      <c r="A127" s="13" t="s">
        <v>104</v>
      </c>
      <c r="B127" s="7" t="s">
        <v>422</v>
      </c>
      <c r="C127" s="315"/>
    </row>
    <row r="128" spans="1:3" ht="12" customHeight="1" thickBot="1" x14ac:dyDescent="0.3">
      <c r="A128" s="20" t="s">
        <v>26</v>
      </c>
      <c r="B128" s="154" t="s">
        <v>490</v>
      </c>
      <c r="C128" s="348">
        <f>+C129+C130+C131+C132</f>
        <v>0</v>
      </c>
    </row>
    <row r="129" spans="1:9" ht="12" customHeight="1" x14ac:dyDescent="0.25">
      <c r="A129" s="15" t="s">
        <v>105</v>
      </c>
      <c r="B129" s="9" t="s">
        <v>423</v>
      </c>
      <c r="C129" s="315"/>
    </row>
    <row r="130" spans="1:9" ht="12" customHeight="1" x14ac:dyDescent="0.25">
      <c r="A130" s="15" t="s">
        <v>106</v>
      </c>
      <c r="B130" s="9" t="s">
        <v>424</v>
      </c>
      <c r="C130" s="315"/>
    </row>
    <row r="131" spans="1:9" ht="12" customHeight="1" x14ac:dyDescent="0.25">
      <c r="A131" s="15" t="s">
        <v>326</v>
      </c>
      <c r="B131" s="9" t="s">
        <v>425</v>
      </c>
      <c r="C131" s="315"/>
    </row>
    <row r="132" spans="1:9" ht="12" customHeight="1" thickBot="1" x14ac:dyDescent="0.3">
      <c r="A132" s="13" t="s">
        <v>327</v>
      </c>
      <c r="B132" s="7" t="s">
        <v>426</v>
      </c>
      <c r="C132" s="315"/>
    </row>
    <row r="133" spans="1:9" ht="12" customHeight="1" thickBot="1" x14ac:dyDescent="0.3">
      <c r="A133" s="20" t="s">
        <v>27</v>
      </c>
      <c r="B133" s="154" t="s">
        <v>427</v>
      </c>
      <c r="C133" s="354">
        <f>+C134+C135+C136+C137</f>
        <v>0</v>
      </c>
    </row>
    <row r="134" spans="1:9" ht="12" customHeight="1" x14ac:dyDescent="0.25">
      <c r="A134" s="15" t="s">
        <v>107</v>
      </c>
      <c r="B134" s="9" t="s">
        <v>428</v>
      </c>
      <c r="C134" s="315"/>
    </row>
    <row r="135" spans="1:9" ht="12" customHeight="1" x14ac:dyDescent="0.25">
      <c r="A135" s="15" t="s">
        <v>108</v>
      </c>
      <c r="B135" s="9" t="s">
        <v>438</v>
      </c>
      <c r="C135" s="315"/>
    </row>
    <row r="136" spans="1:9" ht="12" customHeight="1" x14ac:dyDescent="0.25">
      <c r="A136" s="15" t="s">
        <v>339</v>
      </c>
      <c r="B136" s="9" t="s">
        <v>429</v>
      </c>
      <c r="C136" s="315"/>
    </row>
    <row r="137" spans="1:9" ht="12" customHeight="1" thickBot="1" x14ac:dyDescent="0.3">
      <c r="A137" s="13" t="s">
        <v>340</v>
      </c>
      <c r="B137" s="7" t="s">
        <v>430</v>
      </c>
      <c r="C137" s="315"/>
    </row>
    <row r="138" spans="1:9" ht="12" customHeight="1" thickBot="1" x14ac:dyDescent="0.3">
      <c r="A138" s="20" t="s">
        <v>28</v>
      </c>
      <c r="B138" s="154" t="s">
        <v>431</v>
      </c>
      <c r="C138" s="357">
        <f>+C139+C140+C141+C142</f>
        <v>0</v>
      </c>
    </row>
    <row r="139" spans="1:9" ht="12" customHeight="1" x14ac:dyDescent="0.25">
      <c r="A139" s="15" t="s">
        <v>194</v>
      </c>
      <c r="B139" s="9" t="s">
        <v>432</v>
      </c>
      <c r="C139" s="315"/>
    </row>
    <row r="140" spans="1:9" ht="12" customHeight="1" x14ac:dyDescent="0.25">
      <c r="A140" s="15" t="s">
        <v>195</v>
      </c>
      <c r="B140" s="9" t="s">
        <v>433</v>
      </c>
      <c r="C140" s="315"/>
    </row>
    <row r="141" spans="1:9" ht="12" customHeight="1" x14ac:dyDescent="0.25">
      <c r="A141" s="15" t="s">
        <v>253</v>
      </c>
      <c r="B141" s="9" t="s">
        <v>434</v>
      </c>
      <c r="C141" s="315"/>
    </row>
    <row r="142" spans="1:9" ht="12" customHeight="1" thickBot="1" x14ac:dyDescent="0.3">
      <c r="A142" s="15" t="s">
        <v>342</v>
      </c>
      <c r="B142" s="9" t="s">
        <v>435</v>
      </c>
      <c r="C142" s="315"/>
    </row>
    <row r="143" spans="1:9" ht="15" customHeight="1" thickBot="1" x14ac:dyDescent="0.3">
      <c r="A143" s="20" t="s">
        <v>29</v>
      </c>
      <c r="B143" s="154" t="s">
        <v>436</v>
      </c>
      <c r="C143" s="490">
        <f>+C124+C128+C133+C138</f>
        <v>0</v>
      </c>
      <c r="F143" s="491"/>
      <c r="G143" s="492"/>
      <c r="H143" s="492"/>
      <c r="I143" s="492"/>
    </row>
    <row r="144" spans="1:9" s="477" customFormat="1" ht="12.95" customHeight="1" thickBot="1" x14ac:dyDescent="0.25">
      <c r="A144" s="346" t="s">
        <v>30</v>
      </c>
      <c r="B144" s="440" t="s">
        <v>437</v>
      </c>
      <c r="C144" s="490">
        <f>+C123+C143</f>
        <v>0</v>
      </c>
    </row>
    <row r="145" spans="1:4" ht="7.5" customHeight="1" x14ac:dyDescent="0.25"/>
    <row r="146" spans="1:4" x14ac:dyDescent="0.25">
      <c r="A146" s="591" t="s">
        <v>439</v>
      </c>
      <c r="B146" s="591"/>
      <c r="C146" s="591"/>
    </row>
    <row r="147" spans="1:4" ht="15" customHeight="1" thickBot="1" x14ac:dyDescent="0.3">
      <c r="A147" s="588" t="s">
        <v>167</v>
      </c>
      <c r="B147" s="588"/>
      <c r="C147" s="358" t="s">
        <v>252</v>
      </c>
    </row>
    <row r="148" spans="1:4" ht="13.5" customHeight="1" thickBot="1" x14ac:dyDescent="0.3">
      <c r="A148" s="20">
        <v>1</v>
      </c>
      <c r="B148" s="30" t="s">
        <v>440</v>
      </c>
      <c r="C148" s="348">
        <f>+C60-C123</f>
        <v>0</v>
      </c>
      <c r="D148" s="493"/>
    </row>
    <row r="149" spans="1:4" ht="27.75" customHeight="1" thickBot="1" x14ac:dyDescent="0.3">
      <c r="A149" s="20" t="s">
        <v>22</v>
      </c>
      <c r="B149" s="30" t="s">
        <v>441</v>
      </c>
      <c r="C149" s="348">
        <f>+C83-C143</f>
        <v>0</v>
      </c>
    </row>
  </sheetData>
  <sheetProtection sheet="1"/>
  <mergeCells count="6">
    <mergeCell ref="A146:C146"/>
    <mergeCell ref="A147:B147"/>
    <mergeCell ref="A1:C1"/>
    <mergeCell ref="A2:B2"/>
    <mergeCell ref="A86:C86"/>
    <mergeCell ref="A87:B87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.......................Önkormányzat
2014. ÉVI KÖLTSÉGVETÉS
ÁLLAMI (ÁLLAMIGAZGATÁSI) FELADATOK MÉRLEGE
&amp;R&amp;"Times New Roman CE,Félkövér dőlt"&amp;11 1.4. melléklet a ........./2014. (.......) önkormányzati rendelethez</oddHeader>
  </headerFooter>
  <rowBreaks count="1" manualBreakCount="1">
    <brk id="85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F31"/>
  <sheetViews>
    <sheetView tabSelected="1" topLeftCell="C4" zoomScale="115" zoomScaleNormal="115" zoomScaleSheetLayoutView="100" workbookViewId="0">
      <selection activeCell="H21" sqref="H21"/>
    </sheetView>
  </sheetViews>
  <sheetFormatPr defaultRowHeight="12.75" x14ac:dyDescent="0.2"/>
  <cols>
    <col min="1" max="1" width="6.83203125" style="63" customWidth="1"/>
    <col min="2" max="2" width="55.1640625" style="230" customWidth="1"/>
    <col min="3" max="3" width="16.33203125" style="63" customWidth="1"/>
    <col min="4" max="4" width="55.1640625" style="63" customWidth="1"/>
    <col min="5" max="5" width="16.33203125" style="63" customWidth="1"/>
    <col min="6" max="6" width="4.83203125" style="63" customWidth="1"/>
    <col min="7" max="16384" width="9.33203125" style="63"/>
  </cols>
  <sheetData>
    <row r="1" spans="1:6" ht="39.75" customHeight="1" x14ac:dyDescent="0.2">
      <c r="B1" s="370" t="s">
        <v>171</v>
      </c>
      <c r="C1" s="371"/>
      <c r="D1" s="371"/>
      <c r="E1" s="371"/>
      <c r="F1" s="594" t="s">
        <v>442</v>
      </c>
    </row>
    <row r="2" spans="1:6" ht="14.25" thickBot="1" x14ac:dyDescent="0.25">
      <c r="E2" s="372" t="s">
        <v>69</v>
      </c>
      <c r="F2" s="594"/>
    </row>
    <row r="3" spans="1:6" ht="18" customHeight="1" thickBot="1" x14ac:dyDescent="0.25">
      <c r="A3" s="592" t="s">
        <v>78</v>
      </c>
      <c r="B3" s="373" t="s">
        <v>61</v>
      </c>
      <c r="C3" s="374"/>
      <c r="D3" s="373" t="s">
        <v>63</v>
      </c>
      <c r="E3" s="375"/>
      <c r="F3" s="594"/>
    </row>
    <row r="4" spans="1:6" s="376" customFormat="1" ht="35.25" customHeight="1" thickBot="1" x14ac:dyDescent="0.25">
      <c r="A4" s="593"/>
      <c r="B4" s="231" t="s">
        <v>70</v>
      </c>
      <c r="C4" s="232" t="s">
        <v>281</v>
      </c>
      <c r="D4" s="231" t="s">
        <v>70</v>
      </c>
      <c r="E4" s="59" t="s">
        <v>281</v>
      </c>
      <c r="F4" s="594"/>
    </row>
    <row r="5" spans="1:6" s="381" customFormat="1" ht="12" customHeight="1" thickBot="1" x14ac:dyDescent="0.25">
      <c r="A5" s="377">
        <v>1</v>
      </c>
      <c r="B5" s="378">
        <v>2</v>
      </c>
      <c r="C5" s="379" t="s">
        <v>23</v>
      </c>
      <c r="D5" s="378" t="s">
        <v>24</v>
      </c>
      <c r="E5" s="380" t="s">
        <v>25</v>
      </c>
      <c r="F5" s="594"/>
    </row>
    <row r="6" spans="1:6" ht="12.95" customHeight="1" x14ac:dyDescent="0.2">
      <c r="A6" s="382" t="s">
        <v>21</v>
      </c>
      <c r="B6" s="383" t="s">
        <v>443</v>
      </c>
      <c r="C6" s="359">
        <v>325387</v>
      </c>
      <c r="D6" s="383" t="s">
        <v>71</v>
      </c>
      <c r="E6" s="365">
        <v>201150</v>
      </c>
      <c r="F6" s="594"/>
    </row>
    <row r="7" spans="1:6" ht="12.95" customHeight="1" x14ac:dyDescent="0.2">
      <c r="A7" s="384" t="s">
        <v>22</v>
      </c>
      <c r="B7" s="385" t="s">
        <v>444</v>
      </c>
      <c r="C7" s="360">
        <v>92838</v>
      </c>
      <c r="D7" s="385" t="s">
        <v>196</v>
      </c>
      <c r="E7" s="366">
        <v>45022</v>
      </c>
      <c r="F7" s="594"/>
    </row>
    <row r="8" spans="1:6" ht="12.95" customHeight="1" x14ac:dyDescent="0.2">
      <c r="A8" s="384" t="s">
        <v>23</v>
      </c>
      <c r="B8" s="385" t="s">
        <v>495</v>
      </c>
      <c r="C8" s="360"/>
      <c r="D8" s="385" t="s">
        <v>257</v>
      </c>
      <c r="E8" s="366">
        <v>153138</v>
      </c>
      <c r="F8" s="594"/>
    </row>
    <row r="9" spans="1:6" ht="12.95" customHeight="1" x14ac:dyDescent="0.2">
      <c r="A9" s="384" t="s">
        <v>24</v>
      </c>
      <c r="B9" s="385" t="s">
        <v>187</v>
      </c>
      <c r="C9" s="360">
        <v>33200</v>
      </c>
      <c r="D9" s="385" t="s">
        <v>197</v>
      </c>
      <c r="E9" s="366">
        <v>103723</v>
      </c>
      <c r="F9" s="594"/>
    </row>
    <row r="10" spans="1:6" ht="12.95" customHeight="1" x14ac:dyDescent="0.2">
      <c r="A10" s="384" t="s">
        <v>25</v>
      </c>
      <c r="B10" s="386" t="s">
        <v>445</v>
      </c>
      <c r="C10" s="360"/>
      <c r="D10" s="385" t="s">
        <v>198</v>
      </c>
      <c r="E10" s="366">
        <v>10482</v>
      </c>
      <c r="F10" s="594"/>
    </row>
    <row r="11" spans="1:6" ht="12.95" customHeight="1" x14ac:dyDescent="0.2">
      <c r="A11" s="384" t="s">
        <v>26</v>
      </c>
      <c r="B11" s="385" t="s">
        <v>446</v>
      </c>
      <c r="C11" s="361"/>
      <c r="D11" s="385" t="s">
        <v>53</v>
      </c>
      <c r="E11" s="366"/>
      <c r="F11" s="594"/>
    </row>
    <row r="12" spans="1:6" ht="12.95" customHeight="1" x14ac:dyDescent="0.2">
      <c r="A12" s="384" t="s">
        <v>27</v>
      </c>
      <c r="B12" s="385" t="s">
        <v>324</v>
      </c>
      <c r="C12" s="360">
        <v>19289</v>
      </c>
      <c r="D12" s="52"/>
      <c r="E12" s="366"/>
      <c r="F12" s="594"/>
    </row>
    <row r="13" spans="1:6" ht="12.95" customHeight="1" x14ac:dyDescent="0.2">
      <c r="A13" s="384" t="s">
        <v>28</v>
      </c>
      <c r="B13" s="52"/>
      <c r="C13" s="360"/>
      <c r="D13" s="52"/>
      <c r="E13" s="366"/>
      <c r="F13" s="594"/>
    </row>
    <row r="14" spans="1:6" ht="12.95" customHeight="1" x14ac:dyDescent="0.2">
      <c r="A14" s="384" t="s">
        <v>29</v>
      </c>
      <c r="B14" s="494"/>
      <c r="C14" s="361"/>
      <c r="D14" s="52"/>
      <c r="E14" s="366"/>
      <c r="F14" s="594"/>
    </row>
    <row r="15" spans="1:6" ht="12.95" customHeight="1" x14ac:dyDescent="0.2">
      <c r="A15" s="384" t="s">
        <v>30</v>
      </c>
      <c r="B15" s="52"/>
      <c r="C15" s="360"/>
      <c r="D15" s="52"/>
      <c r="E15" s="366"/>
      <c r="F15" s="594"/>
    </row>
    <row r="16" spans="1:6" ht="12.95" customHeight="1" x14ac:dyDescent="0.2">
      <c r="A16" s="384" t="s">
        <v>31</v>
      </c>
      <c r="B16" s="52"/>
      <c r="C16" s="360"/>
      <c r="D16" s="52"/>
      <c r="E16" s="366"/>
      <c r="F16" s="594"/>
    </row>
    <row r="17" spans="1:6" ht="12.95" customHeight="1" thickBot="1" x14ac:dyDescent="0.25">
      <c r="A17" s="384" t="s">
        <v>32</v>
      </c>
      <c r="B17" s="65"/>
      <c r="C17" s="362"/>
      <c r="D17" s="52"/>
      <c r="E17" s="367"/>
      <c r="F17" s="594"/>
    </row>
    <row r="18" spans="1:6" ht="15.95" customHeight="1" thickBot="1" x14ac:dyDescent="0.25">
      <c r="A18" s="387" t="s">
        <v>33</v>
      </c>
      <c r="B18" s="156" t="s">
        <v>496</v>
      </c>
      <c r="C18" s="363">
        <f>+C6+C7+C9+C10+C12+C13+C14+C15+C16+C17</f>
        <v>470714</v>
      </c>
      <c r="D18" s="156" t="s">
        <v>454</v>
      </c>
      <c r="E18" s="368">
        <f>SUM(E6:E17)</f>
        <v>513515</v>
      </c>
      <c r="F18" s="594"/>
    </row>
    <row r="19" spans="1:6" ht="12.95" customHeight="1" x14ac:dyDescent="0.2">
      <c r="A19" s="388" t="s">
        <v>34</v>
      </c>
      <c r="B19" s="389" t="s">
        <v>449</v>
      </c>
      <c r="C19" s="561">
        <f>+C20+C21+C22+C23</f>
        <v>42801</v>
      </c>
      <c r="D19" s="390" t="s">
        <v>204</v>
      </c>
      <c r="E19" s="369"/>
      <c r="F19" s="594"/>
    </row>
    <row r="20" spans="1:6" ht="12.95" customHeight="1" x14ac:dyDescent="0.2">
      <c r="A20" s="391" t="s">
        <v>35</v>
      </c>
      <c r="B20" s="390" t="s">
        <v>249</v>
      </c>
      <c r="C20" s="98">
        <v>42801</v>
      </c>
      <c r="D20" s="390" t="s">
        <v>453</v>
      </c>
      <c r="E20" s="99"/>
      <c r="F20" s="594"/>
    </row>
    <row r="21" spans="1:6" ht="12.95" customHeight="1" x14ac:dyDescent="0.2">
      <c r="A21" s="391" t="s">
        <v>36</v>
      </c>
      <c r="B21" s="390" t="s">
        <v>250</v>
      </c>
      <c r="C21" s="98"/>
      <c r="D21" s="390" t="s">
        <v>169</v>
      </c>
      <c r="E21" s="99"/>
      <c r="F21" s="594"/>
    </row>
    <row r="22" spans="1:6" ht="12.95" customHeight="1" x14ac:dyDescent="0.2">
      <c r="A22" s="391" t="s">
        <v>37</v>
      </c>
      <c r="B22" s="390" t="s">
        <v>255</v>
      </c>
      <c r="C22" s="98"/>
      <c r="D22" s="390" t="s">
        <v>170</v>
      </c>
      <c r="E22" s="99"/>
      <c r="F22" s="594"/>
    </row>
    <row r="23" spans="1:6" ht="12.95" customHeight="1" x14ac:dyDescent="0.2">
      <c r="A23" s="391" t="s">
        <v>38</v>
      </c>
      <c r="B23" s="390" t="s">
        <v>256</v>
      </c>
      <c r="C23" s="98"/>
      <c r="D23" s="389" t="s">
        <v>258</v>
      </c>
      <c r="E23" s="99"/>
      <c r="F23" s="594"/>
    </row>
    <row r="24" spans="1:6" ht="12.95" customHeight="1" x14ac:dyDescent="0.2">
      <c r="A24" s="391" t="s">
        <v>39</v>
      </c>
      <c r="B24" s="390" t="s">
        <v>450</v>
      </c>
      <c r="C24" s="392">
        <f>+C25+C26</f>
        <v>0</v>
      </c>
      <c r="D24" s="390" t="s">
        <v>205</v>
      </c>
      <c r="E24" s="99"/>
      <c r="F24" s="594"/>
    </row>
    <row r="25" spans="1:6" ht="12.95" customHeight="1" x14ac:dyDescent="0.2">
      <c r="A25" s="388" t="s">
        <v>40</v>
      </c>
      <c r="B25" s="389" t="s">
        <v>447</v>
      </c>
      <c r="C25" s="364"/>
      <c r="D25" s="383" t="s">
        <v>206</v>
      </c>
      <c r="E25" s="369"/>
      <c r="F25" s="594"/>
    </row>
    <row r="26" spans="1:6" ht="12.95" customHeight="1" thickBot="1" x14ac:dyDescent="0.25">
      <c r="A26" s="391" t="s">
        <v>41</v>
      </c>
      <c r="B26" s="390" t="s">
        <v>448</v>
      </c>
      <c r="C26" s="98"/>
      <c r="D26" s="52"/>
      <c r="E26" s="99"/>
      <c r="F26" s="594"/>
    </row>
    <row r="27" spans="1:6" ht="15.95" customHeight="1" thickBot="1" x14ac:dyDescent="0.25">
      <c r="A27" s="387" t="s">
        <v>42</v>
      </c>
      <c r="B27" s="156" t="s">
        <v>451</v>
      </c>
      <c r="C27" s="363">
        <f>+C19+C24</f>
        <v>42801</v>
      </c>
      <c r="D27" s="156" t="s">
        <v>455</v>
      </c>
      <c r="E27" s="368">
        <f>SUM(E19:E26)</f>
        <v>0</v>
      </c>
      <c r="F27" s="594"/>
    </row>
    <row r="28" spans="1:6" ht="13.5" thickBot="1" x14ac:dyDescent="0.25">
      <c r="A28" s="387" t="s">
        <v>43</v>
      </c>
      <c r="B28" s="393" t="s">
        <v>452</v>
      </c>
      <c r="C28" s="394">
        <f>+C18+C27</f>
        <v>513515</v>
      </c>
      <c r="D28" s="393" t="s">
        <v>456</v>
      </c>
      <c r="E28" s="394">
        <f>+E18+E27</f>
        <v>513515</v>
      </c>
      <c r="F28" s="594"/>
    </row>
    <row r="29" spans="1:6" ht="13.5" thickBot="1" x14ac:dyDescent="0.25">
      <c r="A29" s="387" t="s">
        <v>44</v>
      </c>
      <c r="B29" s="393" t="s">
        <v>182</v>
      </c>
      <c r="C29" s="394">
        <f>IF(C18-E18&lt;0,E18-C18,"-")</f>
        <v>42801</v>
      </c>
      <c r="D29" s="393" t="s">
        <v>183</v>
      </c>
      <c r="E29" s="394" t="str">
        <f>IF(C18-E18&gt;0,C18-E18,"-")</f>
        <v>-</v>
      </c>
      <c r="F29" s="594"/>
    </row>
    <row r="30" spans="1:6" ht="13.5" thickBot="1" x14ac:dyDescent="0.25">
      <c r="A30" s="387" t="s">
        <v>45</v>
      </c>
      <c r="B30" s="393" t="s">
        <v>259</v>
      </c>
      <c r="C30" s="394" t="str">
        <f>IF(C18+C19-E28&lt;0,E28-(C18+C19),"-")</f>
        <v>-</v>
      </c>
      <c r="D30" s="393" t="s">
        <v>260</v>
      </c>
      <c r="E30" s="394" t="str">
        <f>IF(C18+C19-E28&gt;0,C18+C19-E28,"-")</f>
        <v>-</v>
      </c>
      <c r="F30" s="594"/>
    </row>
    <row r="31" spans="1:6" ht="18.75" x14ac:dyDescent="0.2">
      <c r="B31" s="595"/>
      <c r="C31" s="595"/>
      <c r="D31" s="595"/>
    </row>
  </sheetData>
  <mergeCells count="3">
    <mergeCell ref="A3:A4"/>
    <mergeCell ref="F1:F30"/>
    <mergeCell ref="B31:D31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F33"/>
  <sheetViews>
    <sheetView topLeftCell="A4" zoomScaleNormal="100" zoomScaleSheetLayoutView="115" workbookViewId="0">
      <selection activeCell="C8" sqref="C8"/>
    </sheetView>
  </sheetViews>
  <sheetFormatPr defaultRowHeight="12.75" x14ac:dyDescent="0.2"/>
  <cols>
    <col min="1" max="1" width="6.83203125" style="63" customWidth="1"/>
    <col min="2" max="2" width="55.1640625" style="230" customWidth="1"/>
    <col min="3" max="3" width="16.33203125" style="63" customWidth="1"/>
    <col min="4" max="4" width="55.1640625" style="63" customWidth="1"/>
    <col min="5" max="5" width="16.33203125" style="63" customWidth="1"/>
    <col min="6" max="6" width="4.83203125" style="63" customWidth="1"/>
    <col min="7" max="16384" width="9.33203125" style="63"/>
  </cols>
  <sheetData>
    <row r="1" spans="1:6" ht="31.5" x14ac:dyDescent="0.2">
      <c r="B1" s="370" t="s">
        <v>172</v>
      </c>
      <c r="C1" s="371"/>
      <c r="D1" s="371"/>
      <c r="E1" s="371"/>
      <c r="F1" s="594" t="s">
        <v>457</v>
      </c>
    </row>
    <row r="2" spans="1:6" ht="14.25" thickBot="1" x14ac:dyDescent="0.25">
      <c r="E2" s="372" t="s">
        <v>69</v>
      </c>
      <c r="F2" s="594"/>
    </row>
    <row r="3" spans="1:6" ht="13.5" thickBot="1" x14ac:dyDescent="0.25">
      <c r="A3" s="596" t="s">
        <v>78</v>
      </c>
      <c r="B3" s="373" t="s">
        <v>61</v>
      </c>
      <c r="C3" s="374"/>
      <c r="D3" s="373" t="s">
        <v>63</v>
      </c>
      <c r="E3" s="375"/>
      <c r="F3" s="594"/>
    </row>
    <row r="4" spans="1:6" s="376" customFormat="1" ht="24.75" thickBot="1" x14ac:dyDescent="0.25">
      <c r="A4" s="597"/>
      <c r="B4" s="231" t="s">
        <v>70</v>
      </c>
      <c r="C4" s="232" t="s">
        <v>281</v>
      </c>
      <c r="D4" s="231" t="s">
        <v>70</v>
      </c>
      <c r="E4" s="232" t="s">
        <v>281</v>
      </c>
      <c r="F4" s="594"/>
    </row>
    <row r="5" spans="1:6" s="376" customFormat="1" ht="13.5" thickBot="1" x14ac:dyDescent="0.25">
      <c r="A5" s="377">
        <v>1</v>
      </c>
      <c r="B5" s="378">
        <v>2</v>
      </c>
      <c r="C5" s="379">
        <v>3</v>
      </c>
      <c r="D5" s="378">
        <v>4</v>
      </c>
      <c r="E5" s="380">
        <v>5</v>
      </c>
      <c r="F5" s="594"/>
    </row>
    <row r="6" spans="1:6" ht="12.95" customHeight="1" x14ac:dyDescent="0.2">
      <c r="A6" s="382" t="s">
        <v>21</v>
      </c>
      <c r="B6" s="383" t="s">
        <v>458</v>
      </c>
      <c r="C6" s="359">
        <v>285296</v>
      </c>
      <c r="D6" s="383" t="s">
        <v>251</v>
      </c>
      <c r="E6" s="365">
        <v>189727</v>
      </c>
      <c r="F6" s="594"/>
    </row>
    <row r="7" spans="1:6" x14ac:dyDescent="0.2">
      <c r="A7" s="384" t="s">
        <v>22</v>
      </c>
      <c r="B7" s="385" t="s">
        <v>459</v>
      </c>
      <c r="C7" s="360">
        <v>185927</v>
      </c>
      <c r="D7" s="385" t="s">
        <v>464</v>
      </c>
      <c r="E7" s="366">
        <v>185927</v>
      </c>
      <c r="F7" s="594"/>
    </row>
    <row r="8" spans="1:6" ht="12.95" customHeight="1" x14ac:dyDescent="0.2">
      <c r="A8" s="384" t="s">
        <v>23</v>
      </c>
      <c r="B8" s="385" t="s">
        <v>12</v>
      </c>
      <c r="C8" s="360"/>
      <c r="D8" s="385" t="s">
        <v>200</v>
      </c>
      <c r="E8" s="366">
        <v>102768</v>
      </c>
      <c r="F8" s="594"/>
    </row>
    <row r="9" spans="1:6" ht="12.95" customHeight="1" x14ac:dyDescent="0.2">
      <c r="A9" s="384" t="s">
        <v>24</v>
      </c>
      <c r="B9" s="385" t="s">
        <v>460</v>
      </c>
      <c r="C9" s="360"/>
      <c r="D9" s="385" t="s">
        <v>465</v>
      </c>
      <c r="E9" s="366"/>
      <c r="F9" s="594"/>
    </row>
    <row r="10" spans="1:6" ht="12.75" customHeight="1" x14ac:dyDescent="0.2">
      <c r="A10" s="384" t="s">
        <v>25</v>
      </c>
      <c r="B10" s="385" t="s">
        <v>461</v>
      </c>
      <c r="C10" s="360"/>
      <c r="D10" s="385" t="s">
        <v>254</v>
      </c>
      <c r="E10" s="366"/>
      <c r="F10" s="594"/>
    </row>
    <row r="11" spans="1:6" ht="12.95" customHeight="1" x14ac:dyDescent="0.2">
      <c r="A11" s="384" t="s">
        <v>26</v>
      </c>
      <c r="B11" s="385" t="s">
        <v>462</v>
      </c>
      <c r="C11" s="361"/>
      <c r="D11" s="52"/>
      <c r="E11" s="366"/>
      <c r="F11" s="594"/>
    </row>
    <row r="12" spans="1:6" ht="12.95" customHeight="1" x14ac:dyDescent="0.2">
      <c r="A12" s="384" t="s">
        <v>27</v>
      </c>
      <c r="B12" s="52"/>
      <c r="C12" s="360"/>
      <c r="D12" s="52"/>
      <c r="E12" s="366"/>
      <c r="F12" s="594"/>
    </row>
    <row r="13" spans="1:6" ht="12.95" customHeight="1" x14ac:dyDescent="0.2">
      <c r="A13" s="384" t="s">
        <v>28</v>
      </c>
      <c r="B13" s="52"/>
      <c r="C13" s="360"/>
      <c r="D13" s="52"/>
      <c r="E13" s="366"/>
      <c r="F13" s="594"/>
    </row>
    <row r="14" spans="1:6" ht="12.95" customHeight="1" x14ac:dyDescent="0.2">
      <c r="A14" s="384" t="s">
        <v>29</v>
      </c>
      <c r="B14" s="52"/>
      <c r="C14" s="361"/>
      <c r="D14" s="52"/>
      <c r="E14" s="366"/>
      <c r="F14" s="594"/>
    </row>
    <row r="15" spans="1:6" x14ac:dyDescent="0.2">
      <c r="A15" s="384" t="s">
        <v>30</v>
      </c>
      <c r="B15" s="52"/>
      <c r="C15" s="361"/>
      <c r="D15" s="52"/>
      <c r="E15" s="366"/>
      <c r="F15" s="594"/>
    </row>
    <row r="16" spans="1:6" ht="12.95" customHeight="1" thickBot="1" x14ac:dyDescent="0.25">
      <c r="A16" s="454" t="s">
        <v>31</v>
      </c>
      <c r="B16" s="495"/>
      <c r="C16" s="456"/>
      <c r="D16" s="455" t="s">
        <v>53</v>
      </c>
      <c r="E16" s="416"/>
      <c r="F16" s="594"/>
    </row>
    <row r="17" spans="1:6" ht="15.95" customHeight="1" thickBot="1" x14ac:dyDescent="0.25">
      <c r="A17" s="387" t="s">
        <v>32</v>
      </c>
      <c r="B17" s="156" t="s">
        <v>497</v>
      </c>
      <c r="C17" s="363">
        <f>+C6+C8+C9+C11+C12+C13+C14+C15+C16</f>
        <v>285296</v>
      </c>
      <c r="D17" s="156" t="s">
        <v>498</v>
      </c>
      <c r="E17" s="368">
        <f>+E6+E8+E10+E11+E12+E13+E14+E15+E16</f>
        <v>292495</v>
      </c>
      <c r="F17" s="594"/>
    </row>
    <row r="18" spans="1:6" ht="12.95" customHeight="1" x14ac:dyDescent="0.2">
      <c r="A18" s="382" t="s">
        <v>33</v>
      </c>
      <c r="B18" s="397" t="s">
        <v>272</v>
      </c>
      <c r="C18" s="404">
        <f>+C19+C20+C21+C22+C23</f>
        <v>7199</v>
      </c>
      <c r="D18" s="390" t="s">
        <v>204</v>
      </c>
      <c r="E18" s="96"/>
      <c r="F18" s="594"/>
    </row>
    <row r="19" spans="1:6" ht="12.95" customHeight="1" x14ac:dyDescent="0.2">
      <c r="A19" s="384" t="s">
        <v>34</v>
      </c>
      <c r="B19" s="398" t="s">
        <v>261</v>
      </c>
      <c r="C19" s="98">
        <v>7199</v>
      </c>
      <c r="D19" s="390" t="s">
        <v>207</v>
      </c>
      <c r="E19" s="99"/>
      <c r="F19" s="594"/>
    </row>
    <row r="20" spans="1:6" ht="12.95" customHeight="1" x14ac:dyDescent="0.2">
      <c r="A20" s="382" t="s">
        <v>35</v>
      </c>
      <c r="B20" s="398" t="s">
        <v>262</v>
      </c>
      <c r="C20" s="98"/>
      <c r="D20" s="390" t="s">
        <v>169</v>
      </c>
      <c r="E20" s="99"/>
      <c r="F20" s="594"/>
    </row>
    <row r="21" spans="1:6" ht="12.95" customHeight="1" x14ac:dyDescent="0.2">
      <c r="A21" s="384" t="s">
        <v>36</v>
      </c>
      <c r="B21" s="398" t="s">
        <v>263</v>
      </c>
      <c r="C21" s="98"/>
      <c r="D21" s="390" t="s">
        <v>170</v>
      </c>
      <c r="E21" s="99"/>
      <c r="F21" s="594"/>
    </row>
    <row r="22" spans="1:6" ht="12.95" customHeight="1" x14ac:dyDescent="0.2">
      <c r="A22" s="382" t="s">
        <v>37</v>
      </c>
      <c r="B22" s="398" t="s">
        <v>264</v>
      </c>
      <c r="C22" s="98"/>
      <c r="D22" s="389" t="s">
        <v>258</v>
      </c>
      <c r="E22" s="99"/>
      <c r="F22" s="594"/>
    </row>
    <row r="23" spans="1:6" ht="12.95" customHeight="1" x14ac:dyDescent="0.2">
      <c r="A23" s="384" t="s">
        <v>38</v>
      </c>
      <c r="B23" s="399" t="s">
        <v>265</v>
      </c>
      <c r="C23" s="98"/>
      <c r="D23" s="390" t="s">
        <v>208</v>
      </c>
      <c r="E23" s="99"/>
      <c r="F23" s="594"/>
    </row>
    <row r="24" spans="1:6" ht="12.95" customHeight="1" x14ac:dyDescent="0.2">
      <c r="A24" s="382" t="s">
        <v>39</v>
      </c>
      <c r="B24" s="400" t="s">
        <v>266</v>
      </c>
      <c r="C24" s="392">
        <f>+C25+C26+C27+C28+C29</f>
        <v>0</v>
      </c>
      <c r="D24" s="401" t="s">
        <v>206</v>
      </c>
      <c r="E24" s="99"/>
      <c r="F24" s="594"/>
    </row>
    <row r="25" spans="1:6" ht="12.95" customHeight="1" x14ac:dyDescent="0.2">
      <c r="A25" s="384" t="s">
        <v>40</v>
      </c>
      <c r="B25" s="399" t="s">
        <v>267</v>
      </c>
      <c r="C25" s="98"/>
      <c r="D25" s="401" t="s">
        <v>466</v>
      </c>
      <c r="E25" s="99"/>
      <c r="F25" s="594"/>
    </row>
    <row r="26" spans="1:6" ht="12.95" customHeight="1" x14ac:dyDescent="0.2">
      <c r="A26" s="382" t="s">
        <v>41</v>
      </c>
      <c r="B26" s="399" t="s">
        <v>268</v>
      </c>
      <c r="C26" s="98"/>
      <c r="D26" s="396"/>
      <c r="E26" s="99"/>
      <c r="F26" s="594"/>
    </row>
    <row r="27" spans="1:6" ht="12.95" customHeight="1" x14ac:dyDescent="0.2">
      <c r="A27" s="384" t="s">
        <v>42</v>
      </c>
      <c r="B27" s="398" t="s">
        <v>269</v>
      </c>
      <c r="C27" s="98"/>
      <c r="D27" s="152"/>
      <c r="E27" s="99"/>
      <c r="F27" s="594"/>
    </row>
    <row r="28" spans="1:6" ht="12.95" customHeight="1" x14ac:dyDescent="0.2">
      <c r="A28" s="382" t="s">
        <v>43</v>
      </c>
      <c r="B28" s="402" t="s">
        <v>270</v>
      </c>
      <c r="C28" s="98"/>
      <c r="D28" s="52"/>
      <c r="E28" s="99"/>
      <c r="F28" s="594"/>
    </row>
    <row r="29" spans="1:6" ht="12.95" customHeight="1" thickBot="1" x14ac:dyDescent="0.25">
      <c r="A29" s="384" t="s">
        <v>44</v>
      </c>
      <c r="B29" s="403" t="s">
        <v>271</v>
      </c>
      <c r="C29" s="98"/>
      <c r="D29" s="152"/>
      <c r="E29" s="99"/>
      <c r="F29" s="594"/>
    </row>
    <row r="30" spans="1:6" ht="21.75" customHeight="1" thickBot="1" x14ac:dyDescent="0.25">
      <c r="A30" s="387" t="s">
        <v>45</v>
      </c>
      <c r="B30" s="156" t="s">
        <v>463</v>
      </c>
      <c r="C30" s="363">
        <f>+C18+C24</f>
        <v>7199</v>
      </c>
      <c r="D30" s="156" t="s">
        <v>467</v>
      </c>
      <c r="E30" s="368">
        <f>SUM(E18:E29)</f>
        <v>0</v>
      </c>
      <c r="F30" s="594"/>
    </row>
    <row r="31" spans="1:6" ht="13.5" thickBot="1" x14ac:dyDescent="0.25">
      <c r="A31" s="387" t="s">
        <v>46</v>
      </c>
      <c r="B31" s="393" t="s">
        <v>468</v>
      </c>
      <c r="C31" s="394">
        <f>+C17+C30</f>
        <v>292495</v>
      </c>
      <c r="D31" s="393" t="s">
        <v>469</v>
      </c>
      <c r="E31" s="394">
        <f>+E17+E30</f>
        <v>292495</v>
      </c>
      <c r="F31" s="594"/>
    </row>
    <row r="32" spans="1:6" ht="13.5" thickBot="1" x14ac:dyDescent="0.25">
      <c r="A32" s="387" t="s">
        <v>47</v>
      </c>
      <c r="B32" s="393" t="s">
        <v>182</v>
      </c>
      <c r="C32" s="394">
        <f>IF(C17-E17&lt;0,E17-C17,"-")</f>
        <v>7199</v>
      </c>
      <c r="D32" s="393" t="s">
        <v>183</v>
      </c>
      <c r="E32" s="394" t="str">
        <f>IF(C17-E17&gt;0,C17-E17,"-")</f>
        <v>-</v>
      </c>
      <c r="F32" s="594"/>
    </row>
    <row r="33" spans="1:6" ht="13.5" thickBot="1" x14ac:dyDescent="0.25">
      <c r="A33" s="387" t="s">
        <v>48</v>
      </c>
      <c r="B33" s="393" t="s">
        <v>259</v>
      </c>
      <c r="C33" s="394" t="str">
        <f>IF(C17+C18-E31&lt;0,E31-(C17+C18),"-")</f>
        <v>-</v>
      </c>
      <c r="D33" s="393" t="s">
        <v>260</v>
      </c>
      <c r="E33" s="394" t="str">
        <f>IF(C17+C18-E31&gt;0,C17+C18-E31,"-")</f>
        <v>-</v>
      </c>
      <c r="F33" s="594"/>
    </row>
  </sheetData>
  <sheetProtection sheet="1" objects="1" scenarios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workbookViewId="0">
      <selection activeCell="E27" sqref="E27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57" t="s">
        <v>164</v>
      </c>
      <c r="E1" s="160" t="s">
        <v>168</v>
      </c>
    </row>
    <row r="3" spans="1:5" x14ac:dyDescent="0.2">
      <c r="A3" s="166"/>
      <c r="B3" s="167"/>
      <c r="C3" s="166"/>
      <c r="D3" s="169"/>
      <c r="E3" s="167"/>
    </row>
    <row r="4" spans="1:5" ht="15.75" x14ac:dyDescent="0.25">
      <c r="A4" s="108" t="s">
        <v>470</v>
      </c>
      <c r="B4" s="168"/>
      <c r="C4" s="177"/>
      <c r="D4" s="169"/>
      <c r="E4" s="167"/>
    </row>
    <row r="5" spans="1:5" x14ac:dyDescent="0.2">
      <c r="A5" s="166"/>
      <c r="B5" s="167"/>
      <c r="C5" s="166"/>
      <c r="D5" s="169"/>
      <c r="E5" s="167"/>
    </row>
    <row r="6" spans="1:5" x14ac:dyDescent="0.2">
      <c r="A6" s="166" t="s">
        <v>472</v>
      </c>
      <c r="B6" s="167">
        <f>+'1.1.sz.mell.'!C60</f>
        <v>756010</v>
      </c>
      <c r="C6" s="166" t="s">
        <v>473</v>
      </c>
      <c r="D6" s="169">
        <f>+'2.1.sz.mell  '!C18+'2.2.sz.mell  '!C17</f>
        <v>756010</v>
      </c>
      <c r="E6" s="167">
        <f t="shared" ref="E6:E15" si="0">+B6-D6</f>
        <v>0</v>
      </c>
    </row>
    <row r="7" spans="1:5" x14ac:dyDescent="0.2">
      <c r="A7" s="166" t="s">
        <v>474</v>
      </c>
      <c r="B7" s="167">
        <f>+'1.1.sz.mell.'!C83</f>
        <v>50000</v>
      </c>
      <c r="C7" s="166" t="s">
        <v>475</v>
      </c>
      <c r="D7" s="169">
        <f>+'2.1.sz.mell  '!C27+'2.2.sz.mell  '!C30</f>
        <v>50000</v>
      </c>
      <c r="E7" s="167">
        <f t="shared" si="0"/>
        <v>0</v>
      </c>
    </row>
    <row r="8" spans="1:5" x14ac:dyDescent="0.2">
      <c r="A8" s="166" t="s">
        <v>476</v>
      </c>
      <c r="B8" s="167">
        <f>+'1.1.sz.mell.'!C84</f>
        <v>806010</v>
      </c>
      <c r="C8" s="166" t="s">
        <v>477</v>
      </c>
      <c r="D8" s="169">
        <f>+'2.1.sz.mell  '!C28+'2.2.sz.mell  '!C31</f>
        <v>806010</v>
      </c>
      <c r="E8" s="167">
        <f t="shared" si="0"/>
        <v>0</v>
      </c>
    </row>
    <row r="9" spans="1:5" x14ac:dyDescent="0.2">
      <c r="A9" s="166"/>
      <c r="B9" s="167"/>
      <c r="C9" s="166"/>
      <c r="D9" s="169"/>
      <c r="E9" s="167"/>
    </row>
    <row r="10" spans="1:5" x14ac:dyDescent="0.2">
      <c r="A10" s="166"/>
      <c r="B10" s="167"/>
      <c r="C10" s="166"/>
      <c r="D10" s="169"/>
      <c r="E10" s="167"/>
    </row>
    <row r="11" spans="1:5" ht="15.75" x14ac:dyDescent="0.25">
      <c r="A11" s="108" t="s">
        <v>471</v>
      </c>
      <c r="B11" s="168"/>
      <c r="C11" s="177"/>
      <c r="D11" s="169"/>
      <c r="E11" s="167"/>
    </row>
    <row r="12" spans="1:5" x14ac:dyDescent="0.2">
      <c r="A12" s="166"/>
      <c r="B12" s="167"/>
      <c r="C12" s="166"/>
      <c r="D12" s="169"/>
      <c r="E12" s="167"/>
    </row>
    <row r="13" spans="1:5" x14ac:dyDescent="0.2">
      <c r="A13" s="166" t="s">
        <v>481</v>
      </c>
      <c r="B13" s="167">
        <f>+'1.1.sz.mell.'!C123</f>
        <v>806010</v>
      </c>
      <c r="C13" s="166" t="s">
        <v>480</v>
      </c>
      <c r="D13" s="169">
        <f>+'2.1.sz.mell  '!E18+'2.2.sz.mell  '!E17</f>
        <v>806010</v>
      </c>
      <c r="E13" s="167">
        <f t="shared" si="0"/>
        <v>0</v>
      </c>
    </row>
    <row r="14" spans="1:5" x14ac:dyDescent="0.2">
      <c r="A14" s="166" t="s">
        <v>279</v>
      </c>
      <c r="B14" s="167">
        <f>+'1.1.sz.mell.'!C143</f>
        <v>0</v>
      </c>
      <c r="C14" s="166" t="s">
        <v>479</v>
      </c>
      <c r="D14" s="169">
        <f>+'2.1.sz.mell  '!E27+'2.2.sz.mell  '!E30</f>
        <v>0</v>
      </c>
      <c r="E14" s="167">
        <f t="shared" si="0"/>
        <v>0</v>
      </c>
    </row>
    <row r="15" spans="1:5" x14ac:dyDescent="0.2">
      <c r="A15" s="166" t="s">
        <v>482</v>
      </c>
      <c r="B15" s="167">
        <f>+'1.1.sz.mell.'!C144</f>
        <v>806010</v>
      </c>
      <c r="C15" s="166" t="s">
        <v>478</v>
      </c>
      <c r="D15" s="169">
        <f>+'2.1.sz.mell  '!E28+'2.2.sz.mell  '!E31</f>
        <v>806010</v>
      </c>
      <c r="E15" s="167">
        <f t="shared" si="0"/>
        <v>0</v>
      </c>
    </row>
    <row r="16" spans="1:5" x14ac:dyDescent="0.2">
      <c r="A16" s="158"/>
      <c r="B16" s="158"/>
      <c r="C16" s="166"/>
      <c r="D16" s="169"/>
      <c r="E16" s="159"/>
    </row>
    <row r="17" spans="1:5" x14ac:dyDescent="0.2">
      <c r="A17" s="158"/>
      <c r="B17" s="158"/>
      <c r="C17" s="158"/>
      <c r="D17" s="158"/>
      <c r="E17" s="158"/>
    </row>
    <row r="18" spans="1:5" x14ac:dyDescent="0.2">
      <c r="A18" s="158"/>
      <c r="B18" s="158"/>
      <c r="C18" s="158"/>
      <c r="D18" s="158"/>
      <c r="E18" s="158"/>
    </row>
    <row r="19" spans="1:5" x14ac:dyDescent="0.2">
      <c r="A19" s="158"/>
      <c r="B19" s="158"/>
      <c r="C19" s="158"/>
      <c r="D19" s="158"/>
      <c r="E19" s="158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G11"/>
  <sheetViews>
    <sheetView zoomScale="120" zoomScaleNormal="120" workbookViewId="0">
      <selection activeCell="F11" sqref="F11"/>
    </sheetView>
  </sheetViews>
  <sheetFormatPr defaultRowHeight="15" x14ac:dyDescent="0.25"/>
  <cols>
    <col min="1" max="1" width="5.6640625" style="180" customWidth="1"/>
    <col min="2" max="2" width="35.6640625" style="180" customWidth="1"/>
    <col min="3" max="6" width="14" style="180" customWidth="1"/>
    <col min="7" max="16384" width="9.33203125" style="180"/>
  </cols>
  <sheetData>
    <row r="1" spans="1:7" ht="33" customHeight="1" x14ac:dyDescent="0.25">
      <c r="A1" s="598" t="s">
        <v>211</v>
      </c>
      <c r="B1" s="598"/>
      <c r="C1" s="598"/>
      <c r="D1" s="598"/>
      <c r="E1" s="598"/>
      <c r="F1" s="598"/>
    </row>
    <row r="2" spans="1:7" ht="15.95" customHeight="1" thickBot="1" x14ac:dyDescent="0.3">
      <c r="A2" s="181"/>
      <c r="B2" s="181"/>
      <c r="C2" s="599"/>
      <c r="D2" s="599"/>
      <c r="E2" s="606" t="s">
        <v>58</v>
      </c>
      <c r="F2" s="606"/>
      <c r="G2" s="188"/>
    </row>
    <row r="3" spans="1:7" ht="63" customHeight="1" x14ac:dyDescent="0.25">
      <c r="A3" s="602" t="s">
        <v>19</v>
      </c>
      <c r="B3" s="604" t="s">
        <v>212</v>
      </c>
      <c r="C3" s="604" t="s">
        <v>280</v>
      </c>
      <c r="D3" s="604"/>
      <c r="E3" s="604"/>
      <c r="F3" s="600" t="s">
        <v>275</v>
      </c>
    </row>
    <row r="4" spans="1:7" ht="15.75" thickBot="1" x14ac:dyDescent="0.3">
      <c r="A4" s="603"/>
      <c r="B4" s="605"/>
      <c r="C4" s="183" t="s">
        <v>273</v>
      </c>
      <c r="D4" s="183" t="s">
        <v>274</v>
      </c>
      <c r="E4" s="183" t="s">
        <v>483</v>
      </c>
      <c r="F4" s="601"/>
    </row>
    <row r="5" spans="1:7" ht="15.75" thickBot="1" x14ac:dyDescent="0.3">
      <c r="A5" s="185">
        <v>1</v>
      </c>
      <c r="B5" s="186">
        <v>2</v>
      </c>
      <c r="C5" s="186">
        <v>3</v>
      </c>
      <c r="D5" s="186">
        <v>4</v>
      </c>
      <c r="E5" s="186">
        <v>5</v>
      </c>
      <c r="F5" s="187">
        <v>6</v>
      </c>
    </row>
    <row r="6" spans="1:7" x14ac:dyDescent="0.25">
      <c r="A6" s="184" t="s">
        <v>21</v>
      </c>
      <c r="B6" s="206"/>
      <c r="C6" s="207"/>
      <c r="D6" s="207"/>
      <c r="E6" s="207"/>
      <c r="F6" s="191">
        <f>SUM(C6:E6)</f>
        <v>0</v>
      </c>
    </row>
    <row r="7" spans="1:7" x14ac:dyDescent="0.25">
      <c r="A7" s="182" t="s">
        <v>22</v>
      </c>
      <c r="B7" s="208"/>
      <c r="C7" s="209"/>
      <c r="D7" s="209"/>
      <c r="E7" s="209"/>
      <c r="F7" s="192">
        <f>SUM(C7:E7)</f>
        <v>0</v>
      </c>
    </row>
    <row r="8" spans="1:7" x14ac:dyDescent="0.25">
      <c r="A8" s="182" t="s">
        <v>23</v>
      </c>
      <c r="B8" s="208"/>
      <c r="C8" s="209"/>
      <c r="D8" s="209"/>
      <c r="E8" s="209"/>
      <c r="F8" s="192">
        <f>SUM(C8:E8)</f>
        <v>0</v>
      </c>
    </row>
    <row r="9" spans="1:7" x14ac:dyDescent="0.25">
      <c r="A9" s="182" t="s">
        <v>24</v>
      </c>
      <c r="B9" s="208"/>
      <c r="C9" s="209"/>
      <c r="D9" s="209"/>
      <c r="E9" s="209"/>
      <c r="F9" s="192">
        <f>SUM(C9:E9)</f>
        <v>0</v>
      </c>
    </row>
    <row r="10" spans="1:7" ht="15.75" thickBot="1" x14ac:dyDescent="0.3">
      <c r="A10" s="189" t="s">
        <v>25</v>
      </c>
      <c r="B10" s="210"/>
      <c r="C10" s="211"/>
      <c r="D10" s="211"/>
      <c r="E10" s="211"/>
      <c r="F10" s="192">
        <f>SUM(C10:E10)</f>
        <v>0</v>
      </c>
    </row>
    <row r="11" spans="1:7" s="541" customFormat="1" thickBot="1" x14ac:dyDescent="0.25">
      <c r="A11" s="538" t="s">
        <v>26</v>
      </c>
      <c r="B11" s="190" t="s">
        <v>214</v>
      </c>
      <c r="C11" s="539">
        <f>SUM(C6:C10)</f>
        <v>0</v>
      </c>
      <c r="D11" s="539">
        <f>SUM(D6:D10)</f>
        <v>0</v>
      </c>
      <c r="E11" s="539">
        <f>SUM(E6:E10)</f>
        <v>0</v>
      </c>
      <c r="F11" s="540">
        <f>SUM(F6:F10)</f>
        <v>0</v>
      </c>
    </row>
  </sheetData>
  <sheetProtection sheet="1"/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...../2014.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41</vt:i4>
      </vt:variant>
      <vt:variant>
        <vt:lpstr>Névvel ellátott tartományok</vt:lpstr>
      </vt:variant>
      <vt:variant>
        <vt:i4>17</vt:i4>
      </vt:variant>
    </vt:vector>
  </HeadingPairs>
  <TitlesOfParts>
    <vt:vector size="58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 </vt:lpstr>
      <vt:lpstr>9.1.3. sz. mell   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9.4.sz.mell</vt:lpstr>
      <vt:lpstr>9.4.1.sz.mell</vt:lpstr>
      <vt:lpstr>9.4.2.sz.mell</vt:lpstr>
      <vt:lpstr>9.4.3.sz.mell</vt:lpstr>
      <vt:lpstr>9.5.sz.mell</vt:lpstr>
      <vt:lpstr>9.5.1.sz.mell</vt:lpstr>
      <vt:lpstr>9.5.2.sz.mell</vt:lpstr>
      <vt:lpstr>9.5.3.sz.mell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'9.1. sz. mell'!Nyomtatási_cím</vt:lpstr>
      <vt:lpstr>'9.1.1. sz. mell '!Nyomtatási_cím</vt:lpstr>
      <vt:lpstr>'9.1.2. sz. mell  '!Nyomtatási_cím</vt:lpstr>
      <vt:lpstr>'9.1.3. sz. mell   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Niki</cp:lastModifiedBy>
  <cp:lastPrinted>2014-02-26T07:09:20Z</cp:lastPrinted>
  <dcterms:created xsi:type="dcterms:W3CDTF">1999-10-30T10:30:45Z</dcterms:created>
  <dcterms:modified xsi:type="dcterms:W3CDTF">2014-04-11T07:28:40Z</dcterms:modified>
</cp:coreProperties>
</file>