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<sst xmlns="http://schemas.openxmlformats.org/spreadsheetml/2006/main" count="426" uniqueCount="415">
  <si>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2018.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</si>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</sst>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E68" sqref="E68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60" t="s">
        <v>0</v>
      </c>
      <c r="B1" s="61"/>
      <c r="C1" s="61"/>
      <c r="D1" s="61"/>
      <c r="E1" s="61"/>
      <c r="F1" s="62"/>
    </row>
    <row r="2" spans="1:6" ht="18.75" customHeight="1">
      <c r="A2" s="63" t="s">
        <v>184</v>
      </c>
      <c r="B2" s="61"/>
      <c r="C2" s="61"/>
      <c r="D2" s="61"/>
      <c r="E2" s="61"/>
      <c r="F2" s="62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v>594113519</v>
      </c>
      <c r="D19" s="39"/>
      <c r="E19" s="39">
        <v>36894989</v>
      </c>
      <c r="F19" s="13">
        <f>SUM(C19:E19)</f>
        <v>631008508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v>24184776</v>
      </c>
      <c r="D23" s="39">
        <v>16232760</v>
      </c>
      <c r="E23" s="39">
        <v>300000</v>
      </c>
      <c r="F23" s="13">
        <f>SUM(C23:E23)</f>
        <v>40717536</v>
      </c>
    </row>
    <row r="24" spans="1:6" ht="15">
      <c r="A24" s="40" t="s">
        <v>223</v>
      </c>
      <c r="B24" s="41" t="s">
        <v>224</v>
      </c>
      <c r="C24" s="12">
        <f>SUM(C19:C23)</f>
        <v>618298295</v>
      </c>
      <c r="D24" s="12">
        <f>SUM(D23)</f>
        <v>16232760</v>
      </c>
      <c r="E24" s="12">
        <f>SUM(E19:E23)</f>
        <v>37194989</v>
      </c>
      <c r="F24" s="12">
        <f>SUM(C24:E24)</f>
        <v>671726044</v>
      </c>
    </row>
    <row r="25" spans="1:6" ht="15">
      <c r="A25" s="14" t="s">
        <v>225</v>
      </c>
      <c r="B25" s="41" t="s">
        <v>226</v>
      </c>
      <c r="C25" s="12">
        <v>116491176</v>
      </c>
      <c r="D25" s="12">
        <v>3576682</v>
      </c>
      <c r="E25" s="12">
        <v>8072992</v>
      </c>
      <c r="F25" s="12">
        <f>SUM(C25:E25)</f>
        <v>128140850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v>71938279</v>
      </c>
      <c r="D29" s="39">
        <v>3450000</v>
      </c>
      <c r="E29" s="39">
        <v>112272</v>
      </c>
      <c r="F29" s="13">
        <f>SUM(C29:E29)</f>
        <v>75500551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v>6298668</v>
      </c>
      <c r="D32" s="39"/>
      <c r="E32" s="39">
        <v>442292</v>
      </c>
      <c r="F32" s="13">
        <f>SUM(C32:E32)</f>
        <v>6740960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5" hidden="1">
      <c r="A37" s="42" t="s">
        <v>249</v>
      </c>
      <c r="B37" s="36" t="s">
        <v>250</v>
      </c>
      <c r="C37" s="39"/>
      <c r="D37" s="39"/>
      <c r="E37" s="39"/>
      <c r="F37" s="13"/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5">
      <c r="A40" s="10" t="s">
        <v>255</v>
      </c>
      <c r="B40" s="38" t="s">
        <v>256</v>
      </c>
      <c r="C40" s="39">
        <v>437265856</v>
      </c>
      <c r="D40" s="39">
        <v>7086220</v>
      </c>
      <c r="E40" s="39">
        <v>11213000</v>
      </c>
      <c r="F40" s="13">
        <f>SUM(C40:E40)</f>
        <v>455565076</v>
      </c>
    </row>
    <row r="41" spans="1:6" ht="15" hidden="1">
      <c r="A41" s="9" t="s">
        <v>257</v>
      </c>
      <c r="B41" s="36" t="s">
        <v>258</v>
      </c>
      <c r="C41" s="39"/>
      <c r="D41" s="39"/>
      <c r="E41" s="39"/>
      <c r="F41" s="13"/>
    </row>
    <row r="42" spans="1:6" ht="15" hidden="1">
      <c r="A42" s="9" t="s">
        <v>259</v>
      </c>
      <c r="B42" s="36" t="s">
        <v>260</v>
      </c>
      <c r="C42" s="39"/>
      <c r="D42" s="39"/>
      <c r="E42" s="39"/>
      <c r="F42" s="13"/>
    </row>
    <row r="43" spans="1:6" ht="15">
      <c r="A43" s="10" t="s">
        <v>261</v>
      </c>
      <c r="B43" s="38" t="s">
        <v>262</v>
      </c>
      <c r="C43" s="39">
        <v>6237722</v>
      </c>
      <c r="D43" s="39"/>
      <c r="E43" s="39">
        <v>300000</v>
      </c>
      <c r="F43" s="13">
        <f>SUM(C43:E43)</f>
        <v>6537722</v>
      </c>
    </row>
    <row r="44" spans="1:6" ht="15" hidden="1">
      <c r="A44" s="9" t="s">
        <v>263</v>
      </c>
      <c r="B44" s="36" t="s">
        <v>264</v>
      </c>
      <c r="C44" s="39"/>
      <c r="D44" s="39"/>
      <c r="E44" s="39"/>
      <c r="F44" s="13"/>
    </row>
    <row r="45" spans="1:6" ht="15" hidden="1">
      <c r="A45" s="9" t="s">
        <v>265</v>
      </c>
      <c r="B45" s="36" t="s">
        <v>266</v>
      </c>
      <c r="C45" s="39"/>
      <c r="D45" s="39"/>
      <c r="E45" s="39"/>
      <c r="F45" s="13"/>
    </row>
    <row r="46" spans="1:6" ht="15" hidden="1">
      <c r="A46" s="9" t="s">
        <v>267</v>
      </c>
      <c r="B46" s="36" t="s">
        <v>268</v>
      </c>
      <c r="C46" s="39"/>
      <c r="D46" s="39"/>
      <c r="E46" s="39"/>
      <c r="F46" s="13"/>
    </row>
    <row r="47" spans="1:6" ht="15" hidden="1">
      <c r="A47" s="9" t="s">
        <v>269</v>
      </c>
      <c r="B47" s="36" t="s">
        <v>270</v>
      </c>
      <c r="C47" s="39"/>
      <c r="D47" s="39"/>
      <c r="E47" s="39"/>
      <c r="F47" s="13"/>
    </row>
    <row r="48" spans="1:6" ht="15" hidden="1">
      <c r="A48" s="9" t="s">
        <v>271</v>
      </c>
      <c r="B48" s="36" t="s">
        <v>272</v>
      </c>
      <c r="C48" s="39"/>
      <c r="D48" s="39"/>
      <c r="E48" s="39"/>
      <c r="F48" s="13"/>
    </row>
    <row r="49" spans="1:6" ht="15">
      <c r="A49" s="10" t="s">
        <v>273</v>
      </c>
      <c r="B49" s="38" t="s">
        <v>274</v>
      </c>
      <c r="C49" s="39">
        <v>152288219</v>
      </c>
      <c r="D49" s="39">
        <v>2763780</v>
      </c>
      <c r="E49" s="39">
        <v>2383186</v>
      </c>
      <c r="F49" s="13">
        <f>SUM(C49:E49)</f>
        <v>157435185</v>
      </c>
    </row>
    <row r="50" spans="1:6" ht="15">
      <c r="A50" s="14" t="s">
        <v>275</v>
      </c>
      <c r="B50" s="41" t="s">
        <v>276</v>
      </c>
      <c r="C50" s="12">
        <f>SUM(C29:C49)</f>
        <v>674028744</v>
      </c>
      <c r="D50" s="12">
        <f>SUM(D29:D49)</f>
        <v>13300000</v>
      </c>
      <c r="E50" s="12">
        <f>SUM(E29:E49)</f>
        <v>14450750</v>
      </c>
      <c r="F50" s="12">
        <f>SUM(F29:F49)</f>
        <v>701779494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3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3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3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1" t="s">
        <v>294</v>
      </c>
      <c r="C59" s="12">
        <v>44000000</v>
      </c>
      <c r="D59" s="12"/>
      <c r="E59" s="12"/>
      <c r="F59" s="12">
        <f>SUM(C59:E59)</f>
        <v>44000000</v>
      </c>
    </row>
    <row r="60" spans="1:6" ht="15">
      <c r="A60" s="44" t="s">
        <v>295</v>
      </c>
      <c r="B60" s="36" t="s">
        <v>296</v>
      </c>
      <c r="C60" s="39"/>
      <c r="D60" s="39"/>
      <c r="E60" s="39"/>
      <c r="F60" s="13"/>
    </row>
    <row r="61" spans="1:6" ht="15">
      <c r="A61" s="44" t="s">
        <v>297</v>
      </c>
      <c r="B61" s="36" t="s">
        <v>298</v>
      </c>
      <c r="C61" s="39">
        <v>1594810</v>
      </c>
      <c r="D61" s="39"/>
      <c r="E61" s="39"/>
      <c r="F61" s="13">
        <f>SUM(C61:E61)</f>
        <v>1594810</v>
      </c>
    </row>
    <row r="62" spans="1:6" ht="15">
      <c r="A62" s="44" t="s">
        <v>299</v>
      </c>
      <c r="B62" s="36" t="s">
        <v>300</v>
      </c>
      <c r="C62" s="39"/>
      <c r="D62" s="39"/>
      <c r="E62" s="39"/>
      <c r="F62" s="13"/>
    </row>
    <row r="63" spans="1:6" ht="15">
      <c r="A63" s="44" t="s">
        <v>301</v>
      </c>
      <c r="B63" s="36" t="s">
        <v>302</v>
      </c>
      <c r="C63" s="39"/>
      <c r="D63" s="39"/>
      <c r="E63" s="39"/>
      <c r="F63" s="13"/>
    </row>
    <row r="64" spans="1:6" ht="15">
      <c r="A64" s="44" t="s">
        <v>303</v>
      </c>
      <c r="B64" s="36" t="s">
        <v>304</v>
      </c>
      <c r="C64" s="39"/>
      <c r="D64" s="39"/>
      <c r="E64" s="39"/>
      <c r="F64" s="13"/>
    </row>
    <row r="65" spans="1:6" ht="15">
      <c r="A65" s="44" t="s">
        <v>305</v>
      </c>
      <c r="B65" s="36" t="s">
        <v>306</v>
      </c>
      <c r="C65" s="39">
        <v>226331006</v>
      </c>
      <c r="D65" s="39"/>
      <c r="E65" s="39"/>
      <c r="F65" s="13">
        <f>SUM(C65:E65)</f>
        <v>226331006</v>
      </c>
    </row>
    <row r="66" spans="1:6" ht="15">
      <c r="A66" s="44" t="s">
        <v>307</v>
      </c>
      <c r="B66" s="36" t="s">
        <v>308</v>
      </c>
      <c r="C66" s="39"/>
      <c r="D66" s="39"/>
      <c r="E66" s="39"/>
      <c r="F66" s="13"/>
    </row>
    <row r="67" spans="1:6" ht="15">
      <c r="A67" s="44" t="s">
        <v>309</v>
      </c>
      <c r="B67" s="36" t="s">
        <v>310</v>
      </c>
      <c r="C67" s="39"/>
      <c r="D67" s="39"/>
      <c r="E67" s="39"/>
      <c r="F67" s="13"/>
    </row>
    <row r="68" spans="1:6" ht="15">
      <c r="A68" s="44" t="s">
        <v>311</v>
      </c>
      <c r="B68" s="36" t="s">
        <v>312</v>
      </c>
      <c r="C68" s="39"/>
      <c r="D68" s="39"/>
      <c r="E68" s="39"/>
      <c r="F68" s="13"/>
    </row>
    <row r="69" spans="1:6" ht="15">
      <c r="A69" s="45" t="s">
        <v>313</v>
      </c>
      <c r="B69" s="36" t="s">
        <v>314</v>
      </c>
      <c r="C69" s="39"/>
      <c r="D69" s="39"/>
      <c r="E69" s="39"/>
      <c r="F69" s="13"/>
    </row>
    <row r="70" spans="1:6" ht="15">
      <c r="A70" s="44" t="s">
        <v>315</v>
      </c>
      <c r="B70" s="36" t="s">
        <v>316</v>
      </c>
      <c r="C70" s="39">
        <v>48839304</v>
      </c>
      <c r="D70" s="39">
        <v>9893156</v>
      </c>
      <c r="E70" s="39"/>
      <c r="F70" s="13">
        <f>SUM(C70:E70)</f>
        <v>58732460</v>
      </c>
    </row>
    <row r="71" spans="1:6" ht="15">
      <c r="A71" s="45" t="s">
        <v>317</v>
      </c>
      <c r="B71" s="36" t="s">
        <v>318</v>
      </c>
      <c r="C71" s="39">
        <v>197018415</v>
      </c>
      <c r="D71" s="39"/>
      <c r="E71" s="39"/>
      <c r="F71" s="13">
        <f>SUM(C71:E71)</f>
        <v>197018415</v>
      </c>
    </row>
    <row r="72" spans="1:6" ht="15">
      <c r="A72" s="45" t="s">
        <v>319</v>
      </c>
      <c r="B72" s="36" t="s">
        <v>318</v>
      </c>
      <c r="C72" s="39"/>
      <c r="D72" s="39"/>
      <c r="E72" s="39"/>
      <c r="F72" s="13"/>
    </row>
    <row r="73" spans="1:6" ht="15">
      <c r="A73" s="18" t="s">
        <v>320</v>
      </c>
      <c r="B73" s="41" t="s">
        <v>321</v>
      </c>
      <c r="C73" s="12">
        <f>SUM(C60:C72)</f>
        <v>473783535</v>
      </c>
      <c r="D73" s="12">
        <f>SUM(D60:D72)</f>
        <v>9893156</v>
      </c>
      <c r="E73" s="12"/>
      <c r="F73" s="12">
        <f>SUM(F60:F72)</f>
        <v>483676691</v>
      </c>
    </row>
    <row r="74" spans="1:6" ht="15.75">
      <c r="A74" s="19" t="s">
        <v>93</v>
      </c>
      <c r="B74" s="46"/>
      <c r="C74" s="12">
        <f>C73+C59+C50+C25+C24</f>
        <v>1926601750</v>
      </c>
      <c r="D74" s="12">
        <f>D73+D59+D50+D25+D24</f>
        <v>43002598</v>
      </c>
      <c r="E74" s="12">
        <f>E73+E59+E50+E25+E24</f>
        <v>59718731</v>
      </c>
      <c r="F74" s="12">
        <f>F73+F59+F50+F25+F24</f>
        <v>2029323079</v>
      </c>
    </row>
    <row r="75" spans="1:6" ht="15">
      <c r="A75" s="47" t="s">
        <v>322</v>
      </c>
      <c r="B75" s="36" t="s">
        <v>323</v>
      </c>
      <c r="C75" s="39">
        <v>690500</v>
      </c>
      <c r="D75" s="39"/>
      <c r="E75" s="39"/>
      <c r="F75" s="13">
        <f>SUM(C75:E75)</f>
        <v>690500</v>
      </c>
    </row>
    <row r="76" spans="1:6" ht="15">
      <c r="A76" s="47" t="s">
        <v>324</v>
      </c>
      <c r="B76" s="36" t="s">
        <v>325</v>
      </c>
      <c r="C76" s="39">
        <v>1382485290</v>
      </c>
      <c r="D76" s="39"/>
      <c r="E76" s="39"/>
      <c r="F76" s="13">
        <f aca="true" t="shared" si="0" ref="F76:F81">SUM(C76:E76)</f>
        <v>1382485290</v>
      </c>
    </row>
    <row r="77" spans="1:6" ht="15">
      <c r="A77" s="47" t="s">
        <v>326</v>
      </c>
      <c r="B77" s="36" t="s">
        <v>327</v>
      </c>
      <c r="C77" s="39">
        <v>2389500</v>
      </c>
      <c r="D77" s="39"/>
      <c r="E77" s="39"/>
      <c r="F77" s="13">
        <f t="shared" si="0"/>
        <v>2389500</v>
      </c>
    </row>
    <row r="78" spans="1:6" ht="15">
      <c r="A78" s="47" t="s">
        <v>328</v>
      </c>
      <c r="B78" s="36" t="s">
        <v>329</v>
      </c>
      <c r="C78" s="39">
        <v>64482244</v>
      </c>
      <c r="D78" s="39"/>
      <c r="E78" s="39"/>
      <c r="F78" s="13">
        <f t="shared" si="0"/>
        <v>64482244</v>
      </c>
    </row>
    <row r="79" spans="1:6" ht="15">
      <c r="A79" s="7" t="s">
        <v>330</v>
      </c>
      <c r="B79" s="36" t="s">
        <v>331</v>
      </c>
      <c r="C79" s="39"/>
      <c r="D79" s="39"/>
      <c r="E79" s="39"/>
      <c r="F79" s="13">
        <f t="shared" si="0"/>
        <v>0</v>
      </c>
    </row>
    <row r="80" spans="1:6" ht="15">
      <c r="A80" s="7" t="s">
        <v>332</v>
      </c>
      <c r="B80" s="36" t="s">
        <v>333</v>
      </c>
      <c r="C80" s="39"/>
      <c r="D80" s="39"/>
      <c r="E80" s="39"/>
      <c r="F80" s="13">
        <f t="shared" si="0"/>
        <v>0</v>
      </c>
    </row>
    <row r="81" spans="1:6" ht="15">
      <c r="A81" s="7" t="s">
        <v>334</v>
      </c>
      <c r="B81" s="36" t="s">
        <v>335</v>
      </c>
      <c r="C81" s="39">
        <v>373193965</v>
      </c>
      <c r="D81" s="39"/>
      <c r="E81" s="39"/>
      <c r="F81" s="13">
        <f t="shared" si="0"/>
        <v>373193965</v>
      </c>
    </row>
    <row r="82" spans="1:6" ht="15">
      <c r="A82" s="15" t="s">
        <v>336</v>
      </c>
      <c r="B82" s="41" t="s">
        <v>337</v>
      </c>
      <c r="C82" s="12">
        <f>SUM(C75:C81)</f>
        <v>1823241499</v>
      </c>
      <c r="D82" s="12"/>
      <c r="E82" s="12"/>
      <c r="F82" s="12">
        <f>SUM(F75:F81)</f>
        <v>1823241499</v>
      </c>
    </row>
    <row r="83" spans="1:6" ht="15">
      <c r="A83" s="17" t="s">
        <v>338</v>
      </c>
      <c r="B83" s="36" t="s">
        <v>339</v>
      </c>
      <c r="C83" s="39">
        <v>75911799</v>
      </c>
      <c r="D83" s="39"/>
      <c r="E83" s="39"/>
      <c r="F83" s="13">
        <f>SUM(C83:E83)</f>
        <v>75911799</v>
      </c>
    </row>
    <row r="84" spans="1:6" ht="15">
      <c r="A84" s="17" t="s">
        <v>340</v>
      </c>
      <c r="B84" s="36" t="s">
        <v>341</v>
      </c>
      <c r="C84" s="39"/>
      <c r="D84" s="39"/>
      <c r="E84" s="39"/>
      <c r="F84" s="13"/>
    </row>
    <row r="85" spans="1:6" ht="15">
      <c r="A85" s="17" t="s">
        <v>342</v>
      </c>
      <c r="B85" s="36" t="s">
        <v>343</v>
      </c>
      <c r="C85" s="39"/>
      <c r="D85" s="39"/>
      <c r="E85" s="39"/>
      <c r="F85" s="13"/>
    </row>
    <row r="86" spans="1:6" ht="15">
      <c r="A86" s="17" t="s">
        <v>344</v>
      </c>
      <c r="B86" s="36" t="s">
        <v>345</v>
      </c>
      <c r="C86" s="39">
        <v>20496187</v>
      </c>
      <c r="D86" s="39"/>
      <c r="E86" s="39"/>
      <c r="F86" s="13">
        <f>SUM(C86:E86)</f>
        <v>20496187</v>
      </c>
    </row>
    <row r="87" spans="1:6" ht="15">
      <c r="A87" s="18" t="s">
        <v>346</v>
      </c>
      <c r="B87" s="41" t="s">
        <v>347</v>
      </c>
      <c r="C87" s="12">
        <f>SUM(C83:C86)</f>
        <v>96407986</v>
      </c>
      <c r="D87" s="12"/>
      <c r="E87" s="12"/>
      <c r="F87" s="12">
        <f>SUM(F83:F86)</f>
        <v>96407986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1" t="s">
        <v>365</v>
      </c>
      <c r="C96" s="12"/>
      <c r="D96" s="12"/>
      <c r="E96" s="12"/>
      <c r="F96" s="12"/>
    </row>
    <row r="97" spans="1:6" ht="15.75">
      <c r="A97" s="19" t="s">
        <v>126</v>
      </c>
      <c r="B97" s="46"/>
      <c r="C97" s="12">
        <f>C96+C87+C82</f>
        <v>1919649485</v>
      </c>
      <c r="D97" s="39">
        <f>D96+D87+D82</f>
        <v>0</v>
      </c>
      <c r="E97" s="39">
        <f>E96+E87+E82</f>
        <v>0</v>
      </c>
      <c r="F97" s="12">
        <f>F96+F87+F82</f>
        <v>1919649485</v>
      </c>
    </row>
    <row r="98" spans="1:6" ht="15.75">
      <c r="A98" s="22" t="s">
        <v>366</v>
      </c>
      <c r="B98" s="48" t="s">
        <v>367</v>
      </c>
      <c r="C98" s="12">
        <f>C96+C87+C82+C73+C59+C50+C25+C24</f>
        <v>3846251235</v>
      </c>
      <c r="D98" s="12">
        <f>D73+D50+D25+D24</f>
        <v>43002598</v>
      </c>
      <c r="E98" s="12">
        <f>E50+E25+E24</f>
        <v>59718731</v>
      </c>
      <c r="F98" s="12">
        <f>F96+F87+F82+F73+F59+F50+F25+F24</f>
        <v>3948972564</v>
      </c>
    </row>
    <row r="99" spans="1:25" ht="15">
      <c r="A99" s="17" t="s">
        <v>368</v>
      </c>
      <c r="B99" s="9" t="s">
        <v>369</v>
      </c>
      <c r="C99" s="49">
        <v>8668000</v>
      </c>
      <c r="D99" s="49"/>
      <c r="E99" s="49"/>
      <c r="F99" s="49">
        <f>SUM(C99:E99)</f>
        <v>8668000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7" t="s">
        <v>370</v>
      </c>
      <c r="B100" s="9" t="s">
        <v>371</v>
      </c>
      <c r="C100" s="49"/>
      <c r="D100" s="49"/>
      <c r="E100" s="49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7" t="s">
        <v>372</v>
      </c>
      <c r="B101" s="9" t="s">
        <v>373</v>
      </c>
      <c r="C101" s="49"/>
      <c r="D101" s="49"/>
      <c r="E101" s="49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374</v>
      </c>
      <c r="B102" s="10" t="s">
        <v>375</v>
      </c>
      <c r="C102" s="52">
        <f>SUM(C99:C101)</f>
        <v>8668000</v>
      </c>
      <c r="D102" s="52"/>
      <c r="E102" s="52"/>
      <c r="F102" s="52">
        <f>SUM(F99:F101)</f>
        <v>8668000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1"/>
      <c r="Y102" s="51"/>
    </row>
    <row r="103" spans="1:25" ht="15">
      <c r="A103" s="25" t="s">
        <v>376</v>
      </c>
      <c r="B103" s="9" t="s">
        <v>377</v>
      </c>
      <c r="C103" s="54"/>
      <c r="D103" s="54"/>
      <c r="E103" s="54"/>
      <c r="F103" s="5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1"/>
      <c r="Y103" s="51"/>
    </row>
    <row r="104" spans="1:25" ht="15">
      <c r="A104" s="25" t="s">
        <v>378</v>
      </c>
      <c r="B104" s="9" t="s">
        <v>379</v>
      </c>
      <c r="C104" s="54"/>
      <c r="D104" s="54"/>
      <c r="E104" s="54"/>
      <c r="F104" s="54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1"/>
      <c r="Y104" s="51"/>
    </row>
    <row r="105" spans="1:25" ht="15">
      <c r="A105" s="17" t="s">
        <v>380</v>
      </c>
      <c r="B105" s="9" t="s">
        <v>381</v>
      </c>
      <c r="C105" s="49"/>
      <c r="D105" s="49"/>
      <c r="E105" s="49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7" t="s">
        <v>382</v>
      </c>
      <c r="B106" s="9" t="s">
        <v>383</v>
      </c>
      <c r="C106" s="49"/>
      <c r="D106" s="49"/>
      <c r="E106" s="49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384</v>
      </c>
      <c r="B107" s="10" t="s">
        <v>385</v>
      </c>
      <c r="C107" s="56"/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1"/>
      <c r="Y107" s="51"/>
    </row>
    <row r="108" spans="1:25" ht="15">
      <c r="A108" s="25" t="s">
        <v>386</v>
      </c>
      <c r="B108" s="9" t="s">
        <v>387</v>
      </c>
      <c r="C108" s="54"/>
      <c r="D108" s="54"/>
      <c r="E108" s="54"/>
      <c r="F108" s="5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1"/>
      <c r="Y108" s="51"/>
    </row>
    <row r="109" spans="1:25" ht="15">
      <c r="A109" s="25" t="s">
        <v>388</v>
      </c>
      <c r="B109" s="9" t="s">
        <v>389</v>
      </c>
      <c r="C109" s="54">
        <v>31037307</v>
      </c>
      <c r="D109" s="54"/>
      <c r="E109" s="54"/>
      <c r="F109" s="54">
        <v>31037307</v>
      </c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1"/>
      <c r="Y109" s="51"/>
    </row>
    <row r="110" spans="1:25" ht="15">
      <c r="A110" s="27" t="s">
        <v>390</v>
      </c>
      <c r="B110" s="10" t="s">
        <v>391</v>
      </c>
      <c r="C110" s="56">
        <f>SUM(C109)</f>
        <v>31037307</v>
      </c>
      <c r="D110" s="56"/>
      <c r="E110" s="56"/>
      <c r="F110" s="56">
        <f>SUM(C110:E110)</f>
        <v>31037307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1"/>
      <c r="Y110" s="51"/>
    </row>
    <row r="111" spans="1:25" ht="15">
      <c r="A111" s="25" t="s">
        <v>392</v>
      </c>
      <c r="B111" s="9" t="s">
        <v>393</v>
      </c>
      <c r="C111" s="54"/>
      <c r="D111" s="54"/>
      <c r="E111" s="54"/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1"/>
      <c r="Y111" s="51"/>
    </row>
    <row r="112" spans="1:25" ht="15">
      <c r="A112" s="25" t="s">
        <v>394</v>
      </c>
      <c r="B112" s="9" t="s">
        <v>395</v>
      </c>
      <c r="C112" s="54"/>
      <c r="D112" s="54"/>
      <c r="E112" s="54"/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1"/>
      <c r="Y112" s="51"/>
    </row>
    <row r="113" spans="1:25" ht="15">
      <c r="A113" s="25" t="s">
        <v>396</v>
      </c>
      <c r="B113" s="9" t="s">
        <v>397</v>
      </c>
      <c r="C113" s="54"/>
      <c r="D113" s="54"/>
      <c r="E113" s="54"/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1"/>
      <c r="Y113" s="51"/>
    </row>
    <row r="114" spans="1:25" ht="15">
      <c r="A114" s="58" t="s">
        <v>398</v>
      </c>
      <c r="B114" s="14" t="s">
        <v>399</v>
      </c>
      <c r="C114" s="56"/>
      <c r="D114" s="56"/>
      <c r="E114" s="56"/>
      <c r="F114" s="5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1"/>
      <c r="Y114" s="51"/>
    </row>
    <row r="115" spans="1:25" ht="15">
      <c r="A115" s="25" t="s">
        <v>400</v>
      </c>
      <c r="B115" s="9" t="s">
        <v>401</v>
      </c>
      <c r="C115" s="54"/>
      <c r="D115" s="54"/>
      <c r="E115" s="54"/>
      <c r="F115" s="5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1"/>
      <c r="Y115" s="51"/>
    </row>
    <row r="116" spans="1:25" ht="15">
      <c r="A116" s="17" t="s">
        <v>402</v>
      </c>
      <c r="B116" s="9" t="s">
        <v>403</v>
      </c>
      <c r="C116" s="49"/>
      <c r="D116" s="49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404</v>
      </c>
      <c r="B117" s="9" t="s">
        <v>405</v>
      </c>
      <c r="C117" s="54"/>
      <c r="D117" s="54"/>
      <c r="E117" s="54"/>
      <c r="F117" s="54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1"/>
      <c r="Y117" s="51"/>
    </row>
    <row r="118" spans="1:25" ht="15">
      <c r="A118" s="25" t="s">
        <v>406</v>
      </c>
      <c r="B118" s="9" t="s">
        <v>407</v>
      </c>
      <c r="C118" s="54"/>
      <c r="D118" s="54"/>
      <c r="E118" s="54"/>
      <c r="F118" s="54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1"/>
      <c r="Y118" s="51"/>
    </row>
    <row r="119" spans="1:25" ht="15">
      <c r="A119" s="58" t="s">
        <v>408</v>
      </c>
      <c r="B119" s="14" t="s">
        <v>409</v>
      </c>
      <c r="C119" s="56"/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1"/>
      <c r="Y119" s="51"/>
    </row>
    <row r="120" spans="1:25" ht="15">
      <c r="A120" s="17" t="s">
        <v>410</v>
      </c>
      <c r="B120" s="9" t="s">
        <v>411</v>
      </c>
      <c r="C120" s="49"/>
      <c r="D120" s="49"/>
      <c r="E120" s="49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412</v>
      </c>
      <c r="B121" s="29" t="s">
        <v>413</v>
      </c>
      <c r="C121" s="56">
        <f>C110+C102</f>
        <v>39705307</v>
      </c>
      <c r="D121" s="56"/>
      <c r="E121" s="56"/>
      <c r="F121" s="56">
        <f>F110+F102</f>
        <v>39705307</v>
      </c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1"/>
      <c r="Y121" s="51"/>
    </row>
    <row r="122" spans="1:25" ht="15.75">
      <c r="A122" s="30" t="s">
        <v>414</v>
      </c>
      <c r="B122" s="31"/>
      <c r="C122" s="59">
        <f>SUM(C98+C121)</f>
        <v>3885956542</v>
      </c>
      <c r="D122" s="59">
        <f>SUM(D98+D121)</f>
        <v>43002598</v>
      </c>
      <c r="E122" s="59">
        <f>SUM(E98+E121)</f>
        <v>59718731</v>
      </c>
      <c r="F122" s="59">
        <f>SUM(F98+F121)</f>
        <v>3988677871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4/2018.(VIII. 23.)önkormányzati rendelethez*</oddHeader>
    <oddFooter>&amp;LMódosította: 13/2018. (VIII. 23.) önkormányzati rendelet 8. §. Hatályos: 2018. VIII. 24-től.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100" sqref="F100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60" t="s">
        <v>0</v>
      </c>
      <c r="B1" s="64"/>
      <c r="C1" s="64"/>
      <c r="D1" s="64"/>
      <c r="E1" s="64"/>
      <c r="F1" s="62"/>
    </row>
    <row r="2" spans="1:6" ht="23.25" customHeight="1">
      <c r="A2" s="63" t="s">
        <v>1</v>
      </c>
      <c r="B2" s="61"/>
      <c r="C2" s="61"/>
      <c r="D2" s="61"/>
      <c r="E2" s="61"/>
      <c r="F2" s="62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882354690</v>
      </c>
      <c r="D12" s="12"/>
      <c r="E12" s="12"/>
      <c r="F12" s="12">
        <f>SUM(C12:E12)</f>
        <v>882354690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344835529</v>
      </c>
      <c r="D17" s="13"/>
      <c r="E17" s="13"/>
      <c r="F17" s="13">
        <f>SUM(C17:E17)</f>
        <v>344835529</v>
      </c>
    </row>
    <row r="18" spans="1:6" ht="15" customHeight="1">
      <c r="A18" s="14" t="s">
        <v>33</v>
      </c>
      <c r="B18" s="15" t="s">
        <v>34</v>
      </c>
      <c r="C18" s="12">
        <f>SUM(C12:C17)</f>
        <v>1227190219</v>
      </c>
      <c r="D18" s="12"/>
      <c r="E18" s="12"/>
      <c r="F18" s="12">
        <f>SUM(F12:F17)</f>
        <v>1227190219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224100000</v>
      </c>
      <c r="D25" s="13">
        <v>40500000</v>
      </c>
      <c r="E25" s="13">
        <v>5400000</v>
      </c>
      <c r="F25" s="13">
        <f>SUM(C25:E25)</f>
        <v>270000000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260100000</v>
      </c>
      <c r="D30" s="16">
        <f>SUM(D25:D29)</f>
        <v>40500000</v>
      </c>
      <c r="E30" s="16">
        <f>SUM(E25:E29)</f>
        <v>5400000</v>
      </c>
      <c r="F30" s="16">
        <f>SUM(F25:F29)</f>
        <v>306000000</v>
      </c>
    </row>
    <row r="31" spans="1:6" ht="15" customHeight="1">
      <c r="A31" s="9" t="s">
        <v>59</v>
      </c>
      <c r="B31" s="7" t="s">
        <v>60</v>
      </c>
      <c r="C31" s="13">
        <v>5000000</v>
      </c>
      <c r="D31" s="13"/>
      <c r="E31" s="13"/>
      <c r="F31" s="13">
        <f>SUM(C31:E31)</f>
        <v>5000000</v>
      </c>
    </row>
    <row r="32" spans="1:6" ht="15" customHeight="1">
      <c r="A32" s="14" t="s">
        <v>61</v>
      </c>
      <c r="B32" s="15" t="s">
        <v>62</v>
      </c>
      <c r="C32" s="12">
        <f>SUM(C30:C31)</f>
        <v>265100000</v>
      </c>
      <c r="D32" s="12">
        <f>SUM(D30:D31)</f>
        <v>40500000</v>
      </c>
      <c r="E32" s="12">
        <f>SUM(E30:E31)</f>
        <v>5400000</v>
      </c>
      <c r="F32" s="12">
        <f>SUM(F30:F31)</f>
        <v>311000000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123440417</v>
      </c>
      <c r="D43" s="12"/>
      <c r="E43" s="12"/>
      <c r="F43" s="12">
        <f>SUM(C43:E43)</f>
        <v>123440417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1615730636</v>
      </c>
      <c r="D48" s="12">
        <f>D47+D43+D32+D18</f>
        <v>40500000</v>
      </c>
      <c r="E48" s="12">
        <f>E43+E32+E18</f>
        <v>5400000</v>
      </c>
      <c r="F48" s="12">
        <f>F47+F43+F32+F18</f>
        <v>1661630636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22061805</v>
      </c>
      <c r="D53" s="13"/>
      <c r="E53" s="13"/>
      <c r="F53" s="13">
        <f>SUM(C53:E53)</f>
        <v>22061805</v>
      </c>
    </row>
    <row r="54" spans="1:6" ht="15" customHeight="1">
      <c r="A54" s="14" t="s">
        <v>104</v>
      </c>
      <c r="B54" s="15" t="s">
        <v>105</v>
      </c>
      <c r="C54" s="12">
        <f>SUM(C53)</f>
        <v>22061805</v>
      </c>
      <c r="D54" s="12"/>
      <c r="E54" s="12"/>
      <c r="F54" s="12">
        <f>SUM(F53)</f>
        <v>22061805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10799492</v>
      </c>
      <c r="D56" s="13"/>
      <c r="E56" s="13"/>
      <c r="F56" s="13">
        <f>SUM(C56:E56)</f>
        <v>10799492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10799492</v>
      </c>
      <c r="D60" s="12"/>
      <c r="E60" s="12"/>
      <c r="F60" s="12">
        <f>SUM(F55:F59)</f>
        <v>10799492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32861297</v>
      </c>
      <c r="D65" s="12">
        <f>D64+D60+D54</f>
        <v>0</v>
      </c>
      <c r="E65" s="12">
        <f>E64+E60+E54</f>
        <v>0</v>
      </c>
      <c r="F65" s="12">
        <f>F64+F60+F54</f>
        <v>32861297</v>
      </c>
    </row>
    <row r="66" spans="1:6" ht="15.75">
      <c r="A66" s="21" t="s">
        <v>127</v>
      </c>
      <c r="B66" s="22" t="s">
        <v>128</v>
      </c>
      <c r="C66" s="12">
        <f>C64+C47+C60+C43+C32+C18+C54</f>
        <v>1648591933</v>
      </c>
      <c r="D66" s="12">
        <f>D64+D47+D60+D43+D32</f>
        <v>40500000</v>
      </c>
      <c r="E66" s="12">
        <f>E64+E47+E60+E43+E32</f>
        <v>5400000</v>
      </c>
      <c r="F66" s="12">
        <f>F64+F47+F60+F43+F32+F18+F54</f>
        <v>1694491933</v>
      </c>
    </row>
    <row r="67" spans="1:6" ht="15.75">
      <c r="A67" s="23" t="s">
        <v>129</v>
      </c>
      <c r="B67" s="24"/>
      <c r="C67" s="13">
        <f>C48-'kiadások működés önk+költs.szer'!C74</f>
        <v>-310871114</v>
      </c>
      <c r="D67" s="13">
        <f>D48-'kiadások működés önk+költs.szer'!D74</f>
        <v>-2502598</v>
      </c>
      <c r="E67" s="13">
        <f>E48-'kiadások működés önk+költs.szer'!E74</f>
        <v>-54318731</v>
      </c>
      <c r="F67" s="13">
        <f>F48-'kiadások működés önk+költs.szer'!F74</f>
        <v>-367692443</v>
      </c>
    </row>
    <row r="68" spans="1:6" ht="15.75">
      <c r="A68" s="23" t="s">
        <v>130</v>
      </c>
      <c r="B68" s="24"/>
      <c r="C68" s="13">
        <f>C65-'kiadások működés önk+költs.szer'!C97</f>
        <v>-1886788188</v>
      </c>
      <c r="D68" s="13">
        <f>D65-'kiadások működés önk+költs.szer'!D97</f>
        <v>0</v>
      </c>
      <c r="E68" s="13">
        <f>E65-'kiadások működés önk+költs.szer'!E97</f>
        <v>0</v>
      </c>
      <c r="F68" s="13">
        <f>F65-'kiadások működés önk+költs.szer'!F97</f>
        <v>-1886788188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2294185938</v>
      </c>
      <c r="D82" s="13"/>
      <c r="E82" s="13"/>
      <c r="F82" s="13">
        <f>SUM(C82:E82)</f>
        <v>2294185938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2294185938</v>
      </c>
      <c r="D88" s="12">
        <f>SUM(D72:D87)</f>
        <v>0</v>
      </c>
      <c r="E88" s="12">
        <f>SUM(E72:E87)</f>
        <v>0</v>
      </c>
      <c r="F88" s="12">
        <f>SUM(C88:E88)</f>
        <v>2294185938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2294185938</v>
      </c>
      <c r="D95" s="12">
        <f>SUM(D72:D94)</f>
        <v>0</v>
      </c>
      <c r="E95" s="12">
        <f>SUM(E72:E94)</f>
        <v>0</v>
      </c>
      <c r="F95" s="12">
        <f>SUM(C95:E95)</f>
        <v>2294185938</v>
      </c>
    </row>
    <row r="96" spans="1:6" ht="15.75">
      <c r="A96" s="30" t="s">
        <v>183</v>
      </c>
      <c r="B96" s="31"/>
      <c r="C96" s="12">
        <f>C66+C95</f>
        <v>3942777871</v>
      </c>
      <c r="D96" s="12">
        <f>D95+D66</f>
        <v>40500000</v>
      </c>
      <c r="E96" s="12">
        <f>E95+E66</f>
        <v>5400000</v>
      </c>
      <c r="F96" s="12">
        <f>F95+F66</f>
        <v>3988677871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...../2018.(.....)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2018-08-15T08:39:10Z</dcterms:created>
  <dcterms:modified xsi:type="dcterms:W3CDTF">2018-08-24T09:25:25Z</dcterms:modified>
  <cp:category/>
  <cp:version/>
  <cp:contentType/>
  <cp:contentStatus/>
</cp:coreProperties>
</file>