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firstSheet="6" activeTab="9"/>
  </bookViews>
  <sheets>
    <sheet name="2. maradvány" sheetId="1" r:id="rId1"/>
    <sheet name="4.Mérleg" sheetId="2" r:id="rId2"/>
    <sheet name="5.bev. forrásonként" sheetId="3" r:id="rId3"/>
    <sheet name="6. Kiadások" sheetId="4" r:id="rId4"/>
    <sheet name="7. lak. szolg. tám." sheetId="5" r:id="rId5"/>
    <sheet name="8. Hivatal bevétele, kiadása" sheetId="6" r:id="rId6"/>
    <sheet name="10.. Beruházások" sheetId="7" r:id="rId7"/>
    <sheet name="11. EU projekt" sheetId="8" r:id="rId8"/>
    <sheet name="17. előir.- falhaszn. ütemterv" sheetId="9" r:id="rId9"/>
    <sheet name="19. egyéb működési tám" sheetId="10" r:id="rId10"/>
  </sheets>
  <definedNames/>
  <calcPr fullCalcOnLoad="1"/>
</workbook>
</file>

<file path=xl/sharedStrings.xml><?xml version="1.0" encoding="utf-8"?>
<sst xmlns="http://schemas.openxmlformats.org/spreadsheetml/2006/main" count="939" uniqueCount="551">
  <si>
    <t xml:space="preserve">         011130 - Igazgatási tevékenység</t>
  </si>
  <si>
    <t>megnevezés</t>
  </si>
  <si>
    <t>hozzájárulás önkormányzaton kívüli projekthez</t>
  </si>
  <si>
    <t>Megnevezés</t>
  </si>
  <si>
    <t>Bevételek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</si>
  <si>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</si>
  <si>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</si>
  <si>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</si>
  <si>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</si>
  <si>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</si>
  <si>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</si>
  <si>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</si>
  <si>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</si>
  <si>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</si>
  <si>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</si>
  <si>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</si>
  <si>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</si>
  <si>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</si>
  <si>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</si>
  <si>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</si>
  <si>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</si>
  <si>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</si>
  <si>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</si>
  <si>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</si>
  <si>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</si>
  <si>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</si>
  <si>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</si>
  <si>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</si>
  <si>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</si>
  <si>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</si>
  <si>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</si>
  <si>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</si>
  <si>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</si>
  <si>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</si>
  <si>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</si>
  <si>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</si>
  <si>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</si>
  <si>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</si>
  <si>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</si>
  <si>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</si>
  <si>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</si>
  <si>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</si>
  <si>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</si>
  <si>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</si>
  <si>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</si>
  <si>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</si>
  <si>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</si>
  <si>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</si>
  <si>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</si>
  <si>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</si>
  <si>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</si>
  <si>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</si>
  <si>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</si>
  <si>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</si>
  <si>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</si>
  <si>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</si>
  <si>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</si>
  <si>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</si>
  <si>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</si>
  <si>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</si>
  <si>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</si>
  <si>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</si>
  <si>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</si>
  <si>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</si>
  <si>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</si>
  <si>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Összesen: </t>
  </si>
  <si>
    <t>sorszám</t>
  </si>
  <si>
    <t>előirányzat</t>
  </si>
  <si>
    <t xml:space="preserve"> - értékpapírból</t>
  </si>
  <si>
    <t xml:space="preserve">A. </t>
  </si>
  <si>
    <t>Közhatalmi bevételek</t>
  </si>
  <si>
    <t xml:space="preserve">I. </t>
  </si>
  <si>
    <t>Felhalmozási bevételek</t>
  </si>
  <si>
    <t>fő</t>
  </si>
  <si>
    <t>Összesen:</t>
  </si>
  <si>
    <t>Előirányzat-felhasználási ütemterv</t>
  </si>
  <si>
    <t>Dologi kiadások</t>
  </si>
  <si>
    <t>Tartalék</t>
  </si>
  <si>
    <t>Személyi</t>
  </si>
  <si>
    <t>Munkadói</t>
  </si>
  <si>
    <t>Dologi</t>
  </si>
  <si>
    <t>Ellátott</t>
  </si>
  <si>
    <t>Átadott</t>
  </si>
  <si>
    <t>Összesen</t>
  </si>
  <si>
    <t xml:space="preserve"> - Katasztrófavédelmi Ig. - polgárvédelem</t>
  </si>
  <si>
    <t xml:space="preserve"> - Munka és Tűzvédelmi társulás Megye</t>
  </si>
  <si>
    <t xml:space="preserve"> Helyi egyesületeknek</t>
  </si>
  <si>
    <t>ÖSSZESEN</t>
  </si>
  <si>
    <t>Személyi kiadások</t>
  </si>
  <si>
    <t xml:space="preserve">Kiadások mindösszesen: </t>
  </si>
  <si>
    <t>tervezett</t>
  </si>
  <si>
    <t>Pénzforgalom nélküli kiadások</t>
  </si>
  <si>
    <t xml:space="preserve">Mindösszesen: </t>
  </si>
  <si>
    <t>A.</t>
  </si>
  <si>
    <t>B.</t>
  </si>
  <si>
    <t>C</t>
  </si>
  <si>
    <t>D</t>
  </si>
  <si>
    <t xml:space="preserve">C. </t>
  </si>
  <si>
    <t xml:space="preserve">D. </t>
  </si>
  <si>
    <t>Munkaadót terhelő járulékok és szociális hozzájárulási adó</t>
  </si>
  <si>
    <t>Kormányzati beruházások</t>
  </si>
  <si>
    <t>Egyéb felhalmozási kiadások</t>
  </si>
  <si>
    <t xml:space="preserve">Az önkormányzat összevont költségvetési mérlege </t>
  </si>
  <si>
    <t>Előző évi pénzmaradvány</t>
  </si>
  <si>
    <t xml:space="preserve">össz: </t>
  </si>
  <si>
    <t>Tartalékok</t>
  </si>
  <si>
    <t>Céltartalék</t>
  </si>
  <si>
    <t xml:space="preserve">   - működési célú</t>
  </si>
  <si>
    <t xml:space="preserve">Önkormányzat kiadásai összesen: </t>
  </si>
  <si>
    <t>Kiadások mindösszesen:</t>
  </si>
  <si>
    <t>Beruházás</t>
  </si>
  <si>
    <t xml:space="preserve"> I. önkormányzat</t>
  </si>
  <si>
    <t>Önkormányzat költségvetési kiadásai önkormányzati szakfeladatok szerinti bontásban, kiemelt előirányzatonként</t>
  </si>
  <si>
    <t>Intézményi ber.</t>
  </si>
  <si>
    <t>felújítások</t>
  </si>
  <si>
    <t>működésre</t>
  </si>
  <si>
    <t>felújításra</t>
  </si>
  <si>
    <t>beruházásra</t>
  </si>
  <si>
    <t>Támogatásértékű működési bevételek</t>
  </si>
  <si>
    <t>Hitel bevételek</t>
  </si>
  <si>
    <t xml:space="preserve"> - Közművelődés és Hagyományőrző Egyesület </t>
  </si>
  <si>
    <t xml:space="preserve"> - Batéi Romák Egyesülete </t>
  </si>
  <si>
    <t>Egyéb működési kiadások megoszlása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</si>
  <si>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</si>
  <si>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</si>
  <si>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</si>
  <si>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</si>
  <si>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</si>
  <si>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</si>
  <si>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</si>
  <si>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</si>
  <si>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</si>
  <si>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</si>
  <si>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</si>
  <si>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</si>
  <si>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</si>
  <si>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</si>
  <si>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</si>
  <si>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>Önkormányzat összevontan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</si>
  <si>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</si>
  <si>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</si>
  <si>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</si>
  <si>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</si>
  <si>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</si>
  <si>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</si>
  <si>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Önként</t>
  </si>
  <si>
    <t>állami</t>
  </si>
  <si>
    <t>önként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</si>
  <si>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</si>
  <si>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</si>
  <si>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</si>
  <si>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</si>
  <si>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</si>
  <si>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</si>
  <si>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</si>
  <si>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</si>
  <si>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</si>
  <si>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</si>
  <si>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</si>
  <si>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</si>
  <si>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</si>
  <si>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</si>
  <si>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</si>
  <si>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Hivatal</t>
  </si>
  <si>
    <t>Megállapított támogatás</t>
  </si>
  <si>
    <t>Kifizetés várható ez évben</t>
  </si>
  <si>
    <t>Felhalmozási támogatásértékű</t>
  </si>
  <si>
    <t>Felhalmozásra átvett</t>
  </si>
  <si>
    <t xml:space="preserve"> - működési pénzeszköz átadás (belső ellenőrzésre) </t>
  </si>
  <si>
    <t>össz</t>
  </si>
  <si>
    <t>Kötelező</t>
  </si>
  <si>
    <t>létszám</t>
  </si>
  <si>
    <t>Mindösszesen</t>
  </si>
  <si>
    <t>Támogatások</t>
  </si>
  <si>
    <t>Állami támogatásból működési hiányra</t>
  </si>
  <si>
    <t xml:space="preserve"> - gyermekétkeztetés támogatása - iskoláknak</t>
  </si>
  <si>
    <t>Helyi önkormányzatok működésének általános támogatása</t>
  </si>
  <si>
    <t>B111</t>
  </si>
  <si>
    <t>a</t>
  </si>
  <si>
    <t>b</t>
  </si>
  <si>
    <t>c</t>
  </si>
  <si>
    <t>d</t>
  </si>
  <si>
    <t>e</t>
  </si>
  <si>
    <t>f</t>
  </si>
  <si>
    <t>g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</si>
  <si>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</si>
  <si>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</si>
  <si>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</si>
  <si>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</si>
  <si>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</si>
  <si>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</si>
  <si>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</si>
  <si>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</si>
  <si>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</si>
  <si>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</si>
  <si>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</si>
  <si>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</si>
  <si>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</si>
  <si>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</si>
  <si>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</si>
  <si>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</si>
  <si>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</si>
  <si>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</si>
  <si>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</si>
  <si>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</si>
  <si>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</si>
  <si>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</si>
  <si>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</si>
  <si>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</si>
  <si>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</si>
  <si>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</si>
  <si>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</si>
  <si>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</si>
  <si>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</si>
  <si>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</si>
  <si>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</si>
  <si>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</si>
  <si>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</si>
  <si>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</si>
  <si>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</si>
  <si>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</si>
  <si>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</si>
  <si>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</si>
  <si>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</si>
  <si>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</si>
  <si>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</si>
  <si>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</si>
  <si>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</si>
  <si>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</si>
  <si>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</si>
  <si>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</si>
  <si>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</si>
  <si>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</si>
  <si>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</si>
  <si>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</si>
  <si>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</si>
  <si>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</si>
  <si>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</si>
  <si>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</si>
  <si>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</si>
  <si>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</si>
  <si>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</si>
  <si>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</si>
  <si>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</si>
  <si>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</si>
  <si>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</si>
  <si>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</si>
  <si>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</si>
  <si>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</si>
  <si>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</si>
  <si>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</si>
  <si>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</si>
  <si>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</si>
  <si>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</si>
  <si>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</si>
  <si>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</si>
  <si>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</si>
  <si>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</si>
  <si>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</si>
  <si>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</si>
  <si>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</si>
  <si>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</si>
  <si>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</si>
  <si>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</si>
  <si>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</si>
  <si>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</si>
  <si>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</si>
  <si>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</si>
  <si>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</si>
  <si>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</si>
  <si>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</si>
  <si>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</si>
  <si>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</si>
  <si>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</si>
  <si>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</si>
  <si>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</si>
  <si>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</si>
  <si>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</si>
  <si>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</si>
  <si>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</si>
  <si>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</si>
  <si>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</si>
  <si>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</si>
  <si>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</si>
  <si>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</si>
  <si>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</si>
  <si>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</si>
  <si>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</si>
  <si>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</si>
  <si>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</si>
  <si>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</si>
  <si>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</si>
  <si>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</si>
  <si>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</si>
  <si>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</si>
  <si>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</si>
  <si>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</si>
  <si>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</si>
  <si>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</si>
  <si>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</si>
  <si>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</si>
  <si>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</si>
  <si>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</si>
  <si>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</si>
  <si>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</si>
  <si>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</si>
  <si>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</si>
  <si>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</si>
  <si>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</si>
  <si>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</si>
  <si>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</si>
  <si>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</si>
  <si>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</si>
  <si>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</si>
  <si>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</si>
  <si>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</si>
  <si>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</si>
  <si>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</si>
  <si>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</si>
  <si>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</si>
  <si>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</si>
  <si>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</si>
  <si>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</si>
  <si>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</si>
  <si>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</si>
  <si>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</si>
  <si>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</si>
  <si>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</si>
  <si>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</si>
  <si>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</si>
  <si>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</si>
  <si>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</si>
  <si>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</si>
  <si>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</si>
  <si>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</si>
  <si>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</si>
  <si>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</si>
  <si>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</si>
  <si>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</si>
  <si>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</si>
  <si>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</si>
  <si>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</si>
  <si>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</si>
  <si>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</si>
  <si>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</si>
  <si>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</si>
  <si>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</si>
  <si>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</si>
  <si>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</si>
  <si>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</si>
  <si>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</si>
  <si>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</si>
  <si>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</si>
  <si>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</si>
  <si>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</si>
  <si>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</si>
  <si>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</si>
  <si>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</si>
  <si>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</si>
  <si>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</si>
  <si>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</si>
  <si>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</si>
  <si>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</si>
  <si>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</si>
  <si>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</si>
  <si>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</si>
  <si>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</si>
  <si>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</si>
  <si>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</si>
  <si>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</si>
  <si>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</si>
  <si>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</si>
  <si>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</si>
  <si>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</si>
  <si>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</si>
  <si>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</si>
  <si>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</si>
  <si>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</si>
  <si>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</si>
  <si>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</si>
  <si>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</si>
  <si>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</si>
  <si>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</si>
  <si>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</si>
  <si>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</si>
  <si>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</si>
  <si>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Működési támogatások</t>
  </si>
  <si>
    <t>Felhalmozási célú átvett pénzeszköz - áh kívül</t>
  </si>
  <si>
    <t>Sorszám</t>
  </si>
  <si>
    <t xml:space="preserve">A: </t>
  </si>
  <si>
    <t>B:</t>
  </si>
  <si>
    <t>C:</t>
  </si>
  <si>
    <t>II:Intézmények:</t>
  </si>
  <si>
    <t xml:space="preserve">Batéi Közös Önkormányzati Hivatal </t>
  </si>
  <si>
    <t>Kormányzati funkciók szerinti feladatok</t>
  </si>
  <si>
    <t>106020 Lakásfenntartási ellátások</t>
  </si>
  <si>
    <t>107060 Egyéb szociális természetbeni-köztemetés</t>
  </si>
  <si>
    <t>Bevételi jogcím</t>
  </si>
  <si>
    <t>Szám</t>
  </si>
  <si>
    <t>Sszám:</t>
  </si>
  <si>
    <t>áfa</t>
  </si>
  <si>
    <t xml:space="preserve"> - Óvoda Batéi Szivárvány Tagóvoda</t>
  </si>
  <si>
    <t>Baté</t>
  </si>
  <si>
    <t xml:space="preserve">Baté </t>
  </si>
  <si>
    <t>L</t>
  </si>
  <si>
    <t>5-ből: Munkaügyi Központtól közfoglalkoztatásra</t>
  </si>
  <si>
    <t>1-ből: - igazgatási szolgáltati díjak</t>
  </si>
  <si>
    <t xml:space="preserve">              522001 - Utak, hidak üzemeltetése</t>
  </si>
  <si>
    <t xml:space="preserve">              841126 - Igazgatási tev. </t>
  </si>
  <si>
    <t xml:space="preserve">              841402 - Közvilágítás</t>
  </si>
  <si>
    <t xml:space="preserve">              841403 - Községgazdálkodás</t>
  </si>
  <si>
    <t xml:space="preserve">              851011 - Óvodai ellátás</t>
  </si>
  <si>
    <t xml:space="preserve">              852011 - Iskola támogatása</t>
  </si>
  <si>
    <t xml:space="preserve">              862101 - Háziorvosi alapellátás</t>
  </si>
  <si>
    <t xml:space="preserve">              869041 - Család- és nővédelem - védőnő</t>
  </si>
  <si>
    <t xml:space="preserve">              882113 - Lakásfenntartási támogatás</t>
  </si>
  <si>
    <t xml:space="preserve">              882122 - önkormányzati segély</t>
  </si>
  <si>
    <t xml:space="preserve">              882123 - temetési segély </t>
  </si>
  <si>
    <t xml:space="preserve">              882129 - Egyéb önkormányzati tám.</t>
  </si>
  <si>
    <t xml:space="preserve">              882203 - Köztemetés</t>
  </si>
  <si>
    <t xml:space="preserve">              889201 - Gyermekjóléti szolgáltatás </t>
  </si>
  <si>
    <t xml:space="preserve">              889924 - Családsegítés</t>
  </si>
  <si>
    <t xml:space="preserve">              890301 - Civil szervezetek támogatás</t>
  </si>
  <si>
    <t xml:space="preserve">              890441- Közcélú foglalkoztatás</t>
  </si>
  <si>
    <t xml:space="preserve">              910123 - Könyvtári szolgáltatás</t>
  </si>
  <si>
    <t xml:space="preserve">              910502 - Közművelődés, teleház</t>
  </si>
  <si>
    <t xml:space="preserve">              931102 - Sportlétesítmények működtetése</t>
  </si>
  <si>
    <t xml:space="preserve">              960302 - Köztemető fenntartás</t>
  </si>
  <si>
    <t>Eszközök beszerzése közmunkához</t>
  </si>
  <si>
    <t>kis értékű tárgyi eszközök beszerzése</t>
  </si>
  <si>
    <t>Fogászati ügyeletre</t>
  </si>
  <si>
    <t>Előirányzat Ft-ban</t>
  </si>
  <si>
    <t>A költségvetési hiány belső finanszírozására szolgáló előző évek maradványa</t>
  </si>
  <si>
    <t>1. Működési célú maradvány igénybevétele</t>
  </si>
  <si>
    <t>2. Felhalmozási célú maradvány igénybevétele</t>
  </si>
  <si>
    <t xml:space="preserve"> - ebből előző évi maradványból önkormányzati</t>
  </si>
  <si>
    <t xml:space="preserve"> - ebből a Hivatal maradványa</t>
  </si>
  <si>
    <t>Forintban</t>
  </si>
  <si>
    <t>Bevételek kötelező, önként vállalt és államigazgatási feladatok szerinti megosztásban Ft-ban</t>
  </si>
  <si>
    <t>1-ből: Önkormányzati hivatal támogatására</t>
  </si>
  <si>
    <t>1-ből: Közutakra</t>
  </si>
  <si>
    <t>1-ből: Zöldteület gazdálkodás</t>
  </si>
  <si>
    <t>1-ből: közvilágításra</t>
  </si>
  <si>
    <t>1-ből köztemetőre</t>
  </si>
  <si>
    <t>1-ből: Lakott külterület</t>
  </si>
  <si>
    <t>1-ből: Egyéb kötelező feladatokra</t>
  </si>
  <si>
    <t>1-ből: Hozzájárulás beszámítás összege</t>
  </si>
  <si>
    <t>1-ből: 2015. évről áthúzódó bérkompenzáció</t>
  </si>
  <si>
    <t>h</t>
  </si>
  <si>
    <t>i</t>
  </si>
  <si>
    <t>Települési önkormányzatok szociális, gyermekjóléti és gyermekétkeztetési feladatainak támogatása</t>
  </si>
  <si>
    <t xml:space="preserve">Működési célú központosított előirányzatok </t>
  </si>
  <si>
    <t xml:space="preserve">Helyi önkormányzatok kiegészítő támogatásai </t>
  </si>
  <si>
    <t>5-ből: Védőnői szolgálatra MEP-től</t>
  </si>
  <si>
    <t xml:space="preserve">Működési célú támogatások államháztartáson belülről </t>
  </si>
  <si>
    <t>1-ből - bírságok, pótlékok</t>
  </si>
  <si>
    <t>1-ből: - egyéb közhatalmi</t>
  </si>
  <si>
    <t>Hivatal bevételei</t>
  </si>
  <si>
    <t>Egyéb működési bevételek</t>
  </si>
  <si>
    <t>B411</t>
  </si>
  <si>
    <t xml:space="preserve"> - 1- ből önkormányzat működési célú maradványa</t>
  </si>
  <si>
    <t xml:space="preserve"> - 1- ből Hivatal működési célú madványa</t>
  </si>
  <si>
    <t xml:space="preserve"> - 1- ből Önkormányzat felhalmozási célú maradványa </t>
  </si>
  <si>
    <t xml:space="preserve">Költségvetési és finanszírozási bevételek mindösszesen: </t>
  </si>
  <si>
    <t>Egyéb működési célú támogatások bevételei Áht-on belülről</t>
  </si>
  <si>
    <t>Működési bevételek</t>
  </si>
  <si>
    <t>a) Beruházások</t>
  </si>
  <si>
    <t xml:space="preserve">   - felhalmozási célú</t>
  </si>
  <si>
    <t>Fejlesztési hitel fizetése tám. megelőlegezési</t>
  </si>
  <si>
    <t>Önkormányzat és költségvetési szervek költségvetési kiadásai Ft-ban, létszáma</t>
  </si>
  <si>
    <t>Víziközmű értéknövelő beruházás</t>
  </si>
  <si>
    <t>Víztisztító berendezés</t>
  </si>
  <si>
    <t xml:space="preserve">Finanszírozási kiadások </t>
  </si>
  <si>
    <t>Államháztartáson belüli megelőlegezések visszafiz.</t>
  </si>
  <si>
    <t>ÁHT-on belüli megelőlegezések visszafizetése</t>
  </si>
  <si>
    <t>Felhalmozási célú támogatások bevételei</t>
  </si>
  <si>
    <t>Egyéb működési célú kiadások</t>
  </si>
  <si>
    <t>Áht-on belüli megelőlegezések visszafizetése</t>
  </si>
  <si>
    <t>Összeg (Ft)</t>
  </si>
  <si>
    <t>103010 Elhunyt személyek hátramaradottainak támogatása</t>
  </si>
  <si>
    <t>107060 Egyéb szociáils pénzbeli ellátások-települési segélyek</t>
  </si>
  <si>
    <t>Batéi Közös Önkormányzati Hivatal bevételei és kiadásai Ft-ban</t>
  </si>
  <si>
    <t>Települési önkormányzatok szociális gyermekjóléti és gyermekétkeztetési feladatainak támogatása</t>
  </si>
  <si>
    <t xml:space="preserve">Költségvetési  és finanszírozási bevételelek mindösszesen: </t>
  </si>
  <si>
    <r>
      <t xml:space="preserve">          Az önkormányzat és költségvetési szervei beruházásai</t>
    </r>
    <r>
      <rPr>
        <i/>
        <sz val="10"/>
        <rFont val="Arial"/>
        <family val="2"/>
      </rPr>
      <t xml:space="preserve"> </t>
    </r>
  </si>
  <si>
    <t>Az önkormányzat és költségvetési szervei beruházásai Ft-ban</t>
  </si>
  <si>
    <t>Egyéb kis értékű tárgyi eszközök beszerzése</t>
  </si>
  <si>
    <t xml:space="preserve"> - áfa</t>
  </si>
  <si>
    <t>EU támogatással megvalósuló programok, projektek, bevételei, kiadásai Ft-ban</t>
  </si>
  <si>
    <t>Ft-ban</t>
  </si>
  <si>
    <t>Előirányzat</t>
  </si>
  <si>
    <t xml:space="preserve"> - Esély Alapszolg. Központ Igal </t>
  </si>
  <si>
    <t>I. Egyéb működési célú kiadások</t>
  </si>
  <si>
    <t>Egyéb műk. célú támogatások áht-on belülre</t>
  </si>
  <si>
    <t>Egyéb műk. célú támogatások áht-on kívülre</t>
  </si>
  <si>
    <t xml:space="preserve"> - Batéi Sportegyesület</t>
  </si>
  <si>
    <t>NEFELA  jégesőelhárítás</t>
  </si>
  <si>
    <t>Ingatlan vásárlás</t>
  </si>
  <si>
    <t>Működési célra átvett Áhon kívülről</t>
  </si>
  <si>
    <t>Személyi  juttatások</t>
  </si>
  <si>
    <t xml:space="preserve">Egyéb működési célú kiadások </t>
  </si>
  <si>
    <t>Áht-on belüli megelőlegezés visszafizetése</t>
  </si>
  <si>
    <t xml:space="preserve"> - Batéi Polgárőr Egyesület </t>
  </si>
  <si>
    <t>Őszirózsák Nyugdíjas  Klub</t>
  </si>
  <si>
    <t>Zselici Lámpások Vidékfejlesztési Egyesület tagdíj</t>
  </si>
  <si>
    <t>Kutyatár Egyesület</t>
  </si>
  <si>
    <t xml:space="preserve"> - Kercseligeti Integrált Szoc. Központ</t>
  </si>
  <si>
    <t xml:space="preserve"> - Hulladékgazdálkodási társulás</t>
  </si>
  <si>
    <t>Lakosságnak juttatott támogatások, szociális támogatások Ft-ban</t>
  </si>
  <si>
    <t>Költségvetési kiadások összesen:</t>
  </si>
  <si>
    <r>
      <rPr>
        <b/>
        <sz val="14"/>
        <rFont val="Arial"/>
        <family val="2"/>
      </rPr>
      <t>Költségvetési bevételek összesen:</t>
    </r>
  </si>
  <si>
    <t>Bevételek összesen:</t>
  </si>
  <si>
    <t>Kiadások összesen:</t>
  </si>
  <si>
    <t>államigaz.</t>
  </si>
  <si>
    <t>Térfigyelő kamera rendszer közbiztonsághoz</t>
  </si>
  <si>
    <t>finanszir.</t>
  </si>
  <si>
    <t>Felhalmozási támogatás közmunkára Mk-tól</t>
  </si>
  <si>
    <t>Közhatalmiból komm. Adó</t>
  </si>
  <si>
    <t>Tulajdonosi bevételek felhalmozásra</t>
  </si>
  <si>
    <t>Működési bevételek tulajdonosi kivételével</t>
  </si>
  <si>
    <t>Közhatalmi bevételek -kommunális adó kivételével</t>
  </si>
  <si>
    <t>I.</t>
  </si>
  <si>
    <t>Módosított
előirányzat</t>
  </si>
  <si>
    <t>5-ből: Gyermekjólétre átvett önkormányzatoktól</t>
  </si>
  <si>
    <t>5- ből diákmunkára átvett Munkaügyi Kp-tól</t>
  </si>
  <si>
    <t>5-ből Gyermekvédelmi Erzsébet utalvány</t>
  </si>
  <si>
    <t>Módosított</t>
  </si>
  <si>
    <t xml:space="preserve">                           GYVK Erzsébet</t>
  </si>
  <si>
    <t xml:space="preserve">                           Szociális tüzifa</t>
  </si>
  <si>
    <t xml:space="preserve">              104037 - Intézményen kívüli gyermek étk.</t>
  </si>
  <si>
    <t>D:</t>
  </si>
  <si>
    <t>Módosított összeg (Ft)</t>
  </si>
  <si>
    <t>107060 Szociális tüzifa</t>
  </si>
  <si>
    <t>5- ből diákmunkára átvett Munkaügyi Kp-tól Hivatal</t>
  </si>
  <si>
    <t>5-ből Választásra Hivatal</t>
  </si>
  <si>
    <t>104051 GYVK Erzsébet utalvány</t>
  </si>
  <si>
    <t>XV.</t>
  </si>
  <si>
    <t>Közművelődési érdekeltségnövelőre beszerzés</t>
  </si>
  <si>
    <t xml:space="preserve"> - Esély Alapszolg. Központ Igal + 8 település</t>
  </si>
  <si>
    <t>Kaposvölgyi Vízitársulat</t>
  </si>
  <si>
    <t xml:space="preserve">Beruházások ASP </t>
  </si>
  <si>
    <t>2. melléklet a(z)  9/…2016…(XII.20...) önkormányzati rendelethez</t>
  </si>
  <si>
    <t>4. melléklet a(z) 9  /…2016…( XII.20.     ) önkormányzati rendelethez</t>
  </si>
  <si>
    <t xml:space="preserve">5. melléklet a ….9/2016. (XII.20.…) önkormányzati rendeletethez: Az önkormányzat és a Hivatal bevételei összesítve  </t>
  </si>
  <si>
    <t>6.  melléklet a(z) 9  /2016(XII.20 …..) önkormányzati rendelethez</t>
  </si>
  <si>
    <t>7.  melléklet a(z)9…/…2016…(XII.20.....) önkormányzati rendelethez</t>
  </si>
  <si>
    <t>8. melléklet a(z)9…/2016……(XII.20.....).. önkormányzati rendelethez</t>
  </si>
  <si>
    <t>10. melléklet a(z) 9 /…2016…(…XII.20. ...) önkormányzati rendelethez</t>
  </si>
  <si>
    <t>11. melléklet a(z) 9/…2016…(XII.20.   ) önkormányzati rendelethez</t>
  </si>
  <si>
    <t>17. melléklet a(z) 9/…2016…(XII.20.   ) önkormányzati rendelethez</t>
  </si>
  <si>
    <t>19.melléklet a   9/2016.(XII.20.…....)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</si>
</sst>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_-* #,##0.0\ _F_t_-;\-* #,##0.0\ _F_t_-;_-* &quot;-&quot;??\ _F_t_-;_-@_-"/>
    <numFmt numFmtId="167" formatCode="_-* #,##0\ _F_t_-;\-* #,##0\ _F_t_-;_-* &quot;-&quot;??\ _F_t_-;_-@_-"/>
    <numFmt numFmtId="168" formatCode="#,##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5" fillId="0" borderId="10" xfId="54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55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8" fillId="0" borderId="10" xfId="54" applyFont="1" applyBorder="1">
      <alignment/>
      <protection/>
    </xf>
    <xf numFmtId="0" fontId="0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5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4" fillId="0" borderId="0" xfId="56" applyNumberFormat="1" applyFont="1" applyFill="1" applyBorder="1" applyAlignment="1" applyProtection="1">
      <alignment/>
      <protection/>
    </xf>
    <xf numFmtId="0" fontId="4" fillId="33" borderId="0" xfId="56" applyNumberFormat="1" applyFont="1" applyFill="1" applyBorder="1" applyAlignment="1" applyProtection="1">
      <alignment/>
      <protection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3" fillId="0" borderId="0" xfId="56" applyNumberFormat="1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" fillId="0" borderId="0" xfId="0" applyNumberFormat="1" applyFont="1" applyBorder="1" applyAlignment="1">
      <alignment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 quotePrefix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 quotePrefix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67" fontId="10" fillId="0" borderId="11" xfId="40" applyNumberFormat="1" applyFont="1" applyFill="1" applyBorder="1" applyAlignment="1">
      <alignment horizontal="left" vertical="center"/>
    </xf>
    <xf numFmtId="3" fontId="10" fillId="0" borderId="10" xfId="40" applyNumberFormat="1" applyFont="1" applyFill="1" applyBorder="1" applyAlignment="1">
      <alignment horizontal="right" vertical="distributed"/>
    </xf>
    <xf numFmtId="3" fontId="10" fillId="0" borderId="10" xfId="40" applyNumberFormat="1" applyFont="1" applyFill="1" applyBorder="1" applyAlignment="1">
      <alignment horizontal="right" vertical="center"/>
    </xf>
    <xf numFmtId="3" fontId="9" fillId="0" borderId="10" xfId="40" applyNumberFormat="1" applyFont="1" applyFill="1" applyBorder="1" applyAlignment="1">
      <alignment horizontal="right" vertical="center"/>
    </xf>
    <xf numFmtId="3" fontId="10" fillId="0" borderId="11" xfId="4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10" fillId="0" borderId="10" xfId="40" applyNumberFormat="1" applyFont="1" applyFill="1" applyBorder="1" applyAlignment="1" quotePrefix="1">
      <alignment horizontal="right" vertical="center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0" fontId="4" fillId="0" borderId="10" xfId="55" applyFont="1" applyFill="1" applyBorder="1" applyAlignment="1">
      <alignment horizontal="left"/>
      <protection/>
    </xf>
    <xf numFmtId="3" fontId="4" fillId="0" borderId="10" xfId="54" applyNumberFormat="1" applyFont="1" applyFill="1" applyBorder="1">
      <alignment/>
      <protection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56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2" fillId="0" borderId="10" xfId="54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vertical="center" wrapText="1"/>
      <protection/>
    </xf>
    <xf numFmtId="3" fontId="10" fillId="0" borderId="10" xfId="0" applyNumberFormat="1" applyFont="1" applyFill="1" applyBorder="1" applyAlignment="1" quotePrefix="1">
      <alignment horizontal="right" vertical="center"/>
    </xf>
    <xf numFmtId="3" fontId="14" fillId="0" borderId="10" xfId="54" applyNumberFormat="1" applyFont="1" applyFill="1" applyBorder="1">
      <alignment/>
      <protection/>
    </xf>
    <xf numFmtId="3" fontId="0" fillId="0" borderId="10" xfId="0" applyNumberFormat="1" applyFont="1" applyBorder="1" applyAlignment="1">
      <alignment/>
    </xf>
    <xf numFmtId="3" fontId="2" fillId="0" borderId="10" xfId="54" applyNumberFormat="1" applyFont="1" applyFill="1" applyBorder="1" applyAlignment="1">
      <alignment vertical="center"/>
      <protection/>
    </xf>
    <xf numFmtId="3" fontId="1" fillId="0" borderId="10" xfId="54" applyNumberFormat="1" applyFont="1" applyFill="1" applyBorder="1">
      <alignment/>
      <protection/>
    </xf>
    <xf numFmtId="3" fontId="0" fillId="0" borderId="18" xfId="54" applyNumberFormat="1" applyFont="1" applyFill="1" applyBorder="1">
      <alignment/>
      <protection/>
    </xf>
    <xf numFmtId="0" fontId="0" fillId="0" borderId="19" xfId="0" applyBorder="1" applyAlignment="1">
      <alignment/>
    </xf>
    <xf numFmtId="0" fontId="16" fillId="0" borderId="0" xfId="54" applyFont="1" applyBorder="1" applyAlignment="1">
      <alignment horizontal="center"/>
      <protection/>
    </xf>
    <xf numFmtId="3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7" fontId="0" fillId="0" borderId="10" xfId="40" applyNumberFormat="1" applyFont="1" applyBorder="1" applyAlignment="1">
      <alignment/>
    </xf>
    <xf numFmtId="167" fontId="1" fillId="0" borderId="10" xfId="40" applyNumberFormat="1" applyFont="1" applyBorder="1" applyAlignment="1">
      <alignment/>
    </xf>
    <xf numFmtId="0" fontId="0" fillId="0" borderId="10" xfId="0" applyBorder="1" applyAlignment="1">
      <alignment wrapText="1"/>
    </xf>
    <xf numFmtId="0" fontId="16" fillId="0" borderId="0" xfId="54" applyFont="1" applyBorder="1" applyAlignment="1">
      <alignment horizontal="center"/>
      <protection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78.140625" style="0" bestFit="1" customWidth="1"/>
    <col min="3" max="3" width="16.421875" style="0" customWidth="1"/>
    <col min="4" max="4" width="12.421875" style="0" customWidth="1"/>
  </cols>
  <sheetData>
    <row r="1" ht="12.75">
      <c r="B1" s="1" t="s">
        <v>541</v>
      </c>
    </row>
    <row r="2" ht="12.75">
      <c r="B2" s="5" t="s">
        <v>402</v>
      </c>
    </row>
    <row r="3" ht="12.75">
      <c r="B3" s="5" t="s">
        <v>432</v>
      </c>
    </row>
    <row r="4" spans="1:4" ht="12.75">
      <c r="A4" s="8" t="s">
        <v>389</v>
      </c>
      <c r="B4" s="9" t="s">
        <v>390</v>
      </c>
      <c r="C4" s="8" t="s">
        <v>391</v>
      </c>
      <c r="D4" s="11" t="s">
        <v>530</v>
      </c>
    </row>
    <row r="5" spans="1:4" ht="12.75">
      <c r="A5" s="8" t="s">
        <v>388</v>
      </c>
      <c r="B5" s="8" t="s">
        <v>3</v>
      </c>
      <c r="C5" s="11" t="s">
        <v>431</v>
      </c>
      <c r="D5" s="11" t="s">
        <v>526</v>
      </c>
    </row>
    <row r="6" spans="1:4" ht="12.75">
      <c r="A6" s="8">
        <v>1</v>
      </c>
      <c r="B6" s="11" t="s">
        <v>433</v>
      </c>
      <c r="C6" s="109"/>
      <c r="D6" s="8"/>
    </row>
    <row r="7" spans="1:4" ht="12.75">
      <c r="A7" s="8">
        <v>2</v>
      </c>
      <c r="B7" s="11" t="s">
        <v>435</v>
      </c>
      <c r="C7" s="109">
        <v>22644000</v>
      </c>
      <c r="D7" s="109">
        <v>24914295</v>
      </c>
    </row>
    <row r="8" spans="1:4" ht="12.75">
      <c r="A8" s="8">
        <v>3</v>
      </c>
      <c r="B8" s="11" t="s">
        <v>436</v>
      </c>
      <c r="C8" s="110">
        <v>1500000</v>
      </c>
      <c r="D8" s="110">
        <v>2484000</v>
      </c>
    </row>
    <row r="9" spans="1:4" ht="12.75">
      <c r="A9" s="8">
        <v>4</v>
      </c>
      <c r="B9" s="8" t="s">
        <v>68</v>
      </c>
      <c r="C9" s="109"/>
      <c r="D9" s="8"/>
    </row>
    <row r="10" spans="1:4" ht="12.75">
      <c r="A10" s="8">
        <v>5</v>
      </c>
      <c r="B10" s="8" t="s">
        <v>65</v>
      </c>
      <c r="C10" s="111"/>
      <c r="D10" s="8"/>
    </row>
    <row r="11" spans="1:4" ht="12.75">
      <c r="A11" s="8"/>
      <c r="B11" s="8"/>
      <c r="C11" s="109"/>
      <c r="D11" s="8"/>
    </row>
    <row r="12" spans="1:4" ht="12.75">
      <c r="A12" s="8">
        <v>6</v>
      </c>
      <c r="B12" s="11" t="s">
        <v>434</v>
      </c>
      <c r="C12" s="109">
        <v>356000</v>
      </c>
      <c r="D12" s="109">
        <v>391700</v>
      </c>
    </row>
    <row r="13" spans="1:4" ht="12.75">
      <c r="A13" s="8">
        <v>7</v>
      </c>
      <c r="B13" s="11" t="s">
        <v>435</v>
      </c>
      <c r="C13" s="109">
        <v>356000</v>
      </c>
      <c r="D13" s="109">
        <v>391700</v>
      </c>
    </row>
    <row r="14" spans="1:4" ht="12.75">
      <c r="A14" s="8">
        <v>8</v>
      </c>
      <c r="B14" s="11" t="s">
        <v>68</v>
      </c>
      <c r="C14" s="109"/>
      <c r="D14" s="8"/>
    </row>
    <row r="15" spans="1:4" ht="12.75">
      <c r="A15" s="8">
        <v>9</v>
      </c>
      <c r="B15" s="8" t="s">
        <v>65</v>
      </c>
      <c r="C15" s="111"/>
      <c r="D15" s="8"/>
    </row>
    <row r="16" spans="1:4" ht="12.75">
      <c r="A16" s="8"/>
      <c r="B16" s="9"/>
      <c r="C16" s="111"/>
      <c r="D16" s="8"/>
    </row>
    <row r="17" spans="1:5" ht="12.75">
      <c r="A17" s="8">
        <v>10</v>
      </c>
      <c r="B17" s="9" t="s">
        <v>92</v>
      </c>
      <c r="C17" s="111">
        <f>SUM(C7+C8+C13)</f>
        <v>24500000</v>
      </c>
      <c r="D17" s="111">
        <f>SUM(D7+D8+D13)</f>
        <v>27789995</v>
      </c>
      <c r="E17" s="108"/>
    </row>
    <row r="18" ht="12.75">
      <c r="E18" s="10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8.28125" style="0" customWidth="1"/>
    <col min="2" max="2" width="56.28125" style="0" customWidth="1"/>
    <col min="3" max="3" width="18.00390625" style="0" customWidth="1"/>
    <col min="4" max="4" width="12.00390625" style="0" customWidth="1"/>
  </cols>
  <sheetData>
    <row r="1" ht="12.75">
      <c r="B1" s="1" t="s">
        <v>550</v>
      </c>
    </row>
    <row r="2" ht="12.75">
      <c r="B2" s="5" t="s">
        <v>403</v>
      </c>
    </row>
    <row r="3" ht="12.75">
      <c r="B3" s="5" t="s">
        <v>122</v>
      </c>
    </row>
    <row r="4" spans="1:3" ht="12.75">
      <c r="A4" s="8"/>
      <c r="B4" s="8" t="s">
        <v>69</v>
      </c>
      <c r="C4" s="8" t="s">
        <v>123</v>
      </c>
    </row>
    <row r="5" spans="1:3" ht="12.75">
      <c r="A5" s="8" t="s">
        <v>388</v>
      </c>
      <c r="B5" s="9" t="s">
        <v>3</v>
      </c>
      <c r="C5" s="9" t="s">
        <v>489</v>
      </c>
    </row>
    <row r="6" spans="1:3" ht="12.75">
      <c r="A6" s="8"/>
      <c r="B6" s="8"/>
      <c r="C6" s="8"/>
    </row>
    <row r="7" spans="1:4" ht="12.75">
      <c r="A7" s="8">
        <v>1</v>
      </c>
      <c r="B7" s="9" t="s">
        <v>492</v>
      </c>
      <c r="C7" s="9" t="s">
        <v>490</v>
      </c>
      <c r="D7" s="9" t="s">
        <v>526</v>
      </c>
    </row>
    <row r="8" spans="1:4" ht="12.75">
      <c r="A8" s="8">
        <v>2</v>
      </c>
      <c r="B8" s="9" t="s">
        <v>493</v>
      </c>
      <c r="C8" s="8"/>
      <c r="D8" s="8"/>
    </row>
    <row r="9" spans="1:4" ht="12.75">
      <c r="A9" s="8">
        <v>3</v>
      </c>
      <c r="B9" s="8" t="s">
        <v>491</v>
      </c>
      <c r="C9" s="137">
        <v>1733372</v>
      </c>
      <c r="D9" s="137">
        <v>1733372</v>
      </c>
    </row>
    <row r="10" spans="1:4" ht="12.75">
      <c r="A10" s="8">
        <v>4</v>
      </c>
      <c r="B10" s="11" t="s">
        <v>538</v>
      </c>
      <c r="C10" s="137"/>
      <c r="D10" s="137">
        <v>2163636</v>
      </c>
    </row>
    <row r="11" spans="1:4" ht="12.75">
      <c r="A11" s="8">
        <v>5</v>
      </c>
      <c r="B11" s="8" t="s">
        <v>401</v>
      </c>
      <c r="C11" s="137">
        <v>3608000</v>
      </c>
      <c r="D11" s="137">
        <v>4302362</v>
      </c>
    </row>
    <row r="12" spans="1:4" ht="12.75">
      <c r="A12" s="8">
        <v>6</v>
      </c>
      <c r="B12" s="8" t="s">
        <v>175</v>
      </c>
      <c r="C12" s="137">
        <v>100000</v>
      </c>
      <c r="D12" s="137">
        <v>100000</v>
      </c>
    </row>
    <row r="13" spans="1:4" ht="12.75">
      <c r="A13" s="8">
        <v>7</v>
      </c>
      <c r="B13" s="8" t="s">
        <v>506</v>
      </c>
      <c r="C13" s="137">
        <v>180000</v>
      </c>
      <c r="D13" s="137">
        <v>180000</v>
      </c>
    </row>
    <row r="14" spans="1:4" ht="12.75">
      <c r="A14" s="8">
        <v>8</v>
      </c>
      <c r="B14" s="8" t="s">
        <v>168</v>
      </c>
      <c r="C14" s="137">
        <v>180000</v>
      </c>
      <c r="D14" s="137">
        <v>180000</v>
      </c>
    </row>
    <row r="15" spans="1:4" ht="12.75">
      <c r="A15" s="8">
        <v>9</v>
      </c>
      <c r="B15" s="8" t="s">
        <v>507</v>
      </c>
      <c r="C15" s="137">
        <v>75000</v>
      </c>
      <c r="D15" s="137">
        <v>75000</v>
      </c>
    </row>
    <row r="16" spans="1:4" ht="12.75">
      <c r="A16" s="8">
        <v>10</v>
      </c>
      <c r="B16" s="8" t="s">
        <v>84</v>
      </c>
      <c r="C16" s="137">
        <v>75000</v>
      </c>
      <c r="D16" s="137">
        <v>75000</v>
      </c>
    </row>
    <row r="17" spans="1:4" ht="12.75">
      <c r="A17" s="8">
        <v>11</v>
      </c>
      <c r="B17" s="8" t="s">
        <v>85</v>
      </c>
      <c r="C17" s="137">
        <v>170000</v>
      </c>
      <c r="D17" s="137">
        <v>170000</v>
      </c>
    </row>
    <row r="18" spans="1:4" ht="12.75">
      <c r="A18" s="8">
        <v>12</v>
      </c>
      <c r="B18" s="9" t="s">
        <v>74</v>
      </c>
      <c r="C18" s="134">
        <f>SUM(C9:C17)</f>
        <v>6121372</v>
      </c>
      <c r="D18" s="134">
        <f>SUM(D9:D17)</f>
        <v>8979370</v>
      </c>
    </row>
    <row r="19" spans="1:4" ht="12.75">
      <c r="A19" s="8"/>
      <c r="B19" s="8"/>
      <c r="C19" s="137"/>
      <c r="D19" s="137"/>
    </row>
    <row r="20" spans="1:4" ht="12.75">
      <c r="A20" s="8">
        <v>13</v>
      </c>
      <c r="B20" s="9" t="s">
        <v>494</v>
      </c>
      <c r="C20" s="137"/>
      <c r="D20" s="137"/>
    </row>
    <row r="21" spans="1:4" ht="12.75">
      <c r="A21" s="8">
        <v>14</v>
      </c>
      <c r="B21" s="8" t="s">
        <v>503</v>
      </c>
      <c r="C21" s="137">
        <v>50000</v>
      </c>
      <c r="D21" s="137">
        <v>50000</v>
      </c>
    </row>
    <row r="22" spans="1:4" ht="12.75">
      <c r="A22" s="8">
        <v>15</v>
      </c>
      <c r="B22" s="8" t="s">
        <v>504</v>
      </c>
      <c r="C22" s="137">
        <v>60000</v>
      </c>
      <c r="D22" s="137">
        <v>60000</v>
      </c>
    </row>
    <row r="23" spans="1:4" ht="12.75">
      <c r="A23" s="8">
        <v>16</v>
      </c>
      <c r="B23" s="8" t="s">
        <v>505</v>
      </c>
      <c r="C23" s="137">
        <v>60000</v>
      </c>
      <c r="D23" s="137">
        <v>60000</v>
      </c>
    </row>
    <row r="24" spans="1:4" ht="12.75">
      <c r="A24" s="8">
        <v>17</v>
      </c>
      <c r="B24" s="8" t="s">
        <v>86</v>
      </c>
      <c r="C24" s="137"/>
      <c r="D24" s="137"/>
    </row>
    <row r="25" spans="1:4" ht="12.75">
      <c r="A25" s="8">
        <v>18</v>
      </c>
      <c r="B25" s="8" t="s">
        <v>120</v>
      </c>
      <c r="C25" s="137">
        <v>50000</v>
      </c>
      <c r="D25" s="137">
        <v>50000</v>
      </c>
    </row>
    <row r="26" spans="1:4" ht="12.75">
      <c r="A26" s="8">
        <v>19</v>
      </c>
      <c r="B26" s="8" t="s">
        <v>121</v>
      </c>
      <c r="C26" s="137">
        <v>50000</v>
      </c>
      <c r="D26" s="137">
        <v>50000</v>
      </c>
    </row>
    <row r="27" spans="1:4" ht="12.75">
      <c r="A27" s="8">
        <v>20</v>
      </c>
      <c r="B27" s="8" t="s">
        <v>502</v>
      </c>
      <c r="C27" s="137">
        <v>50000</v>
      </c>
      <c r="D27" s="137">
        <v>50000</v>
      </c>
    </row>
    <row r="28" spans="1:4" ht="12.75">
      <c r="A28" s="8">
        <v>21</v>
      </c>
      <c r="B28" s="11" t="s">
        <v>495</v>
      </c>
      <c r="C28" s="137">
        <v>50000</v>
      </c>
      <c r="D28" s="137">
        <v>50000</v>
      </c>
    </row>
    <row r="29" spans="1:4" ht="12.75">
      <c r="A29" s="8">
        <v>22</v>
      </c>
      <c r="B29" s="8" t="s">
        <v>496</v>
      </c>
      <c r="C29" s="137">
        <v>30000</v>
      </c>
      <c r="D29" s="137">
        <v>30000</v>
      </c>
    </row>
    <row r="30" spans="1:4" ht="12.75">
      <c r="A30" s="8">
        <v>23</v>
      </c>
      <c r="B30" s="8" t="s">
        <v>430</v>
      </c>
      <c r="C30" s="137">
        <v>30000</v>
      </c>
      <c r="D30" s="137">
        <v>30000</v>
      </c>
    </row>
    <row r="31" spans="1:4" ht="12.75">
      <c r="A31" s="8">
        <v>24</v>
      </c>
      <c r="B31" s="11" t="s">
        <v>539</v>
      </c>
      <c r="C31" s="137"/>
      <c r="D31" s="137">
        <v>61397</v>
      </c>
    </row>
    <row r="32" spans="1:4" ht="12.75">
      <c r="A32" s="8">
        <v>25</v>
      </c>
      <c r="B32" s="9" t="s">
        <v>74</v>
      </c>
      <c r="C32" s="134">
        <f>SUM(C21:C30)</f>
        <v>430000</v>
      </c>
      <c r="D32" s="134">
        <f>SUM(D21:D31)</f>
        <v>491397</v>
      </c>
    </row>
    <row r="33" spans="1:4" ht="12.75">
      <c r="A33" s="8">
        <v>26</v>
      </c>
      <c r="B33" s="9" t="s">
        <v>92</v>
      </c>
      <c r="C33" s="134">
        <f>SUM(C18+C32)</f>
        <v>6551372</v>
      </c>
      <c r="D33" s="134">
        <f>SUM(D18+D32)</f>
        <v>9470767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B17" sqref="B16:B17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3" width="17.421875" style="0" customWidth="1"/>
    <col min="4" max="4" width="17.140625" style="0" customWidth="1"/>
    <col min="5" max="5" width="52.421875" style="0" customWidth="1"/>
    <col min="6" max="6" width="18.28125" style="0" customWidth="1"/>
    <col min="7" max="7" width="17.421875" style="0" customWidth="1"/>
  </cols>
  <sheetData>
    <row r="1" ht="12.75">
      <c r="B1" s="1" t="s">
        <v>542</v>
      </c>
    </row>
    <row r="3" ht="15.75">
      <c r="B3" s="6" t="s">
        <v>403</v>
      </c>
    </row>
    <row r="4" ht="15.75">
      <c r="B4" s="6" t="s">
        <v>102</v>
      </c>
    </row>
    <row r="5" spans="3:10" ht="12.75">
      <c r="C5" s="1" t="s">
        <v>437</v>
      </c>
      <c r="D5" s="1"/>
      <c r="G5" s="1" t="s">
        <v>437</v>
      </c>
      <c r="I5" s="1"/>
      <c r="J5" s="1"/>
    </row>
    <row r="6" spans="2:10" ht="12.75">
      <c r="B6" t="s">
        <v>93</v>
      </c>
      <c r="C6" t="s">
        <v>94</v>
      </c>
      <c r="D6" t="s">
        <v>97</v>
      </c>
      <c r="E6" t="s">
        <v>98</v>
      </c>
      <c r="F6" s="1" t="s">
        <v>125</v>
      </c>
      <c r="G6" s="1" t="s">
        <v>137</v>
      </c>
      <c r="I6" s="1"/>
      <c r="J6" s="1"/>
    </row>
    <row r="7" spans="2:6" ht="18">
      <c r="B7" s="163" t="s">
        <v>22</v>
      </c>
      <c r="C7" s="163"/>
      <c r="D7" s="155"/>
      <c r="E7" s="163" t="s">
        <v>23</v>
      </c>
      <c r="F7" s="163"/>
    </row>
    <row r="8" spans="2:7" ht="12.75">
      <c r="B8" s="23" t="s">
        <v>3</v>
      </c>
      <c r="C8" s="24" t="s">
        <v>67</v>
      </c>
      <c r="D8" s="24" t="s">
        <v>526</v>
      </c>
      <c r="E8" s="23" t="s">
        <v>3</v>
      </c>
      <c r="F8" s="24" t="s">
        <v>67</v>
      </c>
      <c r="G8" s="24" t="s">
        <v>526</v>
      </c>
    </row>
    <row r="9" spans="1:7" ht="18">
      <c r="A9">
        <v>1</v>
      </c>
      <c r="B9" s="25" t="s">
        <v>47</v>
      </c>
      <c r="C9" s="26"/>
      <c r="D9" s="26"/>
      <c r="E9" s="25" t="s">
        <v>24</v>
      </c>
      <c r="F9" s="26"/>
      <c r="G9" s="26"/>
    </row>
    <row r="10" spans="1:7" ht="16.5">
      <c r="A10">
        <v>2</v>
      </c>
      <c r="B10" s="27" t="s">
        <v>25</v>
      </c>
      <c r="C10" s="28"/>
      <c r="D10" s="28"/>
      <c r="E10" s="27" t="s">
        <v>26</v>
      </c>
      <c r="F10" s="28"/>
      <c r="G10" s="28"/>
    </row>
    <row r="11" spans="1:7" ht="15.75">
      <c r="A11">
        <v>3</v>
      </c>
      <c r="B11" s="29" t="s">
        <v>8</v>
      </c>
      <c r="C11" s="30"/>
      <c r="D11" s="30"/>
      <c r="E11" s="29" t="s">
        <v>8</v>
      </c>
      <c r="F11" s="30"/>
      <c r="G11" s="30"/>
    </row>
    <row r="12" spans="1:7" ht="12.75">
      <c r="A12">
        <v>4</v>
      </c>
      <c r="B12" s="31" t="s">
        <v>386</v>
      </c>
      <c r="C12" s="32">
        <v>111320408</v>
      </c>
      <c r="D12" s="32">
        <v>114204128</v>
      </c>
      <c r="E12" s="31" t="s">
        <v>12</v>
      </c>
      <c r="F12" s="32">
        <v>78459720</v>
      </c>
      <c r="G12" s="32">
        <v>87195312</v>
      </c>
    </row>
    <row r="13" spans="1:7" ht="12.75">
      <c r="A13">
        <v>5</v>
      </c>
      <c r="B13" s="38" t="s">
        <v>464</v>
      </c>
      <c r="C13" s="32">
        <v>19211394</v>
      </c>
      <c r="D13" s="32">
        <v>24467688</v>
      </c>
      <c r="E13" s="31" t="s">
        <v>99</v>
      </c>
      <c r="F13" s="32">
        <v>19460088</v>
      </c>
      <c r="G13" s="32">
        <v>21917955</v>
      </c>
    </row>
    <row r="14" spans="1:7" ht="12.75">
      <c r="A14">
        <v>6</v>
      </c>
      <c r="B14" s="38" t="s">
        <v>520</v>
      </c>
      <c r="C14" s="32">
        <v>11896800</v>
      </c>
      <c r="D14" s="32">
        <v>11896800</v>
      </c>
      <c r="E14" s="31" t="s">
        <v>76</v>
      </c>
      <c r="F14" s="32">
        <v>39771591</v>
      </c>
      <c r="G14" s="32">
        <v>40366319</v>
      </c>
    </row>
    <row r="15" spans="1:7" ht="12.75">
      <c r="A15">
        <v>7</v>
      </c>
      <c r="B15" s="31" t="s">
        <v>519</v>
      </c>
      <c r="C15" s="32">
        <v>2610000</v>
      </c>
      <c r="D15" s="32">
        <v>3097705</v>
      </c>
      <c r="E15" s="31" t="s">
        <v>27</v>
      </c>
      <c r="F15" s="32">
        <v>5100000</v>
      </c>
      <c r="G15" s="32">
        <v>6379390</v>
      </c>
    </row>
    <row r="16" spans="1:7" ht="12.75">
      <c r="A16">
        <v>8</v>
      </c>
      <c r="B16" s="31"/>
      <c r="C16" s="32"/>
      <c r="D16" s="32"/>
      <c r="E16" s="31" t="s">
        <v>476</v>
      </c>
      <c r="F16" s="32">
        <v>6551372</v>
      </c>
      <c r="G16" s="32">
        <v>9470767</v>
      </c>
    </row>
    <row r="17" spans="1:7" ht="12.75">
      <c r="A17">
        <v>9</v>
      </c>
      <c r="B17" s="132" t="s">
        <v>74</v>
      </c>
      <c r="C17" s="133">
        <f>SUM(C12:C15)</f>
        <v>145038602</v>
      </c>
      <c r="D17" s="133">
        <f>SUM(D12:D15)</f>
        <v>153666321</v>
      </c>
      <c r="E17" s="31" t="s">
        <v>65</v>
      </c>
      <c r="F17" s="32">
        <f>SUM(F12:F16)</f>
        <v>149342771</v>
      </c>
      <c r="G17" s="32">
        <f>SUM(G12:G16)</f>
        <v>165329743</v>
      </c>
    </row>
    <row r="18" spans="1:7" ht="12.75">
      <c r="A18">
        <v>10</v>
      </c>
      <c r="B18" s="31"/>
      <c r="C18" s="32"/>
      <c r="D18" s="32"/>
      <c r="E18" s="31"/>
      <c r="F18" s="32"/>
      <c r="G18" s="32"/>
    </row>
    <row r="19" spans="1:7" ht="15.75">
      <c r="A19">
        <v>11</v>
      </c>
      <c r="B19" s="29" t="s">
        <v>9</v>
      </c>
      <c r="C19" s="30"/>
      <c r="D19" s="30"/>
      <c r="E19" s="29" t="s">
        <v>48</v>
      </c>
      <c r="F19" s="30"/>
      <c r="G19" s="30"/>
    </row>
    <row r="20" spans="1:7" ht="12.75">
      <c r="A20">
        <v>12</v>
      </c>
      <c r="B20" s="31" t="s">
        <v>72</v>
      </c>
      <c r="C20" s="32">
        <v>1000000</v>
      </c>
      <c r="D20" s="32">
        <v>1000000</v>
      </c>
      <c r="E20" s="31" t="s">
        <v>17</v>
      </c>
      <c r="F20" s="32">
        <v>16294717</v>
      </c>
      <c r="G20" s="32">
        <v>19730713</v>
      </c>
    </row>
    <row r="21" spans="1:7" ht="12.75">
      <c r="A21">
        <v>13</v>
      </c>
      <c r="B21" s="31" t="s">
        <v>475</v>
      </c>
      <c r="C21" s="32">
        <v>326606</v>
      </c>
      <c r="D21" s="32">
        <v>7612600</v>
      </c>
      <c r="E21" s="31" t="s">
        <v>28</v>
      </c>
      <c r="F21" s="32"/>
      <c r="G21" s="32"/>
    </row>
    <row r="22" spans="1:7" ht="12.75">
      <c r="A22">
        <v>14</v>
      </c>
      <c r="B22" s="31" t="s">
        <v>387</v>
      </c>
      <c r="C22" s="32"/>
      <c r="D22" s="32"/>
      <c r="E22" s="31" t="s">
        <v>100</v>
      </c>
      <c r="F22" s="32"/>
      <c r="G22" s="32"/>
    </row>
    <row r="23" spans="1:7" ht="12.75">
      <c r="A23">
        <v>15</v>
      </c>
      <c r="B23" s="31" t="s">
        <v>517</v>
      </c>
      <c r="C23" s="8">
        <v>2200000</v>
      </c>
      <c r="D23" s="8">
        <v>2200000</v>
      </c>
      <c r="E23" s="31" t="s">
        <v>20</v>
      </c>
      <c r="F23" s="32"/>
      <c r="G23" s="32"/>
    </row>
    <row r="24" spans="1:7" ht="12.75">
      <c r="A24">
        <v>16</v>
      </c>
      <c r="B24" s="60" t="s">
        <v>518</v>
      </c>
      <c r="C24" s="153">
        <v>1611000</v>
      </c>
      <c r="D24" s="153">
        <v>1611000</v>
      </c>
      <c r="E24" s="31" t="s">
        <v>21</v>
      </c>
      <c r="F24" s="32"/>
      <c r="G24" s="32"/>
    </row>
    <row r="25" spans="1:7" ht="14.25">
      <c r="A25">
        <v>17</v>
      </c>
      <c r="B25" s="33"/>
      <c r="C25" s="32"/>
      <c r="D25" s="32"/>
      <c r="E25" s="31" t="s">
        <v>101</v>
      </c>
      <c r="F25" s="32"/>
      <c r="G25" s="32"/>
    </row>
    <row r="26" spans="1:7" ht="12.75">
      <c r="A26">
        <v>18</v>
      </c>
      <c r="B26" s="43" t="s">
        <v>74</v>
      </c>
      <c r="C26" s="32">
        <f>SUM(C20:C25)</f>
        <v>5137606</v>
      </c>
      <c r="D26" s="32">
        <f>SUM(D20:D25)</f>
        <v>12423600</v>
      </c>
      <c r="E26" s="31" t="s">
        <v>74</v>
      </c>
      <c r="F26" s="32">
        <f>SUM(F20:F25)</f>
        <v>16294717</v>
      </c>
      <c r="G26" s="32">
        <f>SUM(G20:G25)</f>
        <v>19730713</v>
      </c>
    </row>
    <row r="27" spans="1:7" ht="16.5">
      <c r="A27">
        <v>19</v>
      </c>
      <c r="B27" s="47"/>
      <c r="C27" s="32"/>
      <c r="D27" s="32"/>
      <c r="E27" s="27" t="s">
        <v>91</v>
      </c>
      <c r="F27" s="28"/>
      <c r="G27" s="28"/>
    </row>
    <row r="28" spans="1:7" ht="15.75">
      <c r="A28">
        <v>20</v>
      </c>
      <c r="B28" s="29"/>
      <c r="C28" s="32"/>
      <c r="D28" s="32"/>
      <c r="E28" s="29" t="s">
        <v>29</v>
      </c>
      <c r="F28" s="30"/>
      <c r="G28" s="30"/>
    </row>
    <row r="29" spans="1:7" ht="15.75">
      <c r="A29">
        <v>21</v>
      </c>
      <c r="B29" s="29"/>
      <c r="C29" s="32"/>
      <c r="D29" s="32"/>
      <c r="E29" s="43" t="s">
        <v>7</v>
      </c>
      <c r="F29" s="32">
        <v>4600000</v>
      </c>
      <c r="G29" s="32">
        <v>4380740</v>
      </c>
    </row>
    <row r="30" spans="1:7" ht="14.25">
      <c r="A30">
        <v>22</v>
      </c>
      <c r="B30" s="33"/>
      <c r="C30" s="32"/>
      <c r="D30" s="32"/>
      <c r="E30" s="31" t="s">
        <v>30</v>
      </c>
      <c r="F30" s="32"/>
      <c r="G30" s="32"/>
    </row>
    <row r="31" spans="1:7" ht="14.25">
      <c r="A31">
        <v>23</v>
      </c>
      <c r="B31" s="33"/>
      <c r="C31" s="32"/>
      <c r="D31" s="32"/>
      <c r="E31" s="31" t="s">
        <v>74</v>
      </c>
      <c r="F31" s="32">
        <v>4600000</v>
      </c>
      <c r="G31" s="32">
        <f>SUM(G29:G30)</f>
        <v>4380740</v>
      </c>
    </row>
    <row r="32" spans="1:7" ht="15.75">
      <c r="A32">
        <v>24</v>
      </c>
      <c r="B32" s="29"/>
      <c r="C32" s="32"/>
      <c r="D32" s="32"/>
      <c r="E32" s="29" t="s">
        <v>31</v>
      </c>
      <c r="F32" s="30"/>
      <c r="G32" s="30"/>
    </row>
    <row r="33" spans="1:7" ht="14.25">
      <c r="A33">
        <v>25</v>
      </c>
      <c r="B33" s="33"/>
      <c r="C33" s="32"/>
      <c r="D33" s="32"/>
      <c r="E33" s="31" t="s">
        <v>32</v>
      </c>
      <c r="F33" s="32">
        <v>0</v>
      </c>
      <c r="G33" s="32">
        <v>0</v>
      </c>
    </row>
    <row r="34" spans="1:7" ht="14.25">
      <c r="A34">
        <v>26</v>
      </c>
      <c r="B34" s="33"/>
      <c r="C34" s="32"/>
      <c r="D34" s="32"/>
      <c r="E34" s="31"/>
      <c r="F34" s="32"/>
      <c r="G34" s="32"/>
    </row>
    <row r="35" spans="1:7" ht="39" customHeight="1">
      <c r="A35">
        <v>27</v>
      </c>
      <c r="B35" s="147" t="s">
        <v>510</v>
      </c>
      <c r="C35" s="151">
        <f>SUM(C17+C26)</f>
        <v>150176208</v>
      </c>
      <c r="D35" s="151">
        <f>SUM(D17+D26)</f>
        <v>166089921</v>
      </c>
      <c r="E35" s="146" t="s">
        <v>509</v>
      </c>
      <c r="F35" s="151">
        <f>SUM(F17+F26+F31)</f>
        <v>170237488</v>
      </c>
      <c r="G35" s="151">
        <f>SUM(G17+G26+G31)</f>
        <v>189441196</v>
      </c>
    </row>
    <row r="36" spans="1:7" ht="18">
      <c r="A36">
        <v>28</v>
      </c>
      <c r="B36" s="34" t="s">
        <v>39</v>
      </c>
      <c r="C36" s="32"/>
      <c r="D36" s="32"/>
      <c r="E36" s="34" t="s">
        <v>38</v>
      </c>
      <c r="F36" s="26"/>
      <c r="G36" s="26"/>
    </row>
    <row r="37" spans="1:7" ht="15.75">
      <c r="A37">
        <v>29</v>
      </c>
      <c r="B37" s="29" t="s">
        <v>40</v>
      </c>
      <c r="C37" s="32"/>
      <c r="D37" s="32"/>
      <c r="E37" s="31" t="s">
        <v>33</v>
      </c>
      <c r="F37" s="32"/>
      <c r="G37" s="32"/>
    </row>
    <row r="38" spans="1:7" ht="14.25">
      <c r="A38">
        <v>30</v>
      </c>
      <c r="B38" s="33" t="s">
        <v>49</v>
      </c>
      <c r="C38" s="32">
        <v>24144000</v>
      </c>
      <c r="D38" s="32">
        <v>27398295</v>
      </c>
      <c r="E38" s="31" t="s">
        <v>34</v>
      </c>
      <c r="F38" s="32"/>
      <c r="G38" s="32"/>
    </row>
    <row r="39" spans="1:7" ht="18">
      <c r="A39">
        <v>31</v>
      </c>
      <c r="B39" s="33" t="s">
        <v>50</v>
      </c>
      <c r="C39" s="32">
        <v>356000</v>
      </c>
      <c r="D39" s="32">
        <v>391700</v>
      </c>
      <c r="E39" s="34"/>
      <c r="F39" s="35"/>
      <c r="G39" s="35"/>
    </row>
    <row r="40" spans="1:7" ht="18">
      <c r="A40">
        <v>32</v>
      </c>
      <c r="B40" s="33" t="s">
        <v>74</v>
      </c>
      <c r="C40" s="149">
        <f>SUM(C38:C39)</f>
        <v>24500000</v>
      </c>
      <c r="D40" s="149">
        <f>SUM(D38:D39)</f>
        <v>27789995</v>
      </c>
      <c r="E40" s="34" t="s">
        <v>35</v>
      </c>
      <c r="F40" s="35"/>
      <c r="G40" s="35"/>
    </row>
    <row r="41" spans="1:7" ht="18">
      <c r="A41">
        <v>33</v>
      </c>
      <c r="B41" s="29" t="s">
        <v>41</v>
      </c>
      <c r="C41" s="30"/>
      <c r="D41" s="30"/>
      <c r="E41" s="31" t="s">
        <v>36</v>
      </c>
      <c r="F41" s="35"/>
      <c r="G41" s="35"/>
    </row>
    <row r="42" spans="1:7" ht="18">
      <c r="A42">
        <v>34</v>
      </c>
      <c r="B42" s="33" t="s">
        <v>51</v>
      </c>
      <c r="C42" s="32"/>
      <c r="D42" s="32"/>
      <c r="E42" s="31" t="s">
        <v>37</v>
      </c>
      <c r="F42" s="35"/>
      <c r="G42" s="35"/>
    </row>
    <row r="43" spans="1:7" ht="14.25">
      <c r="A43">
        <v>35</v>
      </c>
      <c r="B43" s="33" t="s">
        <v>42</v>
      </c>
      <c r="C43" s="32"/>
      <c r="D43" s="32"/>
      <c r="E43" s="31" t="s">
        <v>477</v>
      </c>
      <c r="F43" s="32">
        <v>4438720</v>
      </c>
      <c r="G43" s="32">
        <v>4438720</v>
      </c>
    </row>
    <row r="44" spans="1:7" ht="14.25">
      <c r="A44">
        <v>36</v>
      </c>
      <c r="B44" s="33" t="s">
        <v>74</v>
      </c>
      <c r="C44" s="32"/>
      <c r="D44" s="32"/>
      <c r="E44" s="31" t="s">
        <v>74</v>
      </c>
      <c r="F44" s="152">
        <v>4438720</v>
      </c>
      <c r="G44" s="152">
        <v>4438720</v>
      </c>
    </row>
    <row r="45" spans="1:7" ht="18">
      <c r="A45">
        <v>37</v>
      </c>
      <c r="B45" s="25" t="s">
        <v>10</v>
      </c>
      <c r="C45" s="26">
        <f>SUM(C35+C40)</f>
        <v>174676208</v>
      </c>
      <c r="D45" s="26">
        <f>SUM(D35+D40)</f>
        <v>193879916</v>
      </c>
      <c r="E45" s="25" t="s">
        <v>43</v>
      </c>
      <c r="F45" s="26">
        <f>SUM(F35:F43)</f>
        <v>174676208</v>
      </c>
      <c r="G45" s="26">
        <f>SUM(G35:G43)</f>
        <v>193879916</v>
      </c>
    </row>
    <row r="46" spans="1:7" ht="12.75">
      <c r="A46">
        <v>38</v>
      </c>
      <c r="B46" s="43" t="s">
        <v>44</v>
      </c>
      <c r="C46" s="133">
        <v>169182602</v>
      </c>
      <c r="D46" s="133">
        <f>D17+D38</f>
        <v>181064616</v>
      </c>
      <c r="E46" s="31" t="s">
        <v>45</v>
      </c>
      <c r="F46" s="32">
        <v>158381491</v>
      </c>
      <c r="G46" s="32">
        <f>G17+G31+G44</f>
        <v>174149203</v>
      </c>
    </row>
    <row r="47" spans="1:7" ht="12.75">
      <c r="A47">
        <v>39</v>
      </c>
      <c r="B47" s="43" t="s">
        <v>46</v>
      </c>
      <c r="C47" s="32">
        <v>5493606</v>
      </c>
      <c r="D47" s="32">
        <f>D26+D39</f>
        <v>12815300</v>
      </c>
      <c r="E47" s="31" t="s">
        <v>52</v>
      </c>
      <c r="F47" s="32">
        <v>16294717</v>
      </c>
      <c r="G47" s="32">
        <f>G26+G33</f>
        <v>19730713</v>
      </c>
    </row>
    <row r="48" spans="3:7" ht="12.75">
      <c r="C48" s="108"/>
      <c r="D48" s="108"/>
      <c r="F48" s="108"/>
      <c r="G48" s="108"/>
    </row>
    <row r="49" spans="4:7" ht="12.75">
      <c r="D49" s="108"/>
      <c r="G49" s="108"/>
    </row>
  </sheetData>
  <sheetProtection/>
  <mergeCells count="2">
    <mergeCell ref="B7:C7"/>
    <mergeCell ref="E7:F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57421875" style="0" customWidth="1"/>
    <col min="2" max="2" width="5.421875" style="4" customWidth="1"/>
    <col min="3" max="3" width="64.00390625" style="0" customWidth="1"/>
    <col min="4" max="4" width="7.140625" style="0" customWidth="1"/>
    <col min="5" max="5" width="12.7109375" style="0" customWidth="1"/>
    <col min="6" max="6" width="10.7109375" style="0" customWidth="1"/>
    <col min="7" max="7" width="12.421875" style="0" customWidth="1"/>
    <col min="8" max="8" width="14.8515625" style="0" customWidth="1"/>
    <col min="9" max="9" width="11.140625" style="0" bestFit="1" customWidth="1"/>
  </cols>
  <sheetData>
    <row r="1" spans="1:8" ht="12.75">
      <c r="A1" s="164" t="s">
        <v>543</v>
      </c>
      <c r="B1" s="165"/>
      <c r="C1" s="165"/>
      <c r="D1" s="165"/>
      <c r="E1" s="165"/>
      <c r="F1" s="165"/>
      <c r="G1" s="165"/>
      <c r="H1" s="165"/>
    </row>
    <row r="2" spans="1:9" ht="15">
      <c r="A2" s="166" t="s">
        <v>438</v>
      </c>
      <c r="B2" s="166"/>
      <c r="C2" s="167"/>
      <c r="D2" s="167"/>
      <c r="E2" s="167"/>
      <c r="F2" s="167"/>
      <c r="G2" s="167"/>
      <c r="H2" s="167"/>
      <c r="I2" s="7"/>
    </row>
    <row r="3" spans="3:9" ht="15">
      <c r="C3" t="s">
        <v>402</v>
      </c>
      <c r="I3" s="7"/>
    </row>
    <row r="4" spans="1:9" ht="12.75">
      <c r="A4" s="68" t="s">
        <v>375</v>
      </c>
      <c r="B4" s="68" t="s">
        <v>376</v>
      </c>
      <c r="C4" s="69" t="s">
        <v>377</v>
      </c>
      <c r="D4" s="69" t="s">
        <v>378</v>
      </c>
      <c r="E4" s="69" t="s">
        <v>379</v>
      </c>
      <c r="F4" s="69" t="s">
        <v>133</v>
      </c>
      <c r="G4" s="70" t="s">
        <v>134</v>
      </c>
      <c r="H4" s="96" t="s">
        <v>136</v>
      </c>
      <c r="I4" s="96" t="s">
        <v>521</v>
      </c>
    </row>
    <row r="5" spans="1:9" ht="38.25">
      <c r="A5" s="64" t="s">
        <v>380</v>
      </c>
      <c r="B5" s="64" t="s">
        <v>381</v>
      </c>
      <c r="C5" s="65" t="s">
        <v>382</v>
      </c>
      <c r="D5" s="66" t="s">
        <v>383</v>
      </c>
      <c r="E5" s="66" t="s">
        <v>170</v>
      </c>
      <c r="F5" s="66" t="s">
        <v>145</v>
      </c>
      <c r="G5" s="67" t="s">
        <v>384</v>
      </c>
      <c r="H5" s="90" t="s">
        <v>385</v>
      </c>
      <c r="I5" s="90" t="s">
        <v>522</v>
      </c>
    </row>
    <row r="6" spans="1:10" ht="12.75">
      <c r="A6" s="74">
        <v>1</v>
      </c>
      <c r="B6" s="71">
        <v>1</v>
      </c>
      <c r="C6" s="72" t="s">
        <v>176</v>
      </c>
      <c r="D6" s="73" t="s">
        <v>177</v>
      </c>
      <c r="E6" s="73"/>
      <c r="F6" s="112"/>
      <c r="G6" s="115"/>
      <c r="H6" s="112">
        <f>SUM(H7:H15)</f>
        <v>104729306</v>
      </c>
      <c r="I6" s="112">
        <f>SUM(I7:I15)</f>
        <v>104729306</v>
      </c>
      <c r="J6" s="108"/>
    </row>
    <row r="7" spans="1:10" ht="12.75">
      <c r="A7" s="74">
        <v>2</v>
      </c>
      <c r="B7" s="69" t="s">
        <v>178</v>
      </c>
      <c r="C7" s="74" t="s">
        <v>439</v>
      </c>
      <c r="D7" s="73"/>
      <c r="E7" s="73"/>
      <c r="F7" s="112"/>
      <c r="G7" s="119">
        <v>80333200</v>
      </c>
      <c r="H7" s="117">
        <v>80333200</v>
      </c>
      <c r="I7" s="117">
        <v>80333200</v>
      </c>
      <c r="J7" s="108"/>
    </row>
    <row r="8" spans="1:10" ht="12.75">
      <c r="A8" s="74">
        <v>3</v>
      </c>
      <c r="B8" s="69" t="s">
        <v>179</v>
      </c>
      <c r="C8" s="74" t="s">
        <v>441</v>
      </c>
      <c r="D8" s="73"/>
      <c r="E8" s="117">
        <v>1750550</v>
      </c>
      <c r="F8" s="112"/>
      <c r="G8" s="119"/>
      <c r="H8" s="117">
        <v>1750550</v>
      </c>
      <c r="I8" s="117">
        <v>1750550</v>
      </c>
      <c r="J8" s="108"/>
    </row>
    <row r="9" spans="1:10" ht="12.75">
      <c r="A9" s="74">
        <v>4</v>
      </c>
      <c r="B9" s="69" t="s">
        <v>180</v>
      </c>
      <c r="C9" s="74" t="s">
        <v>442</v>
      </c>
      <c r="D9" s="73"/>
      <c r="E9" s="117">
        <v>1920000</v>
      </c>
      <c r="F9" s="112"/>
      <c r="G9" s="119"/>
      <c r="H9" s="117">
        <v>1920000</v>
      </c>
      <c r="I9" s="117">
        <v>1920000</v>
      </c>
      <c r="J9" s="108"/>
    </row>
    <row r="10" spans="1:10" ht="12.75">
      <c r="A10" s="74">
        <v>5</v>
      </c>
      <c r="B10" s="69" t="s">
        <v>181</v>
      </c>
      <c r="C10" s="74" t="s">
        <v>443</v>
      </c>
      <c r="D10" s="73"/>
      <c r="E10" s="117">
        <v>1048938</v>
      </c>
      <c r="F10" s="112"/>
      <c r="G10" s="119"/>
      <c r="H10" s="117">
        <v>1048938</v>
      </c>
      <c r="I10" s="117">
        <v>1048938</v>
      </c>
      <c r="J10" s="108"/>
    </row>
    <row r="11" spans="1:10" ht="12.75">
      <c r="A11" s="74">
        <v>6</v>
      </c>
      <c r="B11" s="69" t="s">
        <v>182</v>
      </c>
      <c r="C11" s="74" t="s">
        <v>440</v>
      </c>
      <c r="D11" s="73"/>
      <c r="E11" s="117">
        <v>880760</v>
      </c>
      <c r="F11" s="112"/>
      <c r="G11" s="119"/>
      <c r="H11" s="117">
        <v>880760</v>
      </c>
      <c r="I11" s="117">
        <v>880760</v>
      </c>
      <c r="J11" s="108"/>
    </row>
    <row r="12" spans="1:10" ht="12.75">
      <c r="A12" s="74">
        <v>7</v>
      </c>
      <c r="B12" s="69" t="s">
        <v>183</v>
      </c>
      <c r="C12" s="74" t="s">
        <v>444</v>
      </c>
      <c r="D12" s="73"/>
      <c r="E12" s="117">
        <v>2550</v>
      </c>
      <c r="F12" s="112"/>
      <c r="G12" s="119"/>
      <c r="H12" s="117">
        <v>2550</v>
      </c>
      <c r="I12" s="117">
        <v>2550</v>
      </c>
      <c r="J12" s="108"/>
    </row>
    <row r="13" spans="1:10" ht="12.75">
      <c r="A13" s="74">
        <v>8</v>
      </c>
      <c r="B13" s="69" t="s">
        <v>184</v>
      </c>
      <c r="C13" s="74" t="s">
        <v>445</v>
      </c>
      <c r="D13" s="73"/>
      <c r="E13" s="117">
        <v>5000000</v>
      </c>
      <c r="F13" s="112"/>
      <c r="G13" s="119"/>
      <c r="H13" s="117">
        <v>5000000</v>
      </c>
      <c r="I13" s="117">
        <v>5000000</v>
      </c>
      <c r="J13" s="108"/>
    </row>
    <row r="14" spans="1:10" ht="12.75">
      <c r="A14" s="74">
        <v>9</v>
      </c>
      <c r="B14" s="69" t="s">
        <v>448</v>
      </c>
      <c r="C14" s="74" t="s">
        <v>446</v>
      </c>
      <c r="D14" s="73"/>
      <c r="E14" s="117">
        <v>13640400</v>
      </c>
      <c r="F14" s="112"/>
      <c r="G14" s="119"/>
      <c r="H14" s="117">
        <v>13640400</v>
      </c>
      <c r="I14" s="117">
        <v>13640400</v>
      </c>
      <c r="J14" s="108"/>
    </row>
    <row r="15" spans="1:10" ht="12.75">
      <c r="A15" s="74">
        <v>10</v>
      </c>
      <c r="B15" s="69" t="s">
        <v>449</v>
      </c>
      <c r="C15" s="74" t="s">
        <v>447</v>
      </c>
      <c r="D15" s="73"/>
      <c r="E15" s="117">
        <v>152908</v>
      </c>
      <c r="F15" s="112"/>
      <c r="G15" s="119"/>
      <c r="H15" s="117">
        <v>152908</v>
      </c>
      <c r="I15" s="117">
        <v>152908</v>
      </c>
      <c r="J15" s="108"/>
    </row>
    <row r="16" spans="1:10" ht="12.75">
      <c r="A16" s="74">
        <v>11</v>
      </c>
      <c r="B16" s="71">
        <v>2</v>
      </c>
      <c r="C16" s="76" t="s">
        <v>185</v>
      </c>
      <c r="D16" s="73" t="s">
        <v>186</v>
      </c>
      <c r="E16" s="117"/>
      <c r="F16" s="112"/>
      <c r="G16" s="120"/>
      <c r="H16" s="112"/>
      <c r="I16" s="112"/>
      <c r="J16" s="108"/>
    </row>
    <row r="17" spans="1:10" ht="25.5">
      <c r="A17" s="74">
        <v>12</v>
      </c>
      <c r="B17" s="71">
        <v>3</v>
      </c>
      <c r="C17" s="76" t="s">
        <v>450</v>
      </c>
      <c r="D17" s="73" t="s">
        <v>188</v>
      </c>
      <c r="E17" s="116">
        <v>5191602</v>
      </c>
      <c r="F17" s="112"/>
      <c r="G17" s="120"/>
      <c r="H17" s="112">
        <v>5191602</v>
      </c>
      <c r="I17" s="112">
        <v>5546742</v>
      </c>
      <c r="J17" s="108"/>
    </row>
    <row r="18" spans="1:10" ht="12.75">
      <c r="A18" s="74">
        <v>13</v>
      </c>
      <c r="B18" s="71">
        <v>4</v>
      </c>
      <c r="C18" s="76" t="s">
        <v>189</v>
      </c>
      <c r="D18" s="73" t="s">
        <v>190</v>
      </c>
      <c r="E18" s="117">
        <v>1200000</v>
      </c>
      <c r="F18" s="112"/>
      <c r="G18" s="120"/>
      <c r="H18" s="112">
        <v>1200000</v>
      </c>
      <c r="I18" s="112">
        <v>1200000</v>
      </c>
      <c r="J18" s="108"/>
    </row>
    <row r="19" spans="1:10" ht="12.75">
      <c r="A19" s="74">
        <v>14</v>
      </c>
      <c r="B19" s="71">
        <v>5</v>
      </c>
      <c r="C19" s="76" t="s">
        <v>451</v>
      </c>
      <c r="D19" s="73" t="s">
        <v>192</v>
      </c>
      <c r="E19" s="117">
        <v>199500</v>
      </c>
      <c r="F19" s="112"/>
      <c r="G19" s="120"/>
      <c r="H19" s="122">
        <v>199500</v>
      </c>
      <c r="I19" s="122">
        <v>2728080</v>
      </c>
      <c r="J19" s="108"/>
    </row>
    <row r="20" spans="1:10" ht="12.75">
      <c r="A20" s="74">
        <v>15</v>
      </c>
      <c r="B20" s="71">
        <v>6</v>
      </c>
      <c r="C20" s="76" t="s">
        <v>452</v>
      </c>
      <c r="D20" s="73" t="s">
        <v>194</v>
      </c>
      <c r="E20" s="117"/>
      <c r="F20" s="112"/>
      <c r="G20" s="120"/>
      <c r="H20" s="113"/>
      <c r="I20" s="113"/>
      <c r="J20" s="108"/>
    </row>
    <row r="21" spans="1:10" ht="12.75">
      <c r="A21" s="74">
        <v>16</v>
      </c>
      <c r="B21" s="65" t="s">
        <v>71</v>
      </c>
      <c r="C21" s="77" t="s">
        <v>195</v>
      </c>
      <c r="D21" s="78" t="s">
        <v>196</v>
      </c>
      <c r="E21" s="118">
        <f>SUM(E7:E20)</f>
        <v>30987208</v>
      </c>
      <c r="F21" s="114"/>
      <c r="G21" s="121">
        <f>SUM(G7:G20)</f>
        <v>80333200</v>
      </c>
      <c r="H21" s="114">
        <f>SUM(H7:H20)</f>
        <v>111320408</v>
      </c>
      <c r="I21" s="114">
        <f>SUM(I7:I20)</f>
        <v>114204128</v>
      </c>
      <c r="J21" s="108"/>
    </row>
    <row r="22" spans="1:10" ht="12.75">
      <c r="A22" s="74">
        <v>17</v>
      </c>
      <c r="B22" s="71">
        <v>1</v>
      </c>
      <c r="C22" s="76" t="s">
        <v>197</v>
      </c>
      <c r="D22" s="73" t="s">
        <v>198</v>
      </c>
      <c r="E22" s="117"/>
      <c r="F22" s="112"/>
      <c r="G22" s="120"/>
      <c r="H22" s="112"/>
      <c r="I22" s="112"/>
      <c r="J22" s="108"/>
    </row>
    <row r="23" spans="1:10" ht="25.5">
      <c r="A23" s="74">
        <v>18</v>
      </c>
      <c r="B23" s="71">
        <v>2</v>
      </c>
      <c r="C23" s="76" t="s">
        <v>199</v>
      </c>
      <c r="D23" s="73" t="s">
        <v>200</v>
      </c>
      <c r="E23" s="112"/>
      <c r="F23" s="112"/>
      <c r="G23" s="120"/>
      <c r="H23" s="112"/>
      <c r="I23" s="112"/>
      <c r="J23" s="108"/>
    </row>
    <row r="24" spans="1:10" ht="25.5">
      <c r="A24" s="74">
        <v>19</v>
      </c>
      <c r="B24" s="71">
        <v>3</v>
      </c>
      <c r="C24" s="76" t="s">
        <v>201</v>
      </c>
      <c r="D24" s="73" t="s">
        <v>202</v>
      </c>
      <c r="E24" s="112"/>
      <c r="F24" s="112"/>
      <c r="G24" s="120"/>
      <c r="H24" s="112"/>
      <c r="I24" s="112"/>
      <c r="J24" s="108"/>
    </row>
    <row r="25" spans="1:10" ht="25.5">
      <c r="A25" s="74">
        <v>20</v>
      </c>
      <c r="B25" s="71">
        <v>4</v>
      </c>
      <c r="C25" s="76" t="s">
        <v>203</v>
      </c>
      <c r="D25" s="73" t="s">
        <v>204</v>
      </c>
      <c r="E25" s="112"/>
      <c r="F25" s="112"/>
      <c r="G25" s="120"/>
      <c r="H25" s="112"/>
      <c r="I25" s="112"/>
      <c r="J25" s="108"/>
    </row>
    <row r="26" spans="1:10" ht="12.75">
      <c r="A26" s="74">
        <v>21</v>
      </c>
      <c r="B26" s="71">
        <v>5</v>
      </c>
      <c r="C26" s="76" t="s">
        <v>205</v>
      </c>
      <c r="D26" s="73" t="s">
        <v>206</v>
      </c>
      <c r="E26" s="112"/>
      <c r="F26" s="112"/>
      <c r="G26" s="120"/>
      <c r="H26" s="112"/>
      <c r="I26" s="112"/>
      <c r="J26" s="108"/>
    </row>
    <row r="27" spans="1:10" ht="12.75">
      <c r="A27" s="74">
        <v>22</v>
      </c>
      <c r="B27" s="69" t="s">
        <v>178</v>
      </c>
      <c r="C27" s="74" t="s">
        <v>523</v>
      </c>
      <c r="D27" s="73"/>
      <c r="E27" s="112"/>
      <c r="F27" s="112"/>
      <c r="G27" s="120"/>
      <c r="H27" s="112"/>
      <c r="I27" s="112">
        <v>2163636</v>
      </c>
      <c r="J27" s="108"/>
    </row>
    <row r="28" spans="1:10" ht="12.75">
      <c r="A28" s="74">
        <v>23</v>
      </c>
      <c r="B28" s="69" t="s">
        <v>179</v>
      </c>
      <c r="C28" s="74" t="s">
        <v>453</v>
      </c>
      <c r="D28" s="73"/>
      <c r="E28" s="112">
        <v>3200000</v>
      </c>
      <c r="F28" s="112"/>
      <c r="G28" s="120"/>
      <c r="H28" s="112">
        <v>3200000</v>
      </c>
      <c r="I28" s="112">
        <v>3438018</v>
      </c>
      <c r="J28" s="108"/>
    </row>
    <row r="29" spans="1:10" ht="12.75">
      <c r="A29" s="74">
        <v>24</v>
      </c>
      <c r="B29" s="69" t="s">
        <v>180</v>
      </c>
      <c r="C29" s="74" t="s">
        <v>405</v>
      </c>
      <c r="D29" s="73"/>
      <c r="E29" s="112">
        <v>16011394</v>
      </c>
      <c r="F29" s="112"/>
      <c r="G29" s="120"/>
      <c r="H29" s="112">
        <v>16011394</v>
      </c>
      <c r="I29" s="112">
        <v>16011394</v>
      </c>
      <c r="J29" s="108"/>
    </row>
    <row r="30" spans="1:10" ht="12.75">
      <c r="A30" s="74">
        <v>25</v>
      </c>
      <c r="B30" s="69" t="s">
        <v>181</v>
      </c>
      <c r="C30" s="74" t="s">
        <v>524</v>
      </c>
      <c r="D30" s="73"/>
      <c r="E30" s="112"/>
      <c r="F30" s="112"/>
      <c r="G30" s="120"/>
      <c r="H30" s="112"/>
      <c r="I30" s="112">
        <v>70485</v>
      </c>
      <c r="J30" s="108"/>
    </row>
    <row r="31" spans="1:10" ht="12.75">
      <c r="A31" s="74">
        <v>26</v>
      </c>
      <c r="B31" s="69" t="s">
        <v>182</v>
      </c>
      <c r="C31" s="74" t="s">
        <v>533</v>
      </c>
      <c r="D31" s="73"/>
      <c r="E31" s="112"/>
      <c r="F31" s="112"/>
      <c r="G31" s="120"/>
      <c r="H31" s="112"/>
      <c r="I31" s="112">
        <v>70485</v>
      </c>
      <c r="J31" s="108"/>
    </row>
    <row r="32" spans="1:10" ht="12.75">
      <c r="A32" s="74">
        <v>27</v>
      </c>
      <c r="B32" s="69" t="s">
        <v>183</v>
      </c>
      <c r="C32" s="74" t="s">
        <v>525</v>
      </c>
      <c r="D32" s="73"/>
      <c r="E32" s="112"/>
      <c r="F32" s="112"/>
      <c r="G32" s="120"/>
      <c r="H32" s="112"/>
      <c r="I32" s="112">
        <v>284200</v>
      </c>
      <c r="J32" s="108"/>
    </row>
    <row r="33" spans="1:10" ht="12.75">
      <c r="A33" s="74">
        <v>28</v>
      </c>
      <c r="B33" s="69" t="s">
        <v>184</v>
      </c>
      <c r="C33" s="74" t="s">
        <v>534</v>
      </c>
      <c r="D33" s="73"/>
      <c r="E33" s="112"/>
      <c r="F33" s="112"/>
      <c r="G33" s="120"/>
      <c r="H33" s="112"/>
      <c r="I33" s="112">
        <v>2429470</v>
      </c>
      <c r="J33" s="108"/>
    </row>
    <row r="34" spans="1:10" ht="12.75">
      <c r="A34" s="74">
        <v>29</v>
      </c>
      <c r="B34" s="65" t="s">
        <v>208</v>
      </c>
      <c r="C34" s="77" t="s">
        <v>454</v>
      </c>
      <c r="D34" s="78" t="s">
        <v>210</v>
      </c>
      <c r="E34" s="114">
        <f>SUM(E21:E30)</f>
        <v>50198602</v>
      </c>
      <c r="F34" s="114"/>
      <c r="G34" s="121">
        <f>SUM(G21:G30)</f>
        <v>80333200</v>
      </c>
      <c r="H34" s="114">
        <f>SUM(H21:H32)</f>
        <v>130531802</v>
      </c>
      <c r="I34" s="114">
        <f>SUM(I21:I33)</f>
        <v>138671816</v>
      </c>
      <c r="J34" s="108"/>
    </row>
    <row r="35" spans="1:10" ht="12.75">
      <c r="A35" s="74">
        <v>30</v>
      </c>
      <c r="B35" s="71">
        <v>1</v>
      </c>
      <c r="C35" s="76" t="s">
        <v>211</v>
      </c>
      <c r="D35" s="73" t="s">
        <v>212</v>
      </c>
      <c r="E35" s="112"/>
      <c r="F35" s="73"/>
      <c r="G35" s="120"/>
      <c r="H35" s="75"/>
      <c r="I35" s="75">
        <v>7285994</v>
      </c>
      <c r="J35" s="108"/>
    </row>
    <row r="36" spans="1:10" ht="25.5">
      <c r="A36" s="74">
        <v>31</v>
      </c>
      <c r="B36" s="71">
        <v>2</v>
      </c>
      <c r="C36" s="76" t="s">
        <v>213</v>
      </c>
      <c r="D36" s="73" t="s">
        <v>214</v>
      </c>
      <c r="E36" s="112"/>
      <c r="F36" s="73"/>
      <c r="G36" s="120"/>
      <c r="H36" s="75"/>
      <c r="I36" s="75"/>
      <c r="J36" s="108"/>
    </row>
    <row r="37" spans="1:10" ht="25.5">
      <c r="A37" s="74">
        <v>32</v>
      </c>
      <c r="B37" s="71">
        <v>3</v>
      </c>
      <c r="C37" s="76" t="s">
        <v>215</v>
      </c>
      <c r="D37" s="73" t="s">
        <v>216</v>
      </c>
      <c r="E37" s="112"/>
      <c r="F37" s="73"/>
      <c r="G37" s="120"/>
      <c r="H37" s="75"/>
      <c r="I37" s="75"/>
      <c r="J37" s="108"/>
    </row>
    <row r="38" spans="1:10" ht="25.5">
      <c r="A38" s="74">
        <v>33</v>
      </c>
      <c r="B38" s="71">
        <v>4</v>
      </c>
      <c r="C38" s="76" t="s">
        <v>217</v>
      </c>
      <c r="D38" s="73" t="s">
        <v>218</v>
      </c>
      <c r="E38" s="112"/>
      <c r="F38" s="73"/>
      <c r="G38" s="120"/>
      <c r="H38" s="75"/>
      <c r="I38" s="75"/>
      <c r="J38" s="108"/>
    </row>
    <row r="39" spans="1:10" ht="12.75">
      <c r="A39" s="74">
        <v>34</v>
      </c>
      <c r="B39" s="71">
        <v>5</v>
      </c>
      <c r="C39" s="76" t="s">
        <v>219</v>
      </c>
      <c r="D39" s="73" t="s">
        <v>220</v>
      </c>
      <c r="E39" s="112"/>
      <c r="F39" s="73"/>
      <c r="G39" s="120"/>
      <c r="H39" s="75"/>
      <c r="I39" s="75"/>
      <c r="J39" s="108"/>
    </row>
    <row r="40" spans="1:10" ht="24.75" customHeight="1">
      <c r="A40" s="74">
        <v>35</v>
      </c>
      <c r="B40" s="69" t="s">
        <v>178</v>
      </c>
      <c r="C40" s="74" t="s">
        <v>516</v>
      </c>
      <c r="D40" s="73"/>
      <c r="E40" s="112">
        <v>326606</v>
      </c>
      <c r="F40" s="73"/>
      <c r="G40" s="120"/>
      <c r="H40" s="75">
        <v>326606</v>
      </c>
      <c r="I40" s="75">
        <v>326606</v>
      </c>
      <c r="J40" s="108"/>
    </row>
    <row r="41" spans="1:10" ht="12.75">
      <c r="A41" s="74">
        <v>36</v>
      </c>
      <c r="B41" s="65" t="s">
        <v>222</v>
      </c>
      <c r="C41" s="77" t="s">
        <v>223</v>
      </c>
      <c r="D41" s="78" t="s">
        <v>224</v>
      </c>
      <c r="E41" s="114">
        <v>326606</v>
      </c>
      <c r="F41" s="114"/>
      <c r="G41" s="121"/>
      <c r="H41" s="114">
        <f>SUM(H35:H40)</f>
        <v>326606</v>
      </c>
      <c r="I41" s="114">
        <f>SUM(I35:I40)</f>
        <v>7612600</v>
      </c>
      <c r="J41" s="108"/>
    </row>
    <row r="42" spans="1:10" ht="12.75">
      <c r="A42" s="74">
        <v>37</v>
      </c>
      <c r="B42" s="71">
        <v>1</v>
      </c>
      <c r="C42" s="76" t="s">
        <v>225</v>
      </c>
      <c r="D42" s="73" t="s">
        <v>226</v>
      </c>
      <c r="E42" s="112"/>
      <c r="F42" s="112"/>
      <c r="G42" s="120"/>
      <c r="H42" s="112"/>
      <c r="I42" s="112"/>
      <c r="J42" s="108"/>
    </row>
    <row r="43" spans="1:10" ht="12.75">
      <c r="A43" s="74">
        <v>38</v>
      </c>
      <c r="B43" s="71">
        <v>2</v>
      </c>
      <c r="C43" s="76" t="s">
        <v>227</v>
      </c>
      <c r="D43" s="73" t="s">
        <v>228</v>
      </c>
      <c r="E43" s="112"/>
      <c r="F43" s="112"/>
      <c r="G43" s="120"/>
      <c r="H43" s="112"/>
      <c r="I43" s="112"/>
      <c r="J43" s="108"/>
    </row>
    <row r="44" spans="1:10" ht="12.75">
      <c r="A44" s="74">
        <v>39</v>
      </c>
      <c r="B44" s="65" t="s">
        <v>229</v>
      </c>
      <c r="C44" s="77" t="s">
        <v>230</v>
      </c>
      <c r="D44" s="78" t="s">
        <v>231</v>
      </c>
      <c r="E44" s="114"/>
      <c r="F44" s="114"/>
      <c r="G44" s="121"/>
      <c r="H44" s="112"/>
      <c r="I44" s="112"/>
      <c r="J44" s="108"/>
    </row>
    <row r="45" spans="1:10" ht="12.75">
      <c r="A45" s="74">
        <v>40</v>
      </c>
      <c r="B45" s="71">
        <v>1</v>
      </c>
      <c r="C45" s="76" t="s">
        <v>232</v>
      </c>
      <c r="D45" s="73" t="s">
        <v>233</v>
      </c>
      <c r="E45" s="112"/>
      <c r="F45" s="112"/>
      <c r="G45" s="120"/>
      <c r="H45" s="112"/>
      <c r="I45" s="112"/>
      <c r="J45" s="108"/>
    </row>
    <row r="46" spans="1:10" ht="12.75">
      <c r="A46" s="74">
        <v>41</v>
      </c>
      <c r="B46" s="71">
        <v>2</v>
      </c>
      <c r="C46" s="76" t="s">
        <v>234</v>
      </c>
      <c r="D46" s="73" t="s">
        <v>235</v>
      </c>
      <c r="E46" s="112"/>
      <c r="F46" s="112"/>
      <c r="G46" s="120"/>
      <c r="H46" s="112"/>
      <c r="I46" s="112"/>
      <c r="J46" s="108"/>
    </row>
    <row r="47" spans="1:10" ht="12.75">
      <c r="A47" s="74">
        <v>42</v>
      </c>
      <c r="B47" s="71">
        <v>3</v>
      </c>
      <c r="C47" s="76" t="s">
        <v>236</v>
      </c>
      <c r="D47" s="73" t="s">
        <v>237</v>
      </c>
      <c r="E47" s="112"/>
      <c r="F47" s="112">
        <v>2200000</v>
      </c>
      <c r="G47" s="120"/>
      <c r="H47" s="112">
        <v>2200000</v>
      </c>
      <c r="I47" s="112">
        <v>2200000</v>
      </c>
      <c r="J47" s="108"/>
    </row>
    <row r="48" spans="1:10" ht="12.75">
      <c r="A48" s="74">
        <v>43</v>
      </c>
      <c r="B48" s="71">
        <v>4</v>
      </c>
      <c r="C48" s="76" t="s">
        <v>238</v>
      </c>
      <c r="D48" s="73" t="s">
        <v>239</v>
      </c>
      <c r="E48" s="112"/>
      <c r="F48" s="112">
        <v>9500000</v>
      </c>
      <c r="G48" s="120"/>
      <c r="H48" s="112">
        <v>9500000</v>
      </c>
      <c r="I48" s="112">
        <v>9500000</v>
      </c>
      <c r="J48" s="108"/>
    </row>
    <row r="49" spans="1:10" ht="12.75">
      <c r="A49" s="74">
        <v>44</v>
      </c>
      <c r="B49" s="71">
        <v>5</v>
      </c>
      <c r="C49" s="76" t="s">
        <v>240</v>
      </c>
      <c r="D49" s="73" t="s">
        <v>241</v>
      </c>
      <c r="E49" s="112"/>
      <c r="F49" s="112"/>
      <c r="G49" s="120"/>
      <c r="H49" s="112"/>
      <c r="I49" s="112"/>
      <c r="J49" s="108"/>
    </row>
    <row r="50" spans="1:10" ht="12.75">
      <c r="A50" s="74">
        <v>45</v>
      </c>
      <c r="B50" s="71">
        <v>6</v>
      </c>
      <c r="C50" s="76" t="s">
        <v>242</v>
      </c>
      <c r="D50" s="73" t="s">
        <v>243</v>
      </c>
      <c r="E50" s="112"/>
      <c r="F50" s="112"/>
      <c r="G50" s="120"/>
      <c r="H50" s="112"/>
      <c r="I50" s="112"/>
      <c r="J50" s="108"/>
    </row>
    <row r="51" spans="1:10" ht="12.75">
      <c r="A51" s="74">
        <v>46</v>
      </c>
      <c r="B51" s="71">
        <v>7</v>
      </c>
      <c r="C51" s="76" t="s">
        <v>244</v>
      </c>
      <c r="D51" s="73" t="s">
        <v>245</v>
      </c>
      <c r="E51" s="112">
        <v>1900000</v>
      </c>
      <c r="F51" s="112"/>
      <c r="G51" s="120"/>
      <c r="H51" s="112">
        <v>1900000</v>
      </c>
      <c r="I51" s="112">
        <v>1900000</v>
      </c>
      <c r="J51" s="108"/>
    </row>
    <row r="52" spans="1:10" ht="12.75">
      <c r="A52" s="74">
        <v>47</v>
      </c>
      <c r="B52" s="71">
        <v>8</v>
      </c>
      <c r="C52" s="76" t="s">
        <v>246</v>
      </c>
      <c r="D52" s="73" t="s">
        <v>247</v>
      </c>
      <c r="E52" s="112"/>
      <c r="F52" s="112"/>
      <c r="G52" s="120"/>
      <c r="H52" s="112"/>
      <c r="I52" s="112"/>
      <c r="J52" s="108"/>
    </row>
    <row r="53" spans="1:10" ht="12.75">
      <c r="A53" s="74">
        <v>48</v>
      </c>
      <c r="B53" s="65" t="s">
        <v>248</v>
      </c>
      <c r="C53" s="77" t="s">
        <v>249</v>
      </c>
      <c r="D53" s="78" t="s">
        <v>250</v>
      </c>
      <c r="E53" s="114">
        <v>1900000</v>
      </c>
      <c r="F53" s="114">
        <f>SUM(F45:F49)</f>
        <v>11700000</v>
      </c>
      <c r="G53" s="121"/>
      <c r="H53" s="114">
        <f>SUM(H46:H51)</f>
        <v>13600000</v>
      </c>
      <c r="I53" s="114">
        <f>SUM(I46:I51)</f>
        <v>13600000</v>
      </c>
      <c r="J53" s="108"/>
    </row>
    <row r="54" spans="1:10" ht="12.75">
      <c r="A54" s="74">
        <v>49</v>
      </c>
      <c r="B54" s="71">
        <v>1</v>
      </c>
      <c r="C54" s="76" t="s">
        <v>251</v>
      </c>
      <c r="D54" s="73" t="s">
        <v>252</v>
      </c>
      <c r="E54" s="112"/>
      <c r="F54" s="112"/>
      <c r="G54" s="120"/>
      <c r="H54" s="112"/>
      <c r="I54" s="112"/>
      <c r="J54" s="108"/>
    </row>
    <row r="55" spans="1:10" ht="12.75">
      <c r="A55" s="74">
        <v>50</v>
      </c>
      <c r="B55" s="69" t="s">
        <v>178</v>
      </c>
      <c r="C55" s="74" t="s">
        <v>455</v>
      </c>
      <c r="D55" s="73"/>
      <c r="E55" s="112"/>
      <c r="F55" s="112">
        <v>300000</v>
      </c>
      <c r="G55" s="120"/>
      <c r="H55" s="112">
        <v>300000</v>
      </c>
      <c r="I55" s="112">
        <v>300000</v>
      </c>
      <c r="J55" s="108"/>
    </row>
    <row r="56" spans="1:10" ht="12.75">
      <c r="A56" s="74">
        <v>51</v>
      </c>
      <c r="B56" s="69" t="s">
        <v>179</v>
      </c>
      <c r="C56" s="74" t="s">
        <v>406</v>
      </c>
      <c r="D56" s="73"/>
      <c r="E56" s="112">
        <v>30000</v>
      </c>
      <c r="F56" s="112"/>
      <c r="G56" s="120"/>
      <c r="H56" s="112">
        <v>30000</v>
      </c>
      <c r="I56" s="112">
        <v>30000</v>
      </c>
      <c r="J56" s="108"/>
    </row>
    <row r="57" spans="1:10" ht="12.75">
      <c r="A57" s="74">
        <v>52</v>
      </c>
      <c r="B57" s="69" t="s">
        <v>180</v>
      </c>
      <c r="C57" s="74" t="s">
        <v>456</v>
      </c>
      <c r="D57" s="73"/>
      <c r="E57" s="112"/>
      <c r="F57" s="112"/>
      <c r="G57" s="120"/>
      <c r="H57" s="112"/>
      <c r="I57" s="112"/>
      <c r="J57" s="108"/>
    </row>
    <row r="58" spans="1:10" ht="12.75">
      <c r="A58" s="74">
        <v>53</v>
      </c>
      <c r="B58" s="69" t="s">
        <v>181</v>
      </c>
      <c r="C58" s="74" t="s">
        <v>457</v>
      </c>
      <c r="D58" s="73"/>
      <c r="E58" s="112"/>
      <c r="F58" s="112"/>
      <c r="G58" s="120">
        <v>166800</v>
      </c>
      <c r="H58" s="112">
        <v>166800</v>
      </c>
      <c r="I58" s="112">
        <v>166800</v>
      </c>
      <c r="J58" s="108"/>
    </row>
    <row r="59" spans="1:10" ht="12.75">
      <c r="A59" s="74">
        <v>54</v>
      </c>
      <c r="B59" s="65" t="s">
        <v>255</v>
      </c>
      <c r="C59" s="77" t="s">
        <v>256</v>
      </c>
      <c r="D59" s="78" t="s">
        <v>257</v>
      </c>
      <c r="E59" s="114">
        <f>SUM(E53:E58)</f>
        <v>1930000</v>
      </c>
      <c r="F59" s="114">
        <f>SUM(F53:F58)</f>
        <v>12000000</v>
      </c>
      <c r="G59" s="121">
        <f>SUM(G58)</f>
        <v>166800</v>
      </c>
      <c r="H59" s="114">
        <f>SUM(H53:H58)</f>
        <v>14096800</v>
      </c>
      <c r="I59" s="114">
        <f>SUM(I53:I58)</f>
        <v>14096800</v>
      </c>
      <c r="J59" s="108"/>
    </row>
    <row r="60" spans="1:10" ht="12.75">
      <c r="A60" s="74">
        <v>55</v>
      </c>
      <c r="B60" s="71">
        <v>1</v>
      </c>
      <c r="C60" s="79" t="s">
        <v>258</v>
      </c>
      <c r="D60" s="73" t="s">
        <v>259</v>
      </c>
      <c r="E60" s="112"/>
      <c r="F60" s="112">
        <v>1000000</v>
      </c>
      <c r="G60" s="120"/>
      <c r="H60" s="112">
        <v>1000000</v>
      </c>
      <c r="I60" s="112">
        <v>1000000</v>
      </c>
      <c r="J60" s="108"/>
    </row>
    <row r="61" spans="1:10" ht="12.75">
      <c r="A61" s="74">
        <v>56</v>
      </c>
      <c r="B61" s="71">
        <v>2</v>
      </c>
      <c r="C61" s="79" t="s">
        <v>260</v>
      </c>
      <c r="D61" s="73" t="s">
        <v>261</v>
      </c>
      <c r="E61" s="112"/>
      <c r="F61" s="112">
        <v>1400000</v>
      </c>
      <c r="G61" s="120"/>
      <c r="H61" s="112">
        <v>1400000</v>
      </c>
      <c r="I61" s="112">
        <v>1400000</v>
      </c>
      <c r="J61" s="108"/>
    </row>
    <row r="62" spans="1:10" ht="12.75">
      <c r="A62" s="74">
        <v>57</v>
      </c>
      <c r="B62" s="71">
        <v>3</v>
      </c>
      <c r="C62" s="79" t="s">
        <v>262</v>
      </c>
      <c r="D62" s="73" t="s">
        <v>263</v>
      </c>
      <c r="E62" s="112"/>
      <c r="F62" s="112"/>
      <c r="G62" s="120"/>
      <c r="H62" s="112"/>
      <c r="I62" s="112"/>
      <c r="J62" s="108"/>
    </row>
    <row r="63" spans="1:10" ht="12.75">
      <c r="A63" s="74">
        <v>58</v>
      </c>
      <c r="B63" s="71">
        <v>4</v>
      </c>
      <c r="C63" s="79" t="s">
        <v>264</v>
      </c>
      <c r="D63" s="73" t="s">
        <v>265</v>
      </c>
      <c r="E63" s="112"/>
      <c r="F63" s="112">
        <v>1611000</v>
      </c>
      <c r="G63" s="120"/>
      <c r="H63" s="112">
        <v>1611000</v>
      </c>
      <c r="I63" s="112">
        <v>1611000</v>
      </c>
      <c r="J63" s="108"/>
    </row>
    <row r="64" spans="1:10" ht="12.75">
      <c r="A64" s="74">
        <v>59</v>
      </c>
      <c r="B64" s="71">
        <v>5</v>
      </c>
      <c r="C64" s="79" t="s">
        <v>266</v>
      </c>
      <c r="D64" s="73" t="s">
        <v>267</v>
      </c>
      <c r="E64" s="112"/>
      <c r="F64" s="112"/>
      <c r="G64" s="120"/>
      <c r="H64" s="112"/>
      <c r="I64" s="112"/>
      <c r="J64" s="108"/>
    </row>
    <row r="65" spans="1:10" ht="12.75">
      <c r="A65" s="74">
        <v>60</v>
      </c>
      <c r="B65" s="71">
        <v>6</v>
      </c>
      <c r="C65" s="79" t="s">
        <v>268</v>
      </c>
      <c r="D65" s="73" t="s">
        <v>269</v>
      </c>
      <c r="E65" s="112"/>
      <c r="F65" s="112"/>
      <c r="G65" s="120"/>
      <c r="H65" s="112"/>
      <c r="I65" s="112"/>
      <c r="J65" s="108"/>
    </row>
    <row r="66" spans="1:10" ht="12.75">
      <c r="A66" s="74">
        <v>61</v>
      </c>
      <c r="B66" s="71">
        <v>7</v>
      </c>
      <c r="C66" s="79" t="s">
        <v>270</v>
      </c>
      <c r="D66" s="73" t="s">
        <v>271</v>
      </c>
      <c r="E66" s="112"/>
      <c r="F66" s="112"/>
      <c r="G66" s="120"/>
      <c r="H66" s="112"/>
      <c r="I66" s="112"/>
      <c r="J66" s="108"/>
    </row>
    <row r="67" spans="1:10" ht="12.75">
      <c r="A67" s="74">
        <v>62</v>
      </c>
      <c r="B67" s="71">
        <v>8</v>
      </c>
      <c r="C67" s="79" t="s">
        <v>272</v>
      </c>
      <c r="D67" s="73" t="s">
        <v>273</v>
      </c>
      <c r="E67" s="112"/>
      <c r="F67" s="112">
        <v>10000</v>
      </c>
      <c r="G67" s="120"/>
      <c r="H67" s="112">
        <v>10000</v>
      </c>
      <c r="I67" s="112">
        <v>10000</v>
      </c>
      <c r="J67" s="108"/>
    </row>
    <row r="68" spans="1:10" ht="12.75">
      <c r="A68" s="74">
        <v>63</v>
      </c>
      <c r="B68" s="71">
        <v>9</v>
      </c>
      <c r="C68" s="79" t="s">
        <v>274</v>
      </c>
      <c r="D68" s="73" t="s">
        <v>275</v>
      </c>
      <c r="E68" s="112"/>
      <c r="F68" s="112"/>
      <c r="G68" s="120"/>
      <c r="H68" s="112"/>
      <c r="I68" s="112"/>
      <c r="J68" s="108"/>
    </row>
    <row r="69" spans="1:10" ht="12.75">
      <c r="A69" s="74">
        <v>64</v>
      </c>
      <c r="B69" s="71">
        <v>10</v>
      </c>
      <c r="C69" s="79" t="s">
        <v>458</v>
      </c>
      <c r="D69" s="73" t="s">
        <v>459</v>
      </c>
      <c r="E69" s="112"/>
      <c r="F69" s="112">
        <v>200000</v>
      </c>
      <c r="G69" s="120"/>
      <c r="H69" s="112">
        <v>200000</v>
      </c>
      <c r="I69" s="112">
        <v>687705</v>
      </c>
      <c r="J69" s="108"/>
    </row>
    <row r="70" spans="1:10" ht="12.75">
      <c r="A70" s="74">
        <v>65</v>
      </c>
      <c r="B70" s="65" t="s">
        <v>278</v>
      </c>
      <c r="C70" s="80" t="s">
        <v>279</v>
      </c>
      <c r="D70" s="78" t="s">
        <v>280</v>
      </c>
      <c r="E70" s="114"/>
      <c r="F70" s="114">
        <f>SUM(F60:F69)</f>
        <v>4221000</v>
      </c>
      <c r="G70" s="121"/>
      <c r="H70" s="114">
        <f>SUM(H60:H69)</f>
        <v>4221000</v>
      </c>
      <c r="I70" s="114">
        <f>SUM(I60:I69)</f>
        <v>4708705</v>
      </c>
      <c r="J70" s="108"/>
    </row>
    <row r="71" spans="1:10" ht="12.75">
      <c r="A71" s="74">
        <v>66</v>
      </c>
      <c r="B71" s="71">
        <v>1</v>
      </c>
      <c r="C71" s="79" t="s">
        <v>281</v>
      </c>
      <c r="D71" s="73" t="s">
        <v>282</v>
      </c>
      <c r="E71" s="112"/>
      <c r="F71" s="112"/>
      <c r="G71" s="120"/>
      <c r="H71" s="112"/>
      <c r="I71" s="112"/>
      <c r="J71" s="108"/>
    </row>
    <row r="72" spans="1:10" ht="12.75">
      <c r="A72" s="74">
        <v>67</v>
      </c>
      <c r="B72" s="71">
        <v>2</v>
      </c>
      <c r="C72" s="79" t="s">
        <v>283</v>
      </c>
      <c r="D72" s="73" t="s">
        <v>284</v>
      </c>
      <c r="E72" s="112"/>
      <c r="F72" s="112">
        <v>1000000</v>
      </c>
      <c r="G72" s="120"/>
      <c r="H72" s="112">
        <v>1000000</v>
      </c>
      <c r="I72" s="112">
        <v>1000000</v>
      </c>
      <c r="J72" s="108"/>
    </row>
    <row r="73" spans="1:10" ht="12.75">
      <c r="A73" s="74">
        <v>68</v>
      </c>
      <c r="B73" s="71">
        <v>3</v>
      </c>
      <c r="C73" s="79" t="s">
        <v>285</v>
      </c>
      <c r="D73" s="73" t="s">
        <v>286</v>
      </c>
      <c r="E73" s="112"/>
      <c r="F73" s="112"/>
      <c r="G73" s="120"/>
      <c r="H73" s="112"/>
      <c r="I73" s="112"/>
      <c r="J73" s="108"/>
    </row>
    <row r="74" spans="1:10" ht="12.75">
      <c r="A74" s="74">
        <v>69</v>
      </c>
      <c r="B74" s="71">
        <v>4</v>
      </c>
      <c r="C74" s="79" t="s">
        <v>287</v>
      </c>
      <c r="D74" s="73" t="s">
        <v>288</v>
      </c>
      <c r="E74" s="112"/>
      <c r="F74" s="112"/>
      <c r="G74" s="120"/>
      <c r="H74" s="112"/>
      <c r="I74" s="112"/>
      <c r="J74" s="108"/>
    </row>
    <row r="75" spans="1:10" ht="12.75">
      <c r="A75" s="74">
        <v>70</v>
      </c>
      <c r="B75" s="71">
        <v>5</v>
      </c>
      <c r="C75" s="79" t="s">
        <v>289</v>
      </c>
      <c r="D75" s="73" t="s">
        <v>290</v>
      </c>
      <c r="E75" s="112"/>
      <c r="F75" s="112"/>
      <c r="G75" s="120"/>
      <c r="H75" s="112"/>
      <c r="I75" s="112"/>
      <c r="J75" s="108"/>
    </row>
    <row r="76" spans="1:10" ht="12.75">
      <c r="A76" s="74">
        <v>71</v>
      </c>
      <c r="B76" s="65" t="s">
        <v>291</v>
      </c>
      <c r="C76" s="77" t="s">
        <v>292</v>
      </c>
      <c r="D76" s="78" t="s">
        <v>293</v>
      </c>
      <c r="E76" s="114"/>
      <c r="F76" s="114">
        <f>SUM(F71:F75)</f>
        <v>1000000</v>
      </c>
      <c r="G76" s="121"/>
      <c r="H76" s="114">
        <f>SUM(H71:H75)</f>
        <v>1000000</v>
      </c>
      <c r="I76" s="114">
        <f>SUM(I71:I75)</f>
        <v>1000000</v>
      </c>
      <c r="J76" s="108"/>
    </row>
    <row r="77" spans="1:10" ht="25.5">
      <c r="A77" s="74">
        <v>72</v>
      </c>
      <c r="B77" s="71">
        <v>1</v>
      </c>
      <c r="C77" s="79" t="s">
        <v>294</v>
      </c>
      <c r="D77" s="73" t="s">
        <v>295</v>
      </c>
      <c r="E77" s="112"/>
      <c r="F77" s="112"/>
      <c r="G77" s="120"/>
      <c r="H77" s="112"/>
      <c r="I77" s="112"/>
      <c r="J77" s="108"/>
    </row>
    <row r="78" spans="1:10" ht="25.5">
      <c r="A78" s="74">
        <v>73</v>
      </c>
      <c r="B78" s="71">
        <v>2</v>
      </c>
      <c r="C78" s="76" t="s">
        <v>296</v>
      </c>
      <c r="D78" s="73" t="s">
        <v>297</v>
      </c>
      <c r="E78" s="112"/>
      <c r="F78" s="112"/>
      <c r="G78" s="120"/>
      <c r="H78" s="112"/>
      <c r="I78" s="112"/>
      <c r="J78" s="108"/>
    </row>
    <row r="79" spans="1:10" ht="12.75">
      <c r="A79" s="74">
        <v>74</v>
      </c>
      <c r="B79" s="71">
        <v>3</v>
      </c>
      <c r="C79" s="79" t="s">
        <v>298</v>
      </c>
      <c r="D79" s="73" t="s">
        <v>299</v>
      </c>
      <c r="E79" s="112"/>
      <c r="F79" s="112"/>
      <c r="G79" s="120"/>
      <c r="H79" s="112"/>
      <c r="I79" s="112"/>
      <c r="J79" s="108"/>
    </row>
    <row r="80" spans="1:10" ht="12.75">
      <c r="A80" s="74">
        <v>75</v>
      </c>
      <c r="B80" s="65" t="s">
        <v>300</v>
      </c>
      <c r="C80" s="77" t="s">
        <v>301</v>
      </c>
      <c r="D80" s="78" t="s">
        <v>302</v>
      </c>
      <c r="E80" s="114"/>
      <c r="F80" s="114"/>
      <c r="G80" s="121"/>
      <c r="H80" s="112"/>
      <c r="I80" s="112"/>
      <c r="J80" s="108"/>
    </row>
    <row r="81" spans="1:10" ht="25.5">
      <c r="A81" s="74">
        <v>76</v>
      </c>
      <c r="B81" s="71">
        <v>1</v>
      </c>
      <c r="C81" s="79" t="s">
        <v>303</v>
      </c>
      <c r="D81" s="73" t="s">
        <v>304</v>
      </c>
      <c r="E81" s="112"/>
      <c r="F81" s="112"/>
      <c r="G81" s="120"/>
      <c r="H81" s="112"/>
      <c r="I81" s="112"/>
      <c r="J81" s="108"/>
    </row>
    <row r="82" spans="1:10" ht="25.5">
      <c r="A82" s="74">
        <v>77</v>
      </c>
      <c r="B82" s="71">
        <v>2</v>
      </c>
      <c r="C82" s="76" t="s">
        <v>305</v>
      </c>
      <c r="D82" s="73" t="s">
        <v>306</v>
      </c>
      <c r="E82" s="112"/>
      <c r="F82" s="112"/>
      <c r="G82" s="120"/>
      <c r="H82" s="112"/>
      <c r="I82" s="112"/>
      <c r="J82" s="108"/>
    </row>
    <row r="83" spans="1:10" ht="12.75">
      <c r="A83" s="74">
        <v>78</v>
      </c>
      <c r="B83" s="71">
        <v>3</v>
      </c>
      <c r="C83" s="79" t="s">
        <v>307</v>
      </c>
      <c r="D83" s="73" t="s">
        <v>308</v>
      </c>
      <c r="E83" s="112"/>
      <c r="F83" s="112"/>
      <c r="G83" s="120"/>
      <c r="H83" s="112"/>
      <c r="I83" s="112"/>
      <c r="J83" s="108"/>
    </row>
    <row r="84" spans="1:10" ht="12.75">
      <c r="A84" s="74">
        <v>79</v>
      </c>
      <c r="B84" s="65" t="s">
        <v>309</v>
      </c>
      <c r="C84" s="77" t="s">
        <v>310</v>
      </c>
      <c r="D84" s="78" t="s">
        <v>311</v>
      </c>
      <c r="E84" s="114"/>
      <c r="F84" s="114"/>
      <c r="G84" s="121"/>
      <c r="H84" s="112"/>
      <c r="I84" s="112"/>
      <c r="J84" s="108"/>
    </row>
    <row r="85" spans="1:10" ht="12.75">
      <c r="A85" s="74">
        <v>80</v>
      </c>
      <c r="B85" s="65" t="s">
        <v>312</v>
      </c>
      <c r="C85" s="80" t="s">
        <v>313</v>
      </c>
      <c r="D85" s="78" t="s">
        <v>314</v>
      </c>
      <c r="E85" s="114">
        <v>52455208</v>
      </c>
      <c r="F85" s="114">
        <f>SUM(F34+F59+F70+F76)</f>
        <v>17221000</v>
      </c>
      <c r="G85" s="121">
        <f>SUM(G34+G59+G70+G76)</f>
        <v>80500000</v>
      </c>
      <c r="H85" s="114">
        <f>SUM(H34+H59+H70+H76)</f>
        <v>149849602</v>
      </c>
      <c r="I85" s="114">
        <f>SUM(I34+I59+I70+I76+I41)</f>
        <v>166089921</v>
      </c>
      <c r="J85" s="108"/>
    </row>
    <row r="86" spans="1:10" ht="12.75">
      <c r="A86" s="74">
        <v>81</v>
      </c>
      <c r="B86" s="81">
        <v>1</v>
      </c>
      <c r="C86" s="82" t="s">
        <v>315</v>
      </c>
      <c r="D86" s="83" t="s">
        <v>316</v>
      </c>
      <c r="E86" s="123"/>
      <c r="F86" s="123"/>
      <c r="G86" s="124"/>
      <c r="H86" s="125"/>
      <c r="I86" s="125"/>
      <c r="J86" s="108"/>
    </row>
    <row r="87" spans="1:10" ht="12.75">
      <c r="A87" s="74">
        <v>82</v>
      </c>
      <c r="B87" s="81">
        <v>2</v>
      </c>
      <c r="C87" s="84" t="s">
        <v>317</v>
      </c>
      <c r="D87" s="83" t="s">
        <v>318</v>
      </c>
      <c r="E87" s="123"/>
      <c r="F87" s="123"/>
      <c r="G87" s="124"/>
      <c r="H87" s="125"/>
      <c r="I87" s="125"/>
      <c r="J87" s="108"/>
    </row>
    <row r="88" spans="1:10" ht="12.75">
      <c r="A88" s="74">
        <v>83</v>
      </c>
      <c r="B88" s="81">
        <v>3</v>
      </c>
      <c r="C88" s="82" t="s">
        <v>319</v>
      </c>
      <c r="D88" s="83" t="s">
        <v>320</v>
      </c>
      <c r="E88" s="123"/>
      <c r="F88" s="123"/>
      <c r="G88" s="124"/>
      <c r="H88" s="125"/>
      <c r="I88" s="125"/>
      <c r="J88" s="108"/>
    </row>
    <row r="89" spans="1:10" ht="12.75">
      <c r="A89" s="74">
        <v>84</v>
      </c>
      <c r="B89" s="85" t="s">
        <v>321</v>
      </c>
      <c r="C89" s="86" t="s">
        <v>322</v>
      </c>
      <c r="D89" s="87" t="s">
        <v>323</v>
      </c>
      <c r="E89" s="126"/>
      <c r="F89" s="126"/>
      <c r="G89" s="127"/>
      <c r="H89" s="125"/>
      <c r="I89" s="125"/>
      <c r="J89" s="108"/>
    </row>
    <row r="90" spans="1:10" ht="12.75">
      <c r="A90" s="74">
        <v>85</v>
      </c>
      <c r="B90" s="81">
        <v>1</v>
      </c>
      <c r="C90" s="84" t="s">
        <v>324</v>
      </c>
      <c r="D90" s="83" t="s">
        <v>325</v>
      </c>
      <c r="E90" s="123"/>
      <c r="F90" s="123"/>
      <c r="G90" s="124"/>
      <c r="H90" s="125"/>
      <c r="I90" s="125"/>
      <c r="J90" s="108"/>
    </row>
    <row r="91" spans="1:10" ht="12.75">
      <c r="A91" s="74">
        <v>86</v>
      </c>
      <c r="B91" s="81">
        <v>2</v>
      </c>
      <c r="C91" s="82" t="s">
        <v>326</v>
      </c>
      <c r="D91" s="83" t="s">
        <v>327</v>
      </c>
      <c r="E91" s="123"/>
      <c r="F91" s="123"/>
      <c r="G91" s="124"/>
      <c r="H91" s="125"/>
      <c r="I91" s="125"/>
      <c r="J91" s="108"/>
    </row>
    <row r="92" spans="1:10" ht="12.75">
      <c r="A92" s="74">
        <v>87</v>
      </c>
      <c r="B92" s="81">
        <v>3</v>
      </c>
      <c r="C92" s="84" t="s">
        <v>328</v>
      </c>
      <c r="D92" s="83" t="s">
        <v>329</v>
      </c>
      <c r="E92" s="123"/>
      <c r="F92" s="123"/>
      <c r="G92" s="124"/>
      <c r="H92" s="125"/>
      <c r="I92" s="125"/>
      <c r="J92" s="108"/>
    </row>
    <row r="93" spans="1:10" ht="12.75">
      <c r="A93" s="74">
        <v>88</v>
      </c>
      <c r="B93" s="81">
        <v>4</v>
      </c>
      <c r="C93" s="82" t="s">
        <v>330</v>
      </c>
      <c r="D93" s="83" t="s">
        <v>331</v>
      </c>
      <c r="E93" s="123"/>
      <c r="F93" s="123"/>
      <c r="G93" s="124"/>
      <c r="H93" s="125"/>
      <c r="I93" s="125"/>
      <c r="J93" s="108"/>
    </row>
    <row r="94" spans="1:10" ht="12.75">
      <c r="A94" s="74">
        <v>89</v>
      </c>
      <c r="B94" s="85" t="s">
        <v>332</v>
      </c>
      <c r="C94" s="88" t="s">
        <v>333</v>
      </c>
      <c r="D94" s="87" t="s">
        <v>334</v>
      </c>
      <c r="E94" s="126"/>
      <c r="F94" s="126"/>
      <c r="G94" s="127"/>
      <c r="H94" s="125"/>
      <c r="I94" s="125"/>
      <c r="J94" s="108"/>
    </row>
    <row r="95" spans="1:10" ht="12.75">
      <c r="A95" s="74">
        <v>90</v>
      </c>
      <c r="B95" s="81">
        <v>1</v>
      </c>
      <c r="C95" s="83" t="s">
        <v>335</v>
      </c>
      <c r="D95" s="83" t="s">
        <v>336</v>
      </c>
      <c r="E95" s="123"/>
      <c r="F95" s="123"/>
      <c r="G95" s="124"/>
      <c r="H95" s="125"/>
      <c r="I95" s="125"/>
      <c r="J95" s="108"/>
    </row>
    <row r="96" spans="1:10" ht="12.75">
      <c r="A96" s="74">
        <v>91</v>
      </c>
      <c r="B96" s="89" t="s">
        <v>178</v>
      </c>
      <c r="C96" s="74" t="s">
        <v>460</v>
      </c>
      <c r="D96" s="83"/>
      <c r="E96" s="123">
        <v>23000000</v>
      </c>
      <c r="F96" s="123"/>
      <c r="G96" s="124"/>
      <c r="H96" s="125">
        <v>23000000</v>
      </c>
      <c r="I96" s="125">
        <v>25305995</v>
      </c>
      <c r="J96" s="108"/>
    </row>
    <row r="97" spans="1:10" ht="12.75">
      <c r="A97" s="74">
        <v>92</v>
      </c>
      <c r="B97" s="89" t="s">
        <v>179</v>
      </c>
      <c r="C97" s="74" t="s">
        <v>462</v>
      </c>
      <c r="D97" s="83"/>
      <c r="E97" s="123"/>
      <c r="F97" s="123"/>
      <c r="G97" s="124"/>
      <c r="H97" s="125"/>
      <c r="I97" s="125"/>
      <c r="J97" s="108"/>
    </row>
    <row r="98" spans="1:10" ht="12.75">
      <c r="A98" s="74">
        <v>93</v>
      </c>
      <c r="B98" s="89" t="s">
        <v>180</v>
      </c>
      <c r="C98" s="74" t="s">
        <v>461</v>
      </c>
      <c r="D98" s="83"/>
      <c r="E98" s="123"/>
      <c r="F98" s="123"/>
      <c r="G98" s="124">
        <v>1500000</v>
      </c>
      <c r="H98" s="125">
        <v>1500000</v>
      </c>
      <c r="I98" s="125">
        <v>2484000</v>
      </c>
      <c r="J98" s="108"/>
    </row>
    <row r="99" spans="1:10" ht="12.75">
      <c r="A99" s="74">
        <v>94</v>
      </c>
      <c r="B99" s="81">
        <v>2</v>
      </c>
      <c r="C99" s="83" t="s">
        <v>339</v>
      </c>
      <c r="D99" s="83" t="s">
        <v>340</v>
      </c>
      <c r="E99" s="123"/>
      <c r="F99" s="123"/>
      <c r="G99" s="124"/>
      <c r="H99" s="125"/>
      <c r="I99" s="125"/>
      <c r="J99" s="108"/>
    </row>
    <row r="100" spans="1:10" ht="12.75">
      <c r="A100" s="74">
        <v>95</v>
      </c>
      <c r="B100" s="85" t="s">
        <v>341</v>
      </c>
      <c r="C100" s="87" t="s">
        <v>342</v>
      </c>
      <c r="D100" s="87" t="s">
        <v>343</v>
      </c>
      <c r="E100" s="126">
        <f>SUM(E96:E99)</f>
        <v>23000000</v>
      </c>
      <c r="F100" s="126"/>
      <c r="G100" s="127">
        <f>SUM(G96:G99)</f>
        <v>1500000</v>
      </c>
      <c r="H100" s="128">
        <f>SUM(H96:H99)</f>
        <v>24500000</v>
      </c>
      <c r="I100" s="128">
        <f>SUM(I96:I99)</f>
        <v>27789995</v>
      </c>
      <c r="J100" s="108"/>
    </row>
    <row r="101" spans="1:10" ht="12.75">
      <c r="A101" s="74">
        <v>96</v>
      </c>
      <c r="B101" s="81">
        <v>1</v>
      </c>
      <c r="C101" s="82" t="s">
        <v>344</v>
      </c>
      <c r="D101" s="83" t="s">
        <v>345</v>
      </c>
      <c r="E101" s="123"/>
      <c r="F101" s="123"/>
      <c r="G101" s="124"/>
      <c r="H101" s="125"/>
      <c r="I101" s="125"/>
      <c r="J101" s="108"/>
    </row>
    <row r="102" spans="1:10" ht="12.75">
      <c r="A102" s="74">
        <v>97</v>
      </c>
      <c r="B102" s="81">
        <v>2</v>
      </c>
      <c r="C102" s="82" t="s">
        <v>346</v>
      </c>
      <c r="D102" s="83" t="s">
        <v>347</v>
      </c>
      <c r="E102" s="123"/>
      <c r="F102" s="123"/>
      <c r="G102" s="124"/>
      <c r="H102" s="125"/>
      <c r="I102" s="125"/>
      <c r="J102" s="108"/>
    </row>
    <row r="103" spans="1:10" ht="12.75">
      <c r="A103" s="74">
        <v>98</v>
      </c>
      <c r="B103" s="81">
        <v>3</v>
      </c>
      <c r="C103" s="82" t="s">
        <v>348</v>
      </c>
      <c r="D103" s="83" t="s">
        <v>349</v>
      </c>
      <c r="E103" s="123"/>
      <c r="F103" s="123"/>
      <c r="G103" s="124"/>
      <c r="H103" s="125"/>
      <c r="I103" s="125"/>
      <c r="J103" s="108"/>
    </row>
    <row r="104" spans="1:10" ht="12.75">
      <c r="A104" s="74">
        <v>99</v>
      </c>
      <c r="B104" s="81">
        <v>4</v>
      </c>
      <c r="C104" s="82" t="s">
        <v>350</v>
      </c>
      <c r="D104" s="83" t="s">
        <v>351</v>
      </c>
      <c r="E104" s="123"/>
      <c r="F104" s="123"/>
      <c r="G104" s="124"/>
      <c r="H104" s="125"/>
      <c r="I104" s="125"/>
      <c r="J104" s="108"/>
    </row>
    <row r="105" spans="1:10" ht="12.75">
      <c r="A105" s="74">
        <v>100</v>
      </c>
      <c r="B105" s="81">
        <v>5</v>
      </c>
      <c r="C105" s="84" t="s">
        <v>352</v>
      </c>
      <c r="D105" s="83" t="s">
        <v>353</v>
      </c>
      <c r="E105" s="123"/>
      <c r="F105" s="123"/>
      <c r="G105" s="124"/>
      <c r="H105" s="125"/>
      <c r="I105" s="125"/>
      <c r="J105" s="108"/>
    </row>
    <row r="106" spans="1:10" ht="12.75">
      <c r="A106" s="74">
        <v>101</v>
      </c>
      <c r="B106" s="85" t="s">
        <v>354</v>
      </c>
      <c r="C106" s="86" t="s">
        <v>355</v>
      </c>
      <c r="D106" s="87" t="s">
        <v>356</v>
      </c>
      <c r="E106" s="126"/>
      <c r="F106" s="126"/>
      <c r="G106" s="127"/>
      <c r="H106" s="128"/>
      <c r="I106" s="128"/>
      <c r="J106" s="108"/>
    </row>
    <row r="107" spans="1:10" ht="12.75">
      <c r="A107" s="74">
        <v>102</v>
      </c>
      <c r="B107" s="81">
        <v>1</v>
      </c>
      <c r="C107" s="84" t="s">
        <v>357</v>
      </c>
      <c r="D107" s="83" t="s">
        <v>358</v>
      </c>
      <c r="E107" s="123"/>
      <c r="F107" s="123"/>
      <c r="G107" s="124"/>
      <c r="H107" s="125"/>
      <c r="I107" s="125"/>
      <c r="J107" s="108"/>
    </row>
    <row r="108" spans="1:10" ht="12.75">
      <c r="A108" s="74">
        <v>103</v>
      </c>
      <c r="B108" s="81">
        <v>2</v>
      </c>
      <c r="C108" s="84" t="s">
        <v>359</v>
      </c>
      <c r="D108" s="83" t="s">
        <v>360</v>
      </c>
      <c r="E108" s="123"/>
      <c r="F108" s="123"/>
      <c r="G108" s="124"/>
      <c r="H108" s="125"/>
      <c r="I108" s="125"/>
      <c r="J108" s="108"/>
    </row>
    <row r="109" spans="1:10" ht="12.75">
      <c r="A109" s="74">
        <v>104</v>
      </c>
      <c r="B109" s="81">
        <v>3</v>
      </c>
      <c r="C109" s="82" t="s">
        <v>361</v>
      </c>
      <c r="D109" s="83" t="s">
        <v>362</v>
      </c>
      <c r="E109" s="123"/>
      <c r="F109" s="123"/>
      <c r="G109" s="124"/>
      <c r="H109" s="125"/>
      <c r="I109" s="125"/>
      <c r="J109" s="108"/>
    </row>
    <row r="110" spans="1:10" ht="12.75">
      <c r="A110" s="74">
        <v>105</v>
      </c>
      <c r="B110" s="81">
        <v>4</v>
      </c>
      <c r="C110" s="82" t="s">
        <v>363</v>
      </c>
      <c r="D110" s="83" t="s">
        <v>364</v>
      </c>
      <c r="E110" s="123"/>
      <c r="F110" s="123"/>
      <c r="G110" s="124"/>
      <c r="H110" s="125"/>
      <c r="I110" s="125"/>
      <c r="J110" s="108"/>
    </row>
    <row r="111" spans="1:10" ht="12.75">
      <c r="A111" s="74">
        <v>106</v>
      </c>
      <c r="B111" s="85" t="s">
        <v>365</v>
      </c>
      <c r="C111" s="88" t="s">
        <v>366</v>
      </c>
      <c r="D111" s="87" t="s">
        <v>367</v>
      </c>
      <c r="E111" s="126"/>
      <c r="F111" s="126"/>
      <c r="G111" s="127"/>
      <c r="H111" s="125"/>
      <c r="I111" s="125"/>
      <c r="J111" s="108"/>
    </row>
    <row r="112" spans="1:10" ht="12.75">
      <c r="A112" s="74">
        <v>107</v>
      </c>
      <c r="B112" s="81">
        <v>1</v>
      </c>
      <c r="C112" s="84" t="s">
        <v>368</v>
      </c>
      <c r="D112" s="83" t="s">
        <v>369</v>
      </c>
      <c r="E112" s="123"/>
      <c r="F112" s="123"/>
      <c r="G112" s="124"/>
      <c r="H112" s="125"/>
      <c r="I112" s="125"/>
      <c r="J112" s="108"/>
    </row>
    <row r="113" spans="1:10" ht="12.75">
      <c r="A113" s="74">
        <v>108</v>
      </c>
      <c r="B113" s="85" t="s">
        <v>370</v>
      </c>
      <c r="C113" s="88" t="s">
        <v>371</v>
      </c>
      <c r="D113" s="87" t="s">
        <v>372</v>
      </c>
      <c r="E113" s="126">
        <v>23000000</v>
      </c>
      <c r="F113" s="126"/>
      <c r="G113" s="127">
        <v>1500000</v>
      </c>
      <c r="H113" s="128">
        <v>24500000</v>
      </c>
      <c r="I113" s="128">
        <f>SUM(I96:I98)</f>
        <v>27789995</v>
      </c>
      <c r="J113" s="108"/>
    </row>
    <row r="114" spans="1:10" ht="13.5" thickBot="1">
      <c r="A114" s="94">
        <v>109</v>
      </c>
      <c r="B114" s="95" t="s">
        <v>373</v>
      </c>
      <c r="C114" s="95" t="s">
        <v>463</v>
      </c>
      <c r="D114" s="95"/>
      <c r="E114" s="129">
        <f>SUM(E85+E113)</f>
        <v>75455208</v>
      </c>
      <c r="F114" s="129">
        <f>SUM(F85+F113)</f>
        <v>17221000</v>
      </c>
      <c r="G114" s="130">
        <v>82000000</v>
      </c>
      <c r="H114" s="131">
        <f>SUM(E114:G114)</f>
        <v>174676208</v>
      </c>
      <c r="I114" s="131">
        <f>I85+I100</f>
        <v>193879916</v>
      </c>
      <c r="J114" s="108"/>
    </row>
    <row r="115" spans="1:10" ht="12.75">
      <c r="A115" s="12"/>
      <c r="B115" s="91"/>
      <c r="C115" s="12"/>
      <c r="D115" s="12"/>
      <c r="E115" s="12"/>
      <c r="F115" s="98"/>
      <c r="G115" s="12"/>
      <c r="H115" s="14"/>
      <c r="J115" s="108"/>
    </row>
    <row r="116" spans="1:10" ht="12.75">
      <c r="A116" s="12"/>
      <c r="B116" s="62"/>
      <c r="C116" s="2"/>
      <c r="D116" s="12"/>
      <c r="E116" s="2"/>
      <c r="F116" s="12"/>
      <c r="G116" s="2"/>
      <c r="H116" s="2"/>
      <c r="J116" s="108"/>
    </row>
    <row r="117" spans="1:10" ht="12.75">
      <c r="A117" s="12"/>
      <c r="B117" s="62"/>
      <c r="C117" s="2"/>
      <c r="D117" s="12"/>
      <c r="E117" s="2"/>
      <c r="F117" s="12"/>
      <c r="G117" s="2"/>
      <c r="H117" s="2"/>
      <c r="J117" s="108"/>
    </row>
    <row r="118" spans="1:10" ht="12.75">
      <c r="A118" s="12"/>
      <c r="B118" s="62"/>
      <c r="C118" s="13"/>
      <c r="D118" s="12"/>
      <c r="E118" s="13"/>
      <c r="F118" s="13"/>
      <c r="G118" s="13"/>
      <c r="H118" s="2"/>
      <c r="J118" s="108"/>
    </row>
    <row r="119" spans="1:10" ht="12.75">
      <c r="A119" s="12"/>
      <c r="B119" s="62"/>
      <c r="C119" s="2"/>
      <c r="D119" s="12"/>
      <c r="E119" s="2"/>
      <c r="F119" s="12"/>
      <c r="G119" s="2"/>
      <c r="H119" s="2"/>
      <c r="J119" s="108"/>
    </row>
    <row r="120" spans="1:10" ht="12.75">
      <c r="A120" s="12"/>
      <c r="B120" s="62"/>
      <c r="C120" s="93"/>
      <c r="D120" s="12"/>
      <c r="E120" s="2"/>
      <c r="F120" s="12"/>
      <c r="G120" s="2"/>
      <c r="H120" s="2"/>
      <c r="J120" s="108"/>
    </row>
    <row r="121" spans="1:10" ht="12.75">
      <c r="A121" s="12"/>
      <c r="B121" s="54"/>
      <c r="C121" s="2"/>
      <c r="D121" s="12"/>
      <c r="E121" s="2"/>
      <c r="F121" s="92"/>
      <c r="G121" s="2"/>
      <c r="H121" s="2"/>
      <c r="J121" s="108"/>
    </row>
    <row r="122" spans="1:10" ht="12.75">
      <c r="A122" s="12"/>
      <c r="B122" s="54"/>
      <c r="C122" s="2"/>
      <c r="D122" s="12"/>
      <c r="E122" s="2"/>
      <c r="F122" s="53"/>
      <c r="G122" s="2"/>
      <c r="H122" s="2"/>
      <c r="J122" s="108"/>
    </row>
    <row r="123" spans="1:10" ht="12.75">
      <c r="A123" s="12"/>
      <c r="B123" s="54"/>
      <c r="C123" s="13"/>
      <c r="D123" s="12"/>
      <c r="E123" s="13"/>
      <c r="F123" s="92"/>
      <c r="G123" s="13"/>
      <c r="H123" s="13"/>
      <c r="J123" s="108"/>
    </row>
    <row r="124" spans="2:10" ht="12.75">
      <c r="B124" s="54"/>
      <c r="C124" s="2"/>
      <c r="E124" s="2"/>
      <c r="F124" s="2"/>
      <c r="G124" s="2"/>
      <c r="H124" s="12"/>
      <c r="J124" s="108"/>
    </row>
    <row r="125" spans="2:10" ht="12.75">
      <c r="B125" s="62"/>
      <c r="C125" s="2"/>
      <c r="E125" s="2"/>
      <c r="F125" s="2"/>
      <c r="G125" s="13"/>
      <c r="H125" s="12"/>
      <c r="J125" s="108"/>
    </row>
    <row r="126" spans="2:10" ht="12.75">
      <c r="B126" s="54"/>
      <c r="C126" s="2"/>
      <c r="E126" s="2"/>
      <c r="F126" s="2"/>
      <c r="G126" s="2"/>
      <c r="H126" s="12"/>
      <c r="J126" s="108"/>
    </row>
    <row r="127" spans="2:10" ht="15">
      <c r="B127" s="62"/>
      <c r="C127" s="49"/>
      <c r="E127" s="2"/>
      <c r="F127" s="1"/>
      <c r="G127" s="2"/>
      <c r="J127" s="108"/>
    </row>
    <row r="128" spans="2:10" ht="15">
      <c r="B128" s="62"/>
      <c r="C128" s="49"/>
      <c r="E128" s="2"/>
      <c r="F128" s="1"/>
      <c r="G128" s="2"/>
      <c r="J128" s="108"/>
    </row>
    <row r="129" spans="2:10" ht="18">
      <c r="B129" s="62"/>
      <c r="C129" s="50"/>
      <c r="E129" s="2"/>
      <c r="F129" s="1"/>
      <c r="G129" s="16"/>
      <c r="J129" s="108"/>
    </row>
    <row r="130" spans="2:10" ht="15">
      <c r="B130" s="62"/>
      <c r="C130" s="49"/>
      <c r="E130" s="2"/>
      <c r="F130" s="1"/>
      <c r="G130" s="2"/>
      <c r="J130" s="108"/>
    </row>
    <row r="131" spans="2:10" ht="15">
      <c r="B131" s="62"/>
      <c r="C131" s="49"/>
      <c r="E131" s="2"/>
      <c r="F131" s="1"/>
      <c r="G131" s="2"/>
      <c r="J131" s="108"/>
    </row>
    <row r="132" spans="2:10" ht="12.75">
      <c r="B132" s="54"/>
      <c r="C132" s="2"/>
      <c r="E132" s="2"/>
      <c r="F132" s="1"/>
      <c r="G132" s="2"/>
      <c r="J132" s="108"/>
    </row>
    <row r="133" spans="2:10" ht="12.75">
      <c r="B133" s="54"/>
      <c r="C133" s="2"/>
      <c r="E133" s="2"/>
      <c r="F133" s="1"/>
      <c r="G133" s="12"/>
      <c r="J133" s="108"/>
    </row>
    <row r="134" spans="2:10" ht="12.75">
      <c r="B134" s="62"/>
      <c r="C134" s="2"/>
      <c r="E134" s="2"/>
      <c r="F134" s="1"/>
      <c r="G134" s="2"/>
      <c r="J134" s="108"/>
    </row>
    <row r="135" spans="2:10" ht="12.75">
      <c r="B135" s="62"/>
      <c r="C135" s="2"/>
      <c r="E135" s="2"/>
      <c r="F135" s="1"/>
      <c r="G135" s="2"/>
      <c r="J135" s="108"/>
    </row>
    <row r="136" spans="2:10" ht="12.75">
      <c r="B136" s="62"/>
      <c r="C136" s="2"/>
      <c r="E136" s="2"/>
      <c r="F136" s="1"/>
      <c r="G136" s="2"/>
      <c r="J136" s="108"/>
    </row>
    <row r="137" spans="2:10" ht="12.75">
      <c r="B137" s="62"/>
      <c r="C137" s="2"/>
      <c r="E137" s="2"/>
      <c r="F137" s="1"/>
      <c r="G137" s="2"/>
      <c r="J137" s="108"/>
    </row>
    <row r="138" spans="2:10" ht="12.75">
      <c r="B138" s="62"/>
      <c r="C138" s="2"/>
      <c r="E138" s="2"/>
      <c r="F138" s="1"/>
      <c r="G138" s="2"/>
      <c r="J138" s="108"/>
    </row>
    <row r="139" spans="2:10" ht="12.75">
      <c r="B139" s="62"/>
      <c r="C139" s="2"/>
      <c r="E139" s="2"/>
      <c r="F139" s="1"/>
      <c r="G139" s="2"/>
      <c r="J139" s="108"/>
    </row>
    <row r="140" spans="2:10" ht="12.75">
      <c r="B140" s="62"/>
      <c r="C140" s="2"/>
      <c r="E140" s="2"/>
      <c r="F140" s="1"/>
      <c r="G140" s="2"/>
      <c r="J140" s="108"/>
    </row>
    <row r="141" spans="2:10" ht="12.75">
      <c r="B141" s="62"/>
      <c r="C141" s="2"/>
      <c r="E141" s="2"/>
      <c r="F141" s="1"/>
      <c r="G141" s="2"/>
      <c r="J141" s="108"/>
    </row>
    <row r="142" spans="2:10" ht="12.75">
      <c r="B142" s="62"/>
      <c r="C142" s="2"/>
      <c r="E142" s="2"/>
      <c r="F142" s="1"/>
      <c r="G142" s="2"/>
      <c r="J142" s="108"/>
    </row>
    <row r="143" spans="2:10" ht="12.75">
      <c r="B143" s="62"/>
      <c r="C143" s="2"/>
      <c r="E143" s="2"/>
      <c r="F143" s="1"/>
      <c r="G143" s="2"/>
      <c r="J143" s="108"/>
    </row>
    <row r="144" spans="2:10" ht="12.75">
      <c r="B144" s="62"/>
      <c r="C144" s="2"/>
      <c r="E144" s="2"/>
      <c r="F144" s="1"/>
      <c r="G144" s="2"/>
      <c r="J144" s="108"/>
    </row>
    <row r="145" spans="2:10" ht="12.75">
      <c r="B145" s="62"/>
      <c r="C145" s="2"/>
      <c r="E145" s="12"/>
      <c r="G145" s="12"/>
      <c r="J145" s="108"/>
    </row>
    <row r="146" spans="2:10" ht="12.75">
      <c r="B146" s="62"/>
      <c r="C146" s="2"/>
      <c r="E146" s="12"/>
      <c r="G146" s="12"/>
      <c r="J146" s="108"/>
    </row>
    <row r="147" spans="2:10" ht="12.75">
      <c r="B147" s="62"/>
      <c r="C147" s="2"/>
      <c r="E147" s="12"/>
      <c r="G147" s="12"/>
      <c r="J147" s="108"/>
    </row>
    <row r="148" spans="2:10" ht="12.75">
      <c r="B148" s="62"/>
      <c r="C148" s="2"/>
      <c r="E148" s="12"/>
      <c r="G148" s="12"/>
      <c r="J148" s="108"/>
    </row>
    <row r="149" spans="2:10" ht="12.75">
      <c r="B149" s="62"/>
      <c r="C149" s="2"/>
      <c r="E149" s="12"/>
      <c r="G149" s="12"/>
      <c r="J149" s="108"/>
    </row>
    <row r="150" spans="2:10" ht="12.75">
      <c r="B150" s="62"/>
      <c r="C150" s="2"/>
      <c r="E150" s="12"/>
      <c r="G150" s="12"/>
      <c r="J150" s="108"/>
    </row>
    <row r="151" spans="2:10" ht="12.75">
      <c r="B151" s="62"/>
      <c r="C151" s="2"/>
      <c r="E151" s="12"/>
      <c r="G151" s="12"/>
      <c r="J151" s="108"/>
    </row>
    <row r="152" spans="2:10" ht="12.75">
      <c r="B152" s="62"/>
      <c r="C152" s="2"/>
      <c r="E152" s="12"/>
      <c r="G152" s="12"/>
      <c r="J152" s="108"/>
    </row>
    <row r="153" spans="2:10" ht="12.75">
      <c r="B153" s="63"/>
      <c r="C153" s="52"/>
      <c r="E153" s="12"/>
      <c r="G153" s="12"/>
      <c r="J153" s="108"/>
    </row>
    <row r="154" spans="2:10" ht="12.75">
      <c r="B154" s="63"/>
      <c r="C154" s="52"/>
      <c r="E154" s="12"/>
      <c r="G154" s="12"/>
      <c r="J154" s="108"/>
    </row>
    <row r="155" spans="2:10" ht="12.75">
      <c r="B155" s="63"/>
      <c r="C155" s="52"/>
      <c r="E155" s="12"/>
      <c r="G155" s="12"/>
      <c r="J155" s="108"/>
    </row>
    <row r="156" spans="2:10" ht="12.75">
      <c r="B156" s="63"/>
      <c r="C156" s="52"/>
      <c r="E156" s="12"/>
      <c r="G156" s="12"/>
      <c r="J156" s="108"/>
    </row>
    <row r="157" spans="2:10" ht="12.75">
      <c r="B157" s="63"/>
      <c r="C157" s="52"/>
      <c r="E157" s="12"/>
      <c r="G157" s="12"/>
      <c r="J157" s="108"/>
    </row>
    <row r="158" spans="2:10" ht="12.75">
      <c r="B158" s="3"/>
      <c r="C158" s="12"/>
      <c r="E158" s="12"/>
      <c r="G158" s="12"/>
      <c r="J158" s="108"/>
    </row>
    <row r="159" spans="2:10" ht="15.75">
      <c r="B159" s="3"/>
      <c r="C159" s="16"/>
      <c r="E159" s="12"/>
      <c r="G159" s="13"/>
      <c r="J159" s="108"/>
    </row>
    <row r="160" spans="2:10" ht="12.75">
      <c r="B160" s="3"/>
      <c r="C160" s="12"/>
      <c r="E160" s="12"/>
      <c r="G160" s="12"/>
      <c r="J160" s="108"/>
    </row>
    <row r="161" spans="2:10" ht="12.75">
      <c r="B161" s="3"/>
      <c r="C161" s="13"/>
      <c r="E161" s="12"/>
      <c r="G161" s="12"/>
      <c r="J161" s="108"/>
    </row>
    <row r="162" spans="2:10" ht="12.75">
      <c r="B162" s="3"/>
      <c r="C162" s="12"/>
      <c r="E162" s="12"/>
      <c r="G162" s="12"/>
      <c r="J162" s="108"/>
    </row>
    <row r="163" spans="2:10" ht="12.75">
      <c r="B163" s="3"/>
      <c r="C163" s="12"/>
      <c r="E163" s="12"/>
      <c r="G163" s="12"/>
      <c r="J163" s="108"/>
    </row>
    <row r="164" spans="2:10" ht="12.75">
      <c r="B164" s="61"/>
      <c r="C164" s="13"/>
      <c r="E164" s="12"/>
      <c r="G164" s="12"/>
      <c r="J164" s="108"/>
    </row>
    <row r="165" spans="2:10" ht="12.75">
      <c r="B165" s="3"/>
      <c r="C165" s="12"/>
      <c r="E165" s="12"/>
      <c r="G165" s="12"/>
      <c r="J165" s="108"/>
    </row>
    <row r="166" spans="2:10" ht="12.75">
      <c r="B166" s="61"/>
      <c r="C166" s="13"/>
      <c r="E166" s="12"/>
      <c r="G166" s="12"/>
      <c r="J166" s="108"/>
    </row>
    <row r="167" spans="2:10" ht="12.75">
      <c r="B167" s="61"/>
      <c r="C167" s="12"/>
      <c r="E167" s="12"/>
      <c r="G167" s="12"/>
      <c r="J167" s="108"/>
    </row>
    <row r="168" spans="2:10" ht="12.75">
      <c r="B168" s="61"/>
      <c r="C168" s="12"/>
      <c r="E168" s="12"/>
      <c r="G168" s="12"/>
      <c r="J168" s="108"/>
    </row>
    <row r="169" spans="2:10" ht="12.75">
      <c r="B169" s="61"/>
      <c r="C169" s="12"/>
      <c r="E169" s="12"/>
      <c r="G169" s="12"/>
      <c r="J169" s="108"/>
    </row>
    <row r="170" spans="2:10" ht="12.75">
      <c r="B170" s="61"/>
      <c r="C170" s="12"/>
      <c r="E170" s="12"/>
      <c r="G170" s="12"/>
      <c r="J170" s="108"/>
    </row>
    <row r="171" spans="2:10" ht="12.75">
      <c r="B171" s="61"/>
      <c r="C171" s="14"/>
      <c r="E171" s="12"/>
      <c r="G171" s="12"/>
      <c r="J171" s="108"/>
    </row>
    <row r="172" spans="2:10" ht="12.75">
      <c r="B172" s="61"/>
      <c r="C172" s="14"/>
      <c r="E172" s="12"/>
      <c r="G172" s="12"/>
      <c r="J172" s="108"/>
    </row>
    <row r="173" spans="2:10" ht="12.75">
      <c r="B173" s="61"/>
      <c r="C173" s="14"/>
      <c r="E173" s="12"/>
      <c r="G173" s="12"/>
      <c r="J173" s="108"/>
    </row>
    <row r="174" spans="2:10" ht="12.75">
      <c r="B174" s="61"/>
      <c r="C174" s="14"/>
      <c r="E174" s="12"/>
      <c r="G174" s="12"/>
      <c r="J174" s="108"/>
    </row>
    <row r="175" spans="2:10" ht="12.75">
      <c r="B175" s="61"/>
      <c r="C175" s="14"/>
      <c r="E175" s="12"/>
      <c r="G175" s="12"/>
      <c r="J175" s="108"/>
    </row>
    <row r="176" spans="2:10" ht="12.75">
      <c r="B176" s="61"/>
      <c r="C176" s="12"/>
      <c r="E176" s="12"/>
      <c r="G176" s="12"/>
      <c r="J176" s="108"/>
    </row>
    <row r="177" spans="2:10" ht="12.75">
      <c r="B177" s="61"/>
      <c r="C177" s="12"/>
      <c r="E177" s="12"/>
      <c r="G177" s="12"/>
      <c r="J177" s="108"/>
    </row>
    <row r="178" spans="2:10" ht="12.75">
      <c r="B178" s="61"/>
      <c r="C178" s="14"/>
      <c r="E178" s="12"/>
      <c r="G178" s="12"/>
      <c r="J178" s="108"/>
    </row>
    <row r="179" spans="2:10" ht="12.75">
      <c r="B179" s="61"/>
      <c r="C179" s="14"/>
      <c r="E179" s="12"/>
      <c r="G179" s="12"/>
      <c r="J179" s="108"/>
    </row>
    <row r="180" spans="2:10" ht="12.75">
      <c r="B180" s="61"/>
      <c r="C180" s="14"/>
      <c r="E180" s="12"/>
      <c r="G180" s="12"/>
      <c r="J180" s="108"/>
    </row>
    <row r="181" spans="2:10" ht="12.75">
      <c r="B181" s="61"/>
      <c r="C181" s="14"/>
      <c r="E181" s="12"/>
      <c r="G181" s="12"/>
      <c r="J181" s="108"/>
    </row>
    <row r="182" spans="2:10" ht="12.75">
      <c r="B182" s="61"/>
      <c r="C182" s="14"/>
      <c r="E182" s="12"/>
      <c r="G182" s="12"/>
      <c r="J182" s="108"/>
    </row>
    <row r="183" spans="2:10" ht="12.75">
      <c r="B183" s="61"/>
      <c r="C183" s="14"/>
      <c r="E183" s="12"/>
      <c r="G183" s="12"/>
      <c r="J183" s="108"/>
    </row>
    <row r="184" spans="2:10" ht="12.75">
      <c r="B184" s="61"/>
      <c r="C184" s="14"/>
      <c r="E184" s="12"/>
      <c r="G184" s="12"/>
      <c r="J184" s="108"/>
    </row>
    <row r="185" spans="2:10" ht="12.75">
      <c r="B185" s="61"/>
      <c r="C185" s="14"/>
      <c r="E185" s="12"/>
      <c r="G185" s="12"/>
      <c r="J185" s="108"/>
    </row>
    <row r="186" spans="2:10" ht="12.75">
      <c r="B186" s="61"/>
      <c r="C186" s="14"/>
      <c r="E186" s="12"/>
      <c r="G186" s="12"/>
      <c r="J186" s="108"/>
    </row>
    <row r="187" spans="2:10" ht="12.75">
      <c r="B187" s="61"/>
      <c r="C187" s="14"/>
      <c r="E187" s="12"/>
      <c r="G187" s="12"/>
      <c r="J187" s="108"/>
    </row>
    <row r="188" spans="2:10" ht="12.75">
      <c r="B188" s="61"/>
      <c r="C188" s="14"/>
      <c r="E188" s="12"/>
      <c r="G188" s="12"/>
      <c r="J188" s="108"/>
    </row>
    <row r="189" spans="2:10" ht="12.75">
      <c r="B189" s="3"/>
      <c r="C189" s="14"/>
      <c r="E189" s="12"/>
      <c r="G189" s="12"/>
      <c r="J189" s="108"/>
    </row>
    <row r="190" spans="2:10" ht="12.75">
      <c r="B190" s="61"/>
      <c r="C190" s="14"/>
      <c r="E190" s="12"/>
      <c r="G190" s="12"/>
      <c r="J190" s="108"/>
    </row>
    <row r="191" spans="2:10" ht="12.75">
      <c r="B191" s="61"/>
      <c r="C191" s="14"/>
      <c r="E191" s="12"/>
      <c r="G191" s="12"/>
      <c r="J191" s="108"/>
    </row>
    <row r="192" spans="2:10" ht="12.75">
      <c r="B192" s="61"/>
      <c r="C192" s="14"/>
      <c r="E192" s="12"/>
      <c r="G192" s="12"/>
      <c r="J192" s="108"/>
    </row>
    <row r="193" spans="2:10" ht="12.75">
      <c r="B193" s="61"/>
      <c r="C193" s="14"/>
      <c r="E193" s="12"/>
      <c r="G193" s="12"/>
      <c r="J193" s="108"/>
    </row>
    <row r="194" spans="2:10" ht="12.75">
      <c r="B194" s="61"/>
      <c r="C194" s="14"/>
      <c r="E194" s="12"/>
      <c r="G194" s="12"/>
      <c r="J194" s="108"/>
    </row>
    <row r="195" spans="2:10" ht="12.75">
      <c r="B195" s="61"/>
      <c r="C195" s="14"/>
      <c r="E195" s="12"/>
      <c r="G195" s="12"/>
      <c r="J195" s="108"/>
    </row>
    <row r="196" spans="2:10" ht="12.75">
      <c r="B196" s="61"/>
      <c r="C196" s="14"/>
      <c r="E196" s="12"/>
      <c r="G196" s="12"/>
      <c r="J196" s="108"/>
    </row>
    <row r="197" spans="2:10" ht="12.75">
      <c r="B197" s="61"/>
      <c r="C197" s="15"/>
      <c r="E197" s="12"/>
      <c r="G197" s="13"/>
      <c r="J197" s="108"/>
    </row>
    <row r="198" spans="2:10" ht="12.75">
      <c r="B198" s="61"/>
      <c r="C198" s="14"/>
      <c r="E198" s="12"/>
      <c r="G198" s="12"/>
      <c r="J198" s="108"/>
    </row>
    <row r="199" spans="2:10" ht="12.75">
      <c r="B199" s="61"/>
      <c r="C199" s="14"/>
      <c r="E199" s="12"/>
      <c r="G199" s="12"/>
      <c r="J199" s="108"/>
    </row>
    <row r="200" spans="2:10" ht="12.75">
      <c r="B200" s="61"/>
      <c r="C200" s="14"/>
      <c r="E200" s="12"/>
      <c r="G200" s="12"/>
      <c r="J200" s="108"/>
    </row>
    <row r="201" spans="2:10" ht="12.75">
      <c r="B201" s="61"/>
      <c r="C201" s="14"/>
      <c r="E201" s="12"/>
      <c r="G201" s="12"/>
      <c r="J201" s="108"/>
    </row>
    <row r="202" spans="2:10" ht="12.75">
      <c r="B202" s="61"/>
      <c r="C202" s="14"/>
      <c r="E202" s="12"/>
      <c r="G202" s="12"/>
      <c r="J202" s="108"/>
    </row>
    <row r="203" spans="2:10" ht="12.75">
      <c r="B203" s="61"/>
      <c r="C203" s="14"/>
      <c r="E203" s="12"/>
      <c r="G203" s="12"/>
      <c r="J203" s="108"/>
    </row>
    <row r="204" spans="2:10" ht="12.75">
      <c r="B204" s="61"/>
      <c r="C204" s="14"/>
      <c r="E204" s="12"/>
      <c r="G204" s="12"/>
      <c r="J204" s="108"/>
    </row>
    <row r="205" spans="2:10" ht="12.75">
      <c r="B205" s="61"/>
      <c r="C205" s="14"/>
      <c r="E205" s="12"/>
      <c r="G205" s="12"/>
      <c r="J205" s="108"/>
    </row>
    <row r="206" spans="2:10" ht="12.75">
      <c r="B206" s="61"/>
      <c r="C206" s="14"/>
      <c r="E206" s="12"/>
      <c r="G206" s="12"/>
      <c r="J206" s="108"/>
    </row>
    <row r="207" spans="2:10" ht="12.75">
      <c r="B207" s="61"/>
      <c r="C207" s="14"/>
      <c r="E207" s="12"/>
      <c r="G207" s="12"/>
      <c r="J207" s="108"/>
    </row>
    <row r="208" spans="2:10" ht="12.75">
      <c r="B208" s="61"/>
      <c r="C208" s="14"/>
      <c r="E208" s="12"/>
      <c r="G208" s="12"/>
      <c r="J208" s="108"/>
    </row>
    <row r="209" spans="2:10" ht="12.75">
      <c r="B209" s="61"/>
      <c r="C209" s="15"/>
      <c r="E209" s="12"/>
      <c r="G209" s="12"/>
      <c r="J209" s="108"/>
    </row>
    <row r="210" spans="2:10" ht="12.75">
      <c r="B210" s="61"/>
      <c r="C210" s="14"/>
      <c r="E210" s="12"/>
      <c r="G210" s="12"/>
      <c r="J210" s="108"/>
    </row>
    <row r="211" spans="2:10" ht="15">
      <c r="B211" s="61"/>
      <c r="C211" s="51"/>
      <c r="E211" s="12"/>
      <c r="G211" s="12"/>
      <c r="J211" s="108"/>
    </row>
    <row r="212" spans="2:10" ht="12.75">
      <c r="B212" s="61"/>
      <c r="C212" s="14"/>
      <c r="E212" s="12"/>
      <c r="G212" s="12"/>
      <c r="J212" s="108"/>
    </row>
    <row r="213" spans="2:10" ht="12.75">
      <c r="B213" s="61"/>
      <c r="C213" s="14"/>
      <c r="E213" s="12"/>
      <c r="G213" s="12"/>
      <c r="J213" s="108"/>
    </row>
    <row r="214" spans="2:10" ht="15">
      <c r="B214" s="61"/>
      <c r="C214" s="51"/>
      <c r="E214" s="12"/>
      <c r="G214" s="12"/>
      <c r="J214" s="108"/>
    </row>
    <row r="215" spans="2:10" ht="12.75">
      <c r="B215" s="61"/>
      <c r="C215" s="14"/>
      <c r="E215" s="12"/>
      <c r="G215" s="12"/>
      <c r="J215" s="108"/>
    </row>
    <row r="216" spans="2:10" ht="12.75">
      <c r="B216" s="3"/>
      <c r="C216" s="2"/>
      <c r="E216" s="2"/>
      <c r="G216" s="2"/>
      <c r="J216" s="108"/>
    </row>
    <row r="217" spans="2:10" ht="12.75">
      <c r="B217" s="3"/>
      <c r="C217" s="2"/>
      <c r="E217" s="2"/>
      <c r="G217" s="2"/>
      <c r="J217" s="108"/>
    </row>
    <row r="218" spans="2:10" ht="12.75">
      <c r="B218" s="54"/>
      <c r="C218" s="2"/>
      <c r="E218" s="2"/>
      <c r="G218" s="2"/>
      <c r="J218" s="108"/>
    </row>
    <row r="219" spans="2:10" ht="12.75">
      <c r="B219" s="54"/>
      <c r="C219" s="2"/>
      <c r="E219" s="2"/>
      <c r="G219" s="2"/>
      <c r="J219" s="108"/>
    </row>
    <row r="220" spans="2:10" ht="12.75">
      <c r="B220" s="62"/>
      <c r="C220" s="2"/>
      <c r="E220" s="2"/>
      <c r="G220" s="2"/>
      <c r="J220" s="108"/>
    </row>
    <row r="221" spans="2:10" ht="12.75">
      <c r="B221" s="62"/>
      <c r="C221" s="2"/>
      <c r="E221" s="2"/>
      <c r="G221" s="13"/>
      <c r="J221" s="108"/>
    </row>
    <row r="222" spans="2:10" ht="12.75">
      <c r="B222" s="54"/>
      <c r="C222" s="2"/>
      <c r="E222" s="2"/>
      <c r="G222" s="2"/>
      <c r="J222" s="108"/>
    </row>
    <row r="223" spans="2:10" ht="12.75">
      <c r="B223" s="3"/>
      <c r="C223" s="12"/>
      <c r="E223" s="2"/>
      <c r="G223" s="2"/>
      <c r="J223" s="108"/>
    </row>
    <row r="224" spans="2:10" ht="12.75">
      <c r="B224" s="3"/>
      <c r="C224" s="12"/>
      <c r="E224" s="2"/>
      <c r="G224" s="2"/>
      <c r="J224" s="108"/>
    </row>
    <row r="225" spans="2:10" ht="12.75">
      <c r="B225" s="54"/>
      <c r="C225" s="2"/>
      <c r="E225" s="2"/>
      <c r="G225" s="2"/>
      <c r="J225" s="108"/>
    </row>
    <row r="226" spans="2:10" ht="12.75">
      <c r="B226" s="62"/>
      <c r="C226" s="2"/>
      <c r="E226" s="2"/>
      <c r="G226" s="2"/>
      <c r="J226" s="108"/>
    </row>
    <row r="227" spans="2:10" ht="12.75">
      <c r="B227" s="54"/>
      <c r="C227" s="2"/>
      <c r="E227" s="2"/>
      <c r="G227" s="2"/>
      <c r="J227" s="108"/>
    </row>
    <row r="228" spans="2:10" ht="12.75">
      <c r="B228" s="62"/>
      <c r="C228" s="2"/>
      <c r="E228" s="2"/>
      <c r="G228" s="2"/>
      <c r="J228" s="108"/>
    </row>
    <row r="229" spans="2:10" ht="12.75">
      <c r="B229" s="54"/>
      <c r="C229" s="2"/>
      <c r="E229" s="2"/>
      <c r="G229" s="2"/>
      <c r="J229" s="108"/>
    </row>
    <row r="230" spans="2:10" ht="12.75">
      <c r="B230" s="54"/>
      <c r="C230" s="2"/>
      <c r="E230" s="2"/>
      <c r="G230" s="2"/>
      <c r="J230" s="108"/>
    </row>
    <row r="231" spans="2:10" ht="12.75">
      <c r="B231" s="54"/>
      <c r="C231" s="2"/>
      <c r="E231" s="2"/>
      <c r="G231" s="2"/>
      <c r="J231" s="108"/>
    </row>
    <row r="232" spans="2:10" ht="15.75">
      <c r="B232" s="54"/>
      <c r="C232" s="16"/>
      <c r="E232" s="2"/>
      <c r="G232" s="13"/>
      <c r="J232" s="108"/>
    </row>
    <row r="233" spans="2:10" ht="12.75">
      <c r="B233" s="54"/>
      <c r="C233" s="2"/>
      <c r="E233" s="2"/>
      <c r="G233" s="2"/>
      <c r="J233" s="108"/>
    </row>
    <row r="234" spans="2:10" ht="12.75">
      <c r="B234" s="54"/>
      <c r="C234" s="2"/>
      <c r="E234" s="2"/>
      <c r="G234" s="2"/>
      <c r="J234" s="108"/>
    </row>
    <row r="235" spans="2:10" ht="12.75">
      <c r="B235" s="54"/>
      <c r="C235" s="2"/>
      <c r="E235" s="2"/>
      <c r="G235" s="2"/>
      <c r="J235" s="108"/>
    </row>
    <row r="236" spans="2:10" ht="12.75">
      <c r="B236" s="54"/>
      <c r="C236" s="2"/>
      <c r="E236" s="2"/>
      <c r="G236" s="2"/>
      <c r="J236" s="108"/>
    </row>
    <row r="237" spans="2:10" ht="12.75">
      <c r="B237" s="54"/>
      <c r="C237" s="2"/>
      <c r="E237" s="2"/>
      <c r="G237" s="2"/>
      <c r="J237" s="108"/>
    </row>
    <row r="238" spans="2:7" ht="12.75">
      <c r="B238" s="54"/>
      <c r="C238" s="2"/>
      <c r="E238" s="2"/>
      <c r="G238" s="2"/>
    </row>
    <row r="239" spans="2:7" ht="12.75">
      <c r="B239" s="54"/>
      <c r="C239" s="2"/>
      <c r="E239" s="2"/>
      <c r="G239" s="2"/>
    </row>
    <row r="240" spans="2:7" ht="12.75">
      <c r="B240" s="54"/>
      <c r="C240" s="2"/>
      <c r="E240" s="2"/>
      <c r="G240" s="2"/>
    </row>
    <row r="241" spans="2:7" ht="12.75">
      <c r="B241" s="62"/>
      <c r="C241" s="2"/>
      <c r="E241" s="2"/>
      <c r="G241" s="2"/>
    </row>
    <row r="242" spans="2:7" ht="12.75">
      <c r="B242" s="54"/>
      <c r="C242" s="2"/>
      <c r="E242" s="2"/>
      <c r="G242" s="13"/>
    </row>
    <row r="243" spans="2:7" ht="12.75">
      <c r="B243" s="54"/>
      <c r="C243" s="2"/>
      <c r="E243" s="2"/>
      <c r="G243" s="2"/>
    </row>
    <row r="244" spans="2:7" ht="12.75">
      <c r="B244" s="54"/>
      <c r="C244" s="2"/>
      <c r="E244" s="2"/>
      <c r="G244" s="13"/>
    </row>
    <row r="245" spans="2:7" ht="12.75">
      <c r="B245" s="3"/>
      <c r="C245" s="12"/>
      <c r="E245" s="12"/>
      <c r="G245" s="12"/>
    </row>
    <row r="246" spans="2:7" ht="12.75">
      <c r="B246" s="3"/>
      <c r="C246" s="12"/>
      <c r="E246" s="12"/>
      <c r="G246" s="12"/>
    </row>
    <row r="247" spans="2:7" ht="12.75">
      <c r="B247" s="3"/>
      <c r="C247" s="12"/>
      <c r="E247" s="12"/>
      <c r="G247" s="12"/>
    </row>
    <row r="248" spans="2:7" ht="12.75">
      <c r="B248" s="3"/>
      <c r="C248" s="12"/>
      <c r="E248" s="12"/>
      <c r="G248" s="12"/>
    </row>
    <row r="249" spans="2:7" ht="12.75">
      <c r="B249" s="3"/>
      <c r="C249" s="12"/>
      <c r="E249" s="12"/>
      <c r="G249" s="12"/>
    </row>
    <row r="250" spans="2:7" ht="12.75">
      <c r="B250" s="3"/>
      <c r="C250" s="12"/>
      <c r="E250" s="12"/>
      <c r="G250" s="12"/>
    </row>
    <row r="251" spans="2:7" ht="12.75">
      <c r="B251" s="3"/>
      <c r="C251" s="12"/>
      <c r="E251" s="12"/>
      <c r="G251" s="12"/>
    </row>
    <row r="252" spans="2:7" ht="12.75">
      <c r="B252" s="3"/>
      <c r="C252" s="12"/>
      <c r="E252" s="12"/>
      <c r="G252" s="12"/>
    </row>
    <row r="253" spans="2:7" ht="12.75">
      <c r="B253" s="3"/>
      <c r="C253" s="12"/>
      <c r="E253" s="12"/>
      <c r="G253" s="12"/>
    </row>
    <row r="254" spans="2:7" ht="12.75">
      <c r="B254" s="3"/>
      <c r="C254" s="12"/>
      <c r="E254" s="12"/>
      <c r="G254" s="12"/>
    </row>
    <row r="255" spans="2:7" ht="12.75">
      <c r="B255" s="3"/>
      <c r="C255" s="12"/>
      <c r="E255" s="12"/>
      <c r="G255" s="12"/>
    </row>
    <row r="256" spans="2:7" ht="12.75">
      <c r="B256" s="3"/>
      <c r="C256" s="12"/>
      <c r="E256" s="12"/>
      <c r="G256" s="12"/>
    </row>
    <row r="257" spans="2:7" ht="12.75">
      <c r="B257" s="3"/>
      <c r="C257" s="12"/>
      <c r="E257" s="12"/>
      <c r="G257" s="12"/>
    </row>
    <row r="258" spans="2:7" ht="12.75">
      <c r="B258" s="3"/>
      <c r="C258" s="12"/>
      <c r="E258" s="12"/>
      <c r="G258" s="12"/>
    </row>
    <row r="259" spans="2:7" ht="12.75">
      <c r="B259" s="3"/>
      <c r="C259" s="12"/>
      <c r="E259" s="12"/>
      <c r="G259" s="12"/>
    </row>
    <row r="260" spans="2:7" ht="12.75">
      <c r="B260" s="3"/>
      <c r="C260" s="12"/>
      <c r="E260" s="12"/>
      <c r="G260" s="12"/>
    </row>
    <row r="261" spans="2:7" ht="12.75">
      <c r="B261" s="3"/>
      <c r="C261" s="12"/>
      <c r="E261" s="12"/>
      <c r="G261" s="12"/>
    </row>
    <row r="262" spans="2:7" ht="12.75">
      <c r="B262" s="3"/>
      <c r="C262" s="12"/>
      <c r="E262" s="12"/>
      <c r="G262" s="12"/>
    </row>
    <row r="263" spans="2:7" ht="12.75">
      <c r="B263" s="3"/>
      <c r="C263" s="12"/>
      <c r="E263" s="12"/>
      <c r="G263" s="12"/>
    </row>
    <row r="264" spans="2:7" ht="12.75">
      <c r="B264" s="3"/>
      <c r="C264" s="12"/>
      <c r="E264" s="12"/>
      <c r="G264" s="12"/>
    </row>
    <row r="265" spans="2:7" ht="12.75">
      <c r="B265" s="3"/>
      <c r="C265" s="12"/>
      <c r="E265" s="12"/>
      <c r="G265" s="12"/>
    </row>
    <row r="266" spans="2:7" ht="12.75">
      <c r="B266" s="3"/>
      <c r="C266" s="12"/>
      <c r="E266" s="12"/>
      <c r="G266" s="12"/>
    </row>
    <row r="267" spans="2:7" ht="12.75">
      <c r="B267" s="3"/>
      <c r="C267" s="12"/>
      <c r="E267" s="12"/>
      <c r="G267" s="12"/>
    </row>
    <row r="268" spans="2:7" ht="12.75">
      <c r="B268" s="3"/>
      <c r="C268" s="12"/>
      <c r="E268" s="12"/>
      <c r="G268" s="12"/>
    </row>
    <row r="269" spans="2:7" ht="12.75">
      <c r="B269" s="3"/>
      <c r="C269" s="12"/>
      <c r="E269" s="12"/>
      <c r="G269" s="12"/>
    </row>
    <row r="270" spans="2:7" ht="12.75">
      <c r="B270" s="3"/>
      <c r="C270" s="12"/>
      <c r="E270" s="12"/>
      <c r="G270" s="12"/>
    </row>
    <row r="271" spans="2:7" ht="12.75">
      <c r="B271" s="3"/>
      <c r="C271" s="12"/>
      <c r="E271" s="12"/>
      <c r="G271" s="12"/>
    </row>
    <row r="272" spans="2:7" ht="12.75">
      <c r="B272" s="3"/>
      <c r="C272" s="12"/>
      <c r="E272" s="12"/>
      <c r="G272" s="12"/>
    </row>
    <row r="273" spans="2:7" ht="12.75">
      <c r="B273" s="3"/>
      <c r="C273" s="12"/>
      <c r="E273" s="12"/>
      <c r="G273" s="12"/>
    </row>
    <row r="274" spans="2:7" ht="12.75">
      <c r="B274" s="3"/>
      <c r="C274" s="12"/>
      <c r="E274" s="12"/>
      <c r="G274" s="12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8515625" style="0" customWidth="1"/>
    <col min="2" max="2" width="42.8515625" style="0" customWidth="1"/>
    <col min="3" max="3" width="11.421875" style="0" customWidth="1"/>
    <col min="4" max="4" width="10.140625" style="0" bestFit="1" customWidth="1"/>
    <col min="5" max="5" width="11.140625" style="0" bestFit="1" customWidth="1"/>
    <col min="6" max="6" width="11.28125" style="0" customWidth="1"/>
    <col min="7" max="7" width="11.140625" style="0" customWidth="1"/>
    <col min="8" max="8" width="10.00390625" style="0" customWidth="1"/>
    <col min="9" max="9" width="6.140625" style="0" customWidth="1"/>
    <col min="10" max="10" width="9.421875" style="0" customWidth="1"/>
    <col min="11" max="11" width="9.57421875" style="0" customWidth="1"/>
    <col min="12" max="12" width="11.57421875" style="0" customWidth="1"/>
    <col min="13" max="13" width="4.57421875" style="0" customWidth="1"/>
  </cols>
  <sheetData>
    <row r="1" ht="12.75">
      <c r="B1" s="1" t="s">
        <v>544</v>
      </c>
    </row>
    <row r="3" ht="12.75">
      <c r="B3" s="5" t="s">
        <v>402</v>
      </c>
    </row>
    <row r="4" ht="12.75">
      <c r="B4" s="5"/>
    </row>
    <row r="5" spans="2:11" ht="12.75">
      <c r="B5" s="5" t="s">
        <v>469</v>
      </c>
      <c r="E5" s="12"/>
      <c r="F5" s="13"/>
      <c r="G5" s="12"/>
      <c r="H5" s="12"/>
      <c r="I5" s="12"/>
      <c r="J5" s="12"/>
      <c r="K5" s="12"/>
    </row>
    <row r="6" spans="2:11" ht="12.75">
      <c r="B6" s="5"/>
      <c r="E6" s="12"/>
      <c r="F6" s="12"/>
      <c r="G6" s="12"/>
      <c r="H6" s="12"/>
      <c r="I6" s="12"/>
      <c r="J6" s="12"/>
      <c r="K6" s="12"/>
    </row>
    <row r="7" spans="2:11" ht="12.75">
      <c r="B7" s="5" t="s">
        <v>93</v>
      </c>
      <c r="C7" t="s">
        <v>94</v>
      </c>
      <c r="D7" t="s">
        <v>95</v>
      </c>
      <c r="E7" s="12" t="s">
        <v>96</v>
      </c>
      <c r="F7" s="14" t="s">
        <v>149</v>
      </c>
      <c r="G7" s="12"/>
      <c r="H7" s="12"/>
      <c r="I7" s="12"/>
      <c r="J7" s="12"/>
      <c r="K7" s="12"/>
    </row>
    <row r="8" spans="1:11" ht="12.75">
      <c r="A8" s="8"/>
      <c r="B8" s="9" t="s">
        <v>3</v>
      </c>
      <c r="C8" s="37" t="s">
        <v>150</v>
      </c>
      <c r="D8" s="39"/>
      <c r="E8" s="40"/>
      <c r="F8" s="9" t="s">
        <v>83</v>
      </c>
      <c r="G8" s="17" t="s">
        <v>526</v>
      </c>
      <c r="H8" s="12"/>
      <c r="I8" s="13"/>
      <c r="J8" s="12"/>
      <c r="K8" s="12"/>
    </row>
    <row r="9" spans="1:11" ht="12.75">
      <c r="A9" s="11"/>
      <c r="B9" s="9"/>
      <c r="C9" s="55" t="s">
        <v>144</v>
      </c>
      <c r="D9" s="55" t="s">
        <v>147</v>
      </c>
      <c r="E9" s="55" t="s">
        <v>146</v>
      </c>
      <c r="F9" s="9"/>
      <c r="G9" s="8"/>
      <c r="H9" s="12"/>
      <c r="I9" s="13"/>
      <c r="J9" s="12"/>
      <c r="K9" s="12"/>
    </row>
    <row r="10" spans="1:11" ht="12.75">
      <c r="A10" s="11">
        <v>1</v>
      </c>
      <c r="B10" s="19" t="s">
        <v>148</v>
      </c>
      <c r="C10" s="134"/>
      <c r="D10" s="135"/>
      <c r="E10" s="136"/>
      <c r="F10" s="135"/>
      <c r="G10" s="134"/>
      <c r="H10" s="12"/>
      <c r="I10" s="13"/>
      <c r="J10" s="12"/>
      <c r="K10" s="12"/>
    </row>
    <row r="11" spans="1:11" ht="12.75">
      <c r="A11" s="11">
        <v>2</v>
      </c>
      <c r="B11" s="19" t="s">
        <v>151</v>
      </c>
      <c r="C11" s="134"/>
      <c r="D11" s="135"/>
      <c r="E11" s="136"/>
      <c r="F11" s="135"/>
      <c r="G11" s="134"/>
      <c r="H11" s="12"/>
      <c r="I11" s="13"/>
      <c r="J11" s="12"/>
      <c r="K11" s="12"/>
    </row>
    <row r="12" spans="1:11" ht="12.75">
      <c r="A12" s="11">
        <v>3</v>
      </c>
      <c r="B12" s="8" t="s">
        <v>152</v>
      </c>
      <c r="C12" s="137">
        <v>25148720</v>
      </c>
      <c r="D12" s="135"/>
      <c r="E12" s="137">
        <v>53311000</v>
      </c>
      <c r="F12" s="137">
        <f>SUM(C12:E12)</f>
        <v>78459720</v>
      </c>
      <c r="G12" s="137">
        <v>87195312</v>
      </c>
      <c r="H12" s="12"/>
      <c r="I12" s="12"/>
      <c r="J12" s="12"/>
      <c r="K12" s="12"/>
    </row>
    <row r="13" spans="1:11" ht="12.75">
      <c r="A13" s="11">
        <v>4</v>
      </c>
      <c r="B13" s="11" t="s">
        <v>153</v>
      </c>
      <c r="C13" s="135">
        <v>4960088</v>
      </c>
      <c r="D13" s="135"/>
      <c r="E13" s="137">
        <v>14500000</v>
      </c>
      <c r="F13" s="135">
        <f>SUM(C13:E13)</f>
        <v>19460088</v>
      </c>
      <c r="G13" s="135">
        <v>21917955</v>
      </c>
      <c r="H13" s="12"/>
      <c r="I13" s="2"/>
      <c r="J13" s="12"/>
      <c r="K13" s="12"/>
    </row>
    <row r="14" spans="1:11" ht="12.75">
      <c r="A14" s="11">
        <v>5</v>
      </c>
      <c r="B14" s="11" t="s">
        <v>154</v>
      </c>
      <c r="C14" s="135">
        <v>24361591</v>
      </c>
      <c r="D14" s="135"/>
      <c r="E14" s="137">
        <v>15410000</v>
      </c>
      <c r="F14" s="135">
        <f>SUM(C14:E14)</f>
        <v>39771591</v>
      </c>
      <c r="G14" s="138">
        <v>40366319</v>
      </c>
      <c r="H14" s="12"/>
      <c r="I14" s="58"/>
      <c r="J14" s="58"/>
      <c r="K14" s="58"/>
    </row>
    <row r="15" spans="1:11" ht="12.75">
      <c r="A15" s="11">
        <v>6</v>
      </c>
      <c r="B15" s="11" t="s">
        <v>155</v>
      </c>
      <c r="C15" s="135">
        <v>5100000</v>
      </c>
      <c r="D15" s="135"/>
      <c r="E15" s="137"/>
      <c r="F15" s="135">
        <f>SUM(C15+D15+E15)</f>
        <v>5100000</v>
      </c>
      <c r="G15" s="135">
        <v>6379390</v>
      </c>
      <c r="H15" s="14"/>
      <c r="I15" s="2"/>
      <c r="J15" s="12"/>
      <c r="K15" s="12"/>
    </row>
    <row r="16" spans="1:11" ht="12.75">
      <c r="A16" s="11">
        <v>7</v>
      </c>
      <c r="B16" s="11" t="s">
        <v>156</v>
      </c>
      <c r="C16" s="135">
        <v>6121372</v>
      </c>
      <c r="D16" s="135">
        <v>430000</v>
      </c>
      <c r="E16" s="137"/>
      <c r="F16" s="135">
        <f>SUM(C16:E16)</f>
        <v>6551372</v>
      </c>
      <c r="G16" s="135">
        <v>9470767</v>
      </c>
      <c r="H16" s="10"/>
      <c r="I16" s="10"/>
      <c r="J16" s="12"/>
      <c r="K16" s="12"/>
    </row>
    <row r="17" spans="1:11" ht="12.75">
      <c r="A17" s="11">
        <v>8</v>
      </c>
      <c r="B17" s="11" t="s">
        <v>65</v>
      </c>
      <c r="C17" s="135">
        <f>SUM(C12:C16)</f>
        <v>65691771</v>
      </c>
      <c r="D17" s="135">
        <f>SUM(D11:D16)</f>
        <v>430000</v>
      </c>
      <c r="E17" s="137">
        <f>SUM(E11:E16)</f>
        <v>83221000</v>
      </c>
      <c r="F17" s="135">
        <f>SUM(C17:E17)</f>
        <v>149342771</v>
      </c>
      <c r="G17" s="135">
        <f>SUM(G12:G16)</f>
        <v>165329743</v>
      </c>
      <c r="H17" s="12"/>
      <c r="I17" s="2"/>
      <c r="J17" s="143"/>
      <c r="K17" s="12"/>
    </row>
    <row r="18" spans="1:11" ht="12.75">
      <c r="A18" s="11"/>
      <c r="B18" s="11"/>
      <c r="C18" s="135"/>
      <c r="D18" s="135"/>
      <c r="E18" s="137"/>
      <c r="F18" s="135"/>
      <c r="G18" s="135"/>
      <c r="H18" s="12"/>
      <c r="I18" s="2"/>
      <c r="J18" s="12"/>
      <c r="K18" s="12"/>
    </row>
    <row r="19" spans="1:11" ht="12.75">
      <c r="A19" s="59">
        <v>9</v>
      </c>
      <c r="B19" s="9" t="s">
        <v>157</v>
      </c>
      <c r="C19" s="135"/>
      <c r="D19" s="135"/>
      <c r="E19" s="134"/>
      <c r="F19" s="135"/>
      <c r="G19" s="135"/>
      <c r="H19" s="12"/>
      <c r="I19" s="13"/>
      <c r="J19" s="12"/>
      <c r="K19" s="12"/>
    </row>
    <row r="20" spans="1:11" ht="12.75">
      <c r="A20" s="59">
        <v>10</v>
      </c>
      <c r="B20" s="9" t="s">
        <v>151</v>
      </c>
      <c r="C20" s="135"/>
      <c r="D20" s="135"/>
      <c r="E20" s="134"/>
      <c r="F20" s="135"/>
      <c r="G20" s="135"/>
      <c r="H20" s="12"/>
      <c r="I20" s="13"/>
      <c r="J20" s="12"/>
      <c r="K20" s="12"/>
    </row>
    <row r="21" spans="1:11" ht="12.75">
      <c r="A21" s="11">
        <v>11</v>
      </c>
      <c r="B21" s="11" t="s">
        <v>466</v>
      </c>
      <c r="C21" s="135">
        <v>7742606</v>
      </c>
      <c r="D21" s="135">
        <v>7263111</v>
      </c>
      <c r="E21" s="137">
        <v>1289000</v>
      </c>
      <c r="F21" s="135">
        <f>SUM(C21:E21)</f>
        <v>16294717</v>
      </c>
      <c r="G21" s="135">
        <v>19730713</v>
      </c>
      <c r="H21" s="12"/>
      <c r="I21" s="2"/>
      <c r="J21" s="12"/>
      <c r="K21" s="12"/>
    </row>
    <row r="22" spans="1:11" ht="12.75">
      <c r="A22" s="11">
        <v>12</v>
      </c>
      <c r="B22" s="11" t="s">
        <v>158</v>
      </c>
      <c r="C22" s="135"/>
      <c r="D22" s="135"/>
      <c r="E22" s="137"/>
      <c r="F22" s="135"/>
      <c r="G22" s="135"/>
      <c r="H22" s="12"/>
      <c r="I22" s="2"/>
      <c r="J22" s="12"/>
      <c r="K22" s="12"/>
    </row>
    <row r="23" spans="1:11" ht="12.75">
      <c r="A23" s="11">
        <v>13</v>
      </c>
      <c r="B23" s="11" t="s">
        <v>159</v>
      </c>
      <c r="C23" s="137"/>
      <c r="D23" s="137"/>
      <c r="E23" s="137"/>
      <c r="F23" s="135"/>
      <c r="G23" s="137"/>
      <c r="H23" s="12"/>
      <c r="I23" s="2"/>
      <c r="J23" s="12"/>
      <c r="K23" s="12"/>
    </row>
    <row r="24" spans="1:11" ht="12.75">
      <c r="A24" s="11">
        <v>14</v>
      </c>
      <c r="B24" s="11" t="s">
        <v>160</v>
      </c>
      <c r="C24" s="137"/>
      <c r="D24" s="137"/>
      <c r="E24" s="137"/>
      <c r="F24" s="135"/>
      <c r="G24" s="137"/>
      <c r="H24" s="12"/>
      <c r="I24" s="2"/>
      <c r="J24" s="12"/>
      <c r="K24" s="12"/>
    </row>
    <row r="25" spans="1:11" ht="12.75">
      <c r="A25" s="11">
        <v>15</v>
      </c>
      <c r="B25" s="11" t="s">
        <v>161</v>
      </c>
      <c r="C25" s="137"/>
      <c r="D25" s="137"/>
      <c r="E25" s="137"/>
      <c r="F25" s="135"/>
      <c r="G25" s="137"/>
      <c r="H25" s="12"/>
      <c r="I25" s="2"/>
      <c r="J25" s="12"/>
      <c r="K25" s="12"/>
    </row>
    <row r="26" spans="1:11" ht="12.75">
      <c r="A26" s="11">
        <v>16</v>
      </c>
      <c r="B26" s="11" t="s">
        <v>74</v>
      </c>
      <c r="C26" s="137">
        <v>7742606</v>
      </c>
      <c r="D26" s="137">
        <f>SUM(D21:D25)</f>
        <v>7263111</v>
      </c>
      <c r="E26" s="137">
        <f>SUM(E21:E25)</f>
        <v>1289000</v>
      </c>
      <c r="F26" s="135">
        <f>SUM(C26:E26)</f>
        <v>16294717</v>
      </c>
      <c r="G26" s="137">
        <f>SUM(G21:G25)</f>
        <v>19730713</v>
      </c>
      <c r="H26" s="12"/>
      <c r="I26" s="2"/>
      <c r="J26" s="12"/>
      <c r="K26" s="12"/>
    </row>
    <row r="27" spans="1:11" ht="12.75">
      <c r="A27" s="11"/>
      <c r="B27" s="8"/>
      <c r="C27" s="137"/>
      <c r="D27" s="137"/>
      <c r="E27" s="134"/>
      <c r="F27" s="137"/>
      <c r="G27" s="137"/>
      <c r="H27" s="12"/>
      <c r="I27" s="12"/>
      <c r="J27" s="12"/>
      <c r="K27" s="12"/>
    </row>
    <row r="28" spans="1:11" ht="12.75">
      <c r="A28" s="57">
        <v>17</v>
      </c>
      <c r="B28" s="9" t="s">
        <v>162</v>
      </c>
      <c r="C28" s="137"/>
      <c r="D28" s="137"/>
      <c r="E28" s="134"/>
      <c r="F28" s="137"/>
      <c r="G28" s="137"/>
      <c r="H28" s="12"/>
      <c r="I28" s="13"/>
      <c r="J28" s="12"/>
      <c r="K28" s="12"/>
    </row>
    <row r="29" spans="1:11" ht="12.75">
      <c r="A29" s="48">
        <v>18</v>
      </c>
      <c r="B29" s="48" t="s">
        <v>7</v>
      </c>
      <c r="C29" s="139">
        <v>4600000</v>
      </c>
      <c r="D29" s="137"/>
      <c r="E29" s="134"/>
      <c r="F29" s="135">
        <v>4600000</v>
      </c>
      <c r="G29" s="135">
        <v>4380740</v>
      </c>
      <c r="H29" s="12"/>
      <c r="I29" s="2"/>
      <c r="J29" s="12"/>
      <c r="K29" s="12"/>
    </row>
    <row r="30" spans="1:11" ht="12.75">
      <c r="A30" s="11">
        <v>19</v>
      </c>
      <c r="B30" s="18" t="s">
        <v>106</v>
      </c>
      <c r="C30" s="137"/>
      <c r="D30" s="137"/>
      <c r="E30" s="134"/>
      <c r="F30" s="140"/>
      <c r="G30" s="137"/>
      <c r="H30" s="12"/>
      <c r="I30" s="14"/>
      <c r="J30" s="12"/>
      <c r="K30" s="12"/>
    </row>
    <row r="31" spans="1:11" ht="12.75">
      <c r="A31" s="11">
        <v>20</v>
      </c>
      <c r="B31" s="18" t="s">
        <v>107</v>
      </c>
      <c r="C31" s="137"/>
      <c r="D31" s="137"/>
      <c r="E31" s="134"/>
      <c r="F31" s="140"/>
      <c r="G31" s="137"/>
      <c r="H31" s="12"/>
      <c r="I31" s="14"/>
      <c r="J31" s="12"/>
      <c r="K31" s="12"/>
    </row>
    <row r="32" spans="1:11" ht="12.75">
      <c r="A32" s="11">
        <v>21</v>
      </c>
      <c r="B32" s="18" t="s">
        <v>467</v>
      </c>
      <c r="C32" s="137"/>
      <c r="D32" s="137"/>
      <c r="E32" s="134"/>
      <c r="F32" s="140"/>
      <c r="G32" s="137"/>
      <c r="H32" s="12"/>
      <c r="I32" s="14"/>
      <c r="J32" s="12"/>
      <c r="K32" s="12"/>
    </row>
    <row r="33" spans="1:11" ht="12.75">
      <c r="A33" s="11">
        <v>22</v>
      </c>
      <c r="B33" s="18" t="s">
        <v>74</v>
      </c>
      <c r="C33" s="137">
        <f>SUM(C29:C32)</f>
        <v>4600000</v>
      </c>
      <c r="D33" s="137"/>
      <c r="E33" s="134"/>
      <c r="F33" s="140">
        <f>SUM(F29:F32)</f>
        <v>4600000</v>
      </c>
      <c r="G33" s="140">
        <f>SUM(G29:G32)</f>
        <v>4380740</v>
      </c>
      <c r="H33" s="12"/>
      <c r="I33" s="14"/>
      <c r="J33" s="12"/>
      <c r="K33" s="12"/>
    </row>
    <row r="34" spans="1:11" ht="12.75">
      <c r="A34" s="11">
        <v>23</v>
      </c>
      <c r="B34" s="17"/>
      <c r="C34" s="134"/>
      <c r="D34" s="134"/>
      <c r="E34" s="134"/>
      <c r="F34" s="141"/>
      <c r="G34" s="134"/>
      <c r="H34" s="13"/>
      <c r="I34" s="15"/>
      <c r="J34" s="13"/>
      <c r="K34" s="12"/>
    </row>
    <row r="35" spans="1:11" ht="12.75">
      <c r="A35" s="11"/>
      <c r="B35" s="18"/>
      <c r="C35" s="142"/>
      <c r="D35" s="137"/>
      <c r="E35" s="134"/>
      <c r="F35" s="140"/>
      <c r="G35" s="137"/>
      <c r="H35" s="12"/>
      <c r="I35" s="14"/>
      <c r="J35" s="12"/>
      <c r="K35" s="12"/>
    </row>
    <row r="36" spans="1:11" ht="12.75">
      <c r="A36" s="59">
        <v>24</v>
      </c>
      <c r="B36" s="9" t="s">
        <v>472</v>
      </c>
      <c r="C36" s="137"/>
      <c r="D36" s="134"/>
      <c r="E36" s="134"/>
      <c r="F36" s="140"/>
      <c r="G36" s="137"/>
      <c r="H36" s="12"/>
      <c r="I36" s="15"/>
      <c r="J36" s="12"/>
      <c r="K36" s="12"/>
    </row>
    <row r="37" spans="1:11" ht="12.75">
      <c r="A37" s="11">
        <v>25</v>
      </c>
      <c r="B37" s="18" t="s">
        <v>468</v>
      </c>
      <c r="C37" s="137"/>
      <c r="D37" s="137"/>
      <c r="E37" s="134"/>
      <c r="F37" s="140"/>
      <c r="G37" s="137"/>
      <c r="H37" s="12"/>
      <c r="I37" s="14"/>
      <c r="J37" s="12"/>
      <c r="K37" s="12"/>
    </row>
    <row r="38" spans="1:11" ht="12.75">
      <c r="A38" s="8">
        <v>26</v>
      </c>
      <c r="B38" s="11" t="s">
        <v>473</v>
      </c>
      <c r="C38" s="137">
        <v>4438720</v>
      </c>
      <c r="D38" s="137"/>
      <c r="E38" s="137"/>
      <c r="F38" s="135">
        <v>4438720</v>
      </c>
      <c r="G38" s="137">
        <v>4438720</v>
      </c>
      <c r="H38" s="12"/>
      <c r="I38" s="13"/>
      <c r="J38" s="12"/>
      <c r="K38" s="12"/>
    </row>
    <row r="39" spans="1:11" ht="12.75">
      <c r="A39" s="8">
        <v>27</v>
      </c>
      <c r="B39" s="8" t="s">
        <v>89</v>
      </c>
      <c r="C39" s="134">
        <f>SUM(C17+C26+C33+C38)</f>
        <v>82473097</v>
      </c>
      <c r="D39" s="134">
        <f>SUM(D17+D26+D33+D38)</f>
        <v>7693111</v>
      </c>
      <c r="E39" s="134">
        <f>SUM(E17+E26+E33+E38)</f>
        <v>84510000</v>
      </c>
      <c r="F39" s="134">
        <f>SUM(C39:E39)</f>
        <v>174676208</v>
      </c>
      <c r="G39" s="134">
        <f>G17+G26+G33+G38</f>
        <v>193879916</v>
      </c>
      <c r="H39" s="143"/>
      <c r="I39" s="12"/>
      <c r="J39" s="12"/>
      <c r="K39" s="12"/>
    </row>
    <row r="43" spans="2:13" ht="12.75">
      <c r="B43" t="s">
        <v>93</v>
      </c>
      <c r="C43" t="s">
        <v>94</v>
      </c>
      <c r="D43" t="s">
        <v>124</v>
      </c>
      <c r="E43" t="s">
        <v>98</v>
      </c>
      <c r="F43" t="s">
        <v>125</v>
      </c>
      <c r="G43" t="s">
        <v>126</v>
      </c>
      <c r="H43" t="s">
        <v>127</v>
      </c>
      <c r="I43" t="s">
        <v>128</v>
      </c>
      <c r="J43" t="s">
        <v>129</v>
      </c>
      <c r="K43" t="s">
        <v>130</v>
      </c>
      <c r="L43" t="s">
        <v>131</v>
      </c>
      <c r="M43" t="s">
        <v>404</v>
      </c>
    </row>
    <row r="44" spans="1:13" ht="12.75">
      <c r="A44" s="8">
        <v>28</v>
      </c>
      <c r="B44" s="9" t="s">
        <v>112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75">
      <c r="A45" s="8">
        <v>29</v>
      </c>
      <c r="B45" s="8" t="s">
        <v>394</v>
      </c>
      <c r="C45" s="8" t="s">
        <v>78</v>
      </c>
      <c r="D45" s="8" t="s">
        <v>79</v>
      </c>
      <c r="E45" s="8" t="s">
        <v>80</v>
      </c>
      <c r="F45" s="8" t="s">
        <v>81</v>
      </c>
      <c r="G45" s="8" t="s">
        <v>82</v>
      </c>
      <c r="H45" s="8" t="s">
        <v>110</v>
      </c>
      <c r="I45" s="8" t="s">
        <v>18</v>
      </c>
      <c r="J45" s="8" t="s">
        <v>515</v>
      </c>
      <c r="K45" s="8" t="s">
        <v>77</v>
      </c>
      <c r="L45" s="8" t="s">
        <v>83</v>
      </c>
      <c r="M45" s="18" t="s">
        <v>73</v>
      </c>
    </row>
    <row r="46" spans="1:13" ht="12.75">
      <c r="A46" s="8">
        <v>30</v>
      </c>
      <c r="B46" s="9" t="s">
        <v>111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75">
      <c r="A47" s="8">
        <v>31</v>
      </c>
      <c r="B47" s="144" t="s">
        <v>407</v>
      </c>
      <c r="C47" s="137"/>
      <c r="D47" s="137"/>
      <c r="E47" s="137">
        <v>1507490</v>
      </c>
      <c r="F47" s="137"/>
      <c r="G47" s="137"/>
      <c r="H47" s="137"/>
      <c r="I47" s="137"/>
      <c r="J47" s="137"/>
      <c r="K47" s="137"/>
      <c r="L47" s="137">
        <f>SUM(C47:K47)</f>
        <v>1507490</v>
      </c>
      <c r="M47" s="18"/>
    </row>
    <row r="48" spans="1:13" ht="12.75">
      <c r="A48" s="8">
        <v>32</v>
      </c>
      <c r="B48" s="8" t="s">
        <v>408</v>
      </c>
      <c r="C48" s="137">
        <v>9439833</v>
      </c>
      <c r="D48" s="137">
        <v>2509662</v>
      </c>
      <c r="E48" s="137">
        <v>4704799</v>
      </c>
      <c r="F48" s="137"/>
      <c r="G48" s="137"/>
      <c r="H48" s="137">
        <v>3340496</v>
      </c>
      <c r="I48" s="137"/>
      <c r="J48" s="137"/>
      <c r="K48" s="137"/>
      <c r="L48" s="137">
        <f aca="true" t="shared" si="0" ref="L48:L73">SUM(C48:K48)</f>
        <v>19994790</v>
      </c>
      <c r="M48" s="8">
        <v>2</v>
      </c>
    </row>
    <row r="49" spans="1:13" ht="12.75">
      <c r="A49" s="8">
        <v>33</v>
      </c>
      <c r="B49" s="8" t="s">
        <v>409</v>
      </c>
      <c r="C49" s="137"/>
      <c r="D49" s="137"/>
      <c r="E49" s="137">
        <v>1920240</v>
      </c>
      <c r="F49" s="137"/>
      <c r="G49" s="137"/>
      <c r="H49" s="137"/>
      <c r="I49" s="137"/>
      <c r="J49" s="137"/>
      <c r="K49" s="137"/>
      <c r="L49" s="137">
        <f t="shared" si="0"/>
        <v>1920240</v>
      </c>
      <c r="M49" s="8"/>
    </row>
    <row r="50" spans="1:13" ht="12.75">
      <c r="A50" s="8">
        <v>34</v>
      </c>
      <c r="B50" s="8" t="s">
        <v>410</v>
      </c>
      <c r="C50" s="137"/>
      <c r="D50" s="137"/>
      <c r="E50" s="137">
        <v>4361180</v>
      </c>
      <c r="F50" s="137"/>
      <c r="G50" s="137">
        <v>500000</v>
      </c>
      <c r="H50" s="137">
        <v>9263111</v>
      </c>
      <c r="I50" s="137"/>
      <c r="J50" s="137"/>
      <c r="K50" s="137">
        <v>4380740</v>
      </c>
      <c r="L50" s="137">
        <f t="shared" si="0"/>
        <v>18505031</v>
      </c>
      <c r="M50" s="8"/>
    </row>
    <row r="51" spans="1:13" ht="12.75">
      <c r="A51" s="8">
        <v>35</v>
      </c>
      <c r="B51" s="8" t="s">
        <v>411</v>
      </c>
      <c r="C51" s="137"/>
      <c r="D51" s="137"/>
      <c r="E51" s="137"/>
      <c r="F51" s="137"/>
      <c r="G51" s="137">
        <v>4302362</v>
      </c>
      <c r="H51" s="137"/>
      <c r="I51" s="137"/>
      <c r="J51" s="137"/>
      <c r="K51" s="137"/>
      <c r="L51" s="137">
        <f t="shared" si="0"/>
        <v>4302362</v>
      </c>
      <c r="M51" s="18"/>
    </row>
    <row r="52" spans="1:13" ht="12.75">
      <c r="A52" s="8">
        <v>36</v>
      </c>
      <c r="B52" s="8" t="s">
        <v>412</v>
      </c>
      <c r="C52" s="137"/>
      <c r="D52" s="137"/>
      <c r="E52" s="137"/>
      <c r="F52" s="137"/>
      <c r="G52" s="137">
        <v>100000</v>
      </c>
      <c r="H52" s="137"/>
      <c r="I52" s="137"/>
      <c r="J52" s="137"/>
      <c r="K52" s="137"/>
      <c r="L52" s="137">
        <f t="shared" si="0"/>
        <v>100000</v>
      </c>
      <c r="M52" s="8"/>
    </row>
    <row r="53" spans="1:13" ht="12.75">
      <c r="A53" s="8">
        <v>37</v>
      </c>
      <c r="B53" s="8" t="s">
        <v>413</v>
      </c>
      <c r="C53" s="137"/>
      <c r="D53" s="137"/>
      <c r="E53" s="137">
        <v>1566800</v>
      </c>
      <c r="F53" s="137"/>
      <c r="G53" s="137"/>
      <c r="H53" s="137"/>
      <c r="I53" s="137"/>
      <c r="J53" s="137"/>
      <c r="K53" s="137"/>
      <c r="L53" s="137">
        <f t="shared" si="0"/>
        <v>1566800</v>
      </c>
      <c r="M53" s="8"/>
    </row>
    <row r="54" spans="1:13" ht="12.75">
      <c r="A54" s="8">
        <v>38</v>
      </c>
      <c r="B54" s="8" t="s">
        <v>414</v>
      </c>
      <c r="C54" s="137">
        <v>2487416</v>
      </c>
      <c r="D54" s="137">
        <v>677009</v>
      </c>
      <c r="E54" s="137">
        <v>617850</v>
      </c>
      <c r="F54" s="137"/>
      <c r="G54" s="137"/>
      <c r="H54" s="137">
        <v>190500</v>
      </c>
      <c r="I54" s="137"/>
      <c r="J54" s="137"/>
      <c r="K54" s="137"/>
      <c r="L54" s="137">
        <f t="shared" si="0"/>
        <v>3972775</v>
      </c>
      <c r="M54" s="8">
        <v>1</v>
      </c>
    </row>
    <row r="55" spans="1:13" ht="12.75">
      <c r="A55" s="8">
        <v>39</v>
      </c>
      <c r="B55" s="8" t="s">
        <v>415</v>
      </c>
      <c r="C55" s="137"/>
      <c r="D55" s="137"/>
      <c r="E55" s="137"/>
      <c r="F55" s="137">
        <v>1224590</v>
      </c>
      <c r="G55" s="137"/>
      <c r="H55" s="137"/>
      <c r="I55" s="137"/>
      <c r="J55" s="137"/>
      <c r="K55" s="137"/>
      <c r="L55" s="137">
        <f t="shared" si="0"/>
        <v>1224590</v>
      </c>
      <c r="M55" s="8"/>
    </row>
    <row r="56" spans="1:13" ht="12.75">
      <c r="A56" s="8">
        <v>40</v>
      </c>
      <c r="B56" s="8" t="s">
        <v>416</v>
      </c>
      <c r="C56" s="137"/>
      <c r="D56" s="137"/>
      <c r="E56" s="137"/>
      <c r="F56" s="137">
        <v>1700000</v>
      </c>
      <c r="G56" s="137"/>
      <c r="H56" s="137"/>
      <c r="I56" s="137"/>
      <c r="J56" s="137"/>
      <c r="K56" s="137"/>
      <c r="L56" s="137">
        <f t="shared" si="0"/>
        <v>1700000</v>
      </c>
      <c r="M56" s="8"/>
    </row>
    <row r="57" spans="1:13" ht="12.75">
      <c r="A57" s="8">
        <v>41</v>
      </c>
      <c r="B57" s="8" t="s">
        <v>417</v>
      </c>
      <c r="C57" s="137"/>
      <c r="D57" s="137"/>
      <c r="E57" s="137"/>
      <c r="F57" s="137">
        <v>200000</v>
      </c>
      <c r="G57" s="137"/>
      <c r="H57" s="137"/>
      <c r="I57" s="137"/>
      <c r="J57" s="137"/>
      <c r="K57" s="137"/>
      <c r="L57" s="137">
        <f t="shared" si="0"/>
        <v>200000</v>
      </c>
      <c r="M57" s="8"/>
    </row>
    <row r="58" spans="1:13" ht="12.75">
      <c r="A58" s="8">
        <v>42</v>
      </c>
      <c r="B58" s="8" t="s">
        <v>418</v>
      </c>
      <c r="C58" s="137"/>
      <c r="D58" s="137"/>
      <c r="E58" s="137"/>
      <c r="F58" s="137">
        <v>1780000</v>
      </c>
      <c r="G58" s="137"/>
      <c r="H58" s="137"/>
      <c r="I58" s="137"/>
      <c r="J58" s="137"/>
      <c r="K58" s="137"/>
      <c r="L58" s="137">
        <f t="shared" si="0"/>
        <v>1780000</v>
      </c>
      <c r="M58" s="8"/>
    </row>
    <row r="59" spans="1:13" ht="12.75">
      <c r="A59" s="8">
        <v>43</v>
      </c>
      <c r="B59" s="8" t="s">
        <v>419</v>
      </c>
      <c r="C59" s="137"/>
      <c r="D59" s="137"/>
      <c r="E59" s="137"/>
      <c r="F59" s="137">
        <v>200000</v>
      </c>
      <c r="G59" s="137"/>
      <c r="H59" s="137"/>
      <c r="I59" s="137"/>
      <c r="J59" s="137"/>
      <c r="K59" s="137"/>
      <c r="L59" s="137">
        <f t="shared" si="0"/>
        <v>200000</v>
      </c>
      <c r="M59" s="8"/>
    </row>
    <row r="60" spans="1:13" ht="12.75">
      <c r="A60" s="8">
        <v>44</v>
      </c>
      <c r="B60" s="8" t="s">
        <v>527</v>
      </c>
      <c r="C60" s="137"/>
      <c r="D60" s="137"/>
      <c r="E60" s="137"/>
      <c r="F60" s="137">
        <v>284200</v>
      </c>
      <c r="G60" s="137"/>
      <c r="H60" s="137"/>
      <c r="I60" s="137"/>
      <c r="J60" s="137"/>
      <c r="K60" s="137"/>
      <c r="L60" s="137">
        <f t="shared" si="0"/>
        <v>284200</v>
      </c>
      <c r="M60" s="8"/>
    </row>
    <row r="61" spans="1:13" ht="12.75">
      <c r="A61" s="8">
        <v>45</v>
      </c>
      <c r="B61" s="8" t="s">
        <v>528</v>
      </c>
      <c r="C61" s="137"/>
      <c r="D61" s="137"/>
      <c r="E61" s="137"/>
      <c r="F61" s="137">
        <v>990600</v>
      </c>
      <c r="G61" s="137"/>
      <c r="H61" s="137"/>
      <c r="I61" s="137"/>
      <c r="J61" s="137"/>
      <c r="K61" s="137"/>
      <c r="L61" s="137">
        <f t="shared" si="0"/>
        <v>990600</v>
      </c>
      <c r="M61" s="8"/>
    </row>
    <row r="62" spans="1:13" ht="12.75">
      <c r="A62" s="8">
        <v>46</v>
      </c>
      <c r="B62" s="8" t="s">
        <v>420</v>
      </c>
      <c r="C62" s="137"/>
      <c r="D62" s="137"/>
      <c r="E62" s="137"/>
      <c r="F62" s="137"/>
      <c r="G62" s="137">
        <v>3897008</v>
      </c>
      <c r="H62" s="137"/>
      <c r="I62" s="137"/>
      <c r="J62" s="137"/>
      <c r="K62" s="137"/>
      <c r="L62" s="137">
        <f t="shared" si="0"/>
        <v>3897008</v>
      </c>
      <c r="M62" s="8"/>
    </row>
    <row r="63" spans="1:13" ht="12.75">
      <c r="A63" s="8">
        <v>47</v>
      </c>
      <c r="B63" s="8" t="s">
        <v>421</v>
      </c>
      <c r="C63" s="137"/>
      <c r="D63" s="137"/>
      <c r="E63" s="137"/>
      <c r="F63" s="137"/>
      <c r="G63" s="137">
        <v>180000</v>
      </c>
      <c r="H63" s="137"/>
      <c r="I63" s="137"/>
      <c r="J63" s="137"/>
      <c r="K63" s="137"/>
      <c r="L63" s="137">
        <f t="shared" si="0"/>
        <v>180000</v>
      </c>
      <c r="M63" s="8"/>
    </row>
    <row r="64" spans="1:13" ht="12.75">
      <c r="A64" s="8">
        <v>48</v>
      </c>
      <c r="B64" s="8" t="s">
        <v>422</v>
      </c>
      <c r="C64" s="137"/>
      <c r="D64" s="137"/>
      <c r="E64" s="137"/>
      <c r="F64" s="137"/>
      <c r="G64" s="137">
        <v>491397</v>
      </c>
      <c r="H64" s="137"/>
      <c r="I64" s="137"/>
      <c r="J64" s="137"/>
      <c r="K64" s="137"/>
      <c r="L64" s="137">
        <f t="shared" si="0"/>
        <v>491397</v>
      </c>
      <c r="M64" s="8"/>
    </row>
    <row r="65" spans="1:13" ht="12.75">
      <c r="A65" s="8">
        <v>49</v>
      </c>
      <c r="B65" s="8" t="s">
        <v>529</v>
      </c>
      <c r="C65" s="137"/>
      <c r="D65" s="137"/>
      <c r="E65" s="137">
        <v>151050</v>
      </c>
      <c r="F65" s="137"/>
      <c r="G65" s="137"/>
      <c r="H65" s="137"/>
      <c r="I65" s="137"/>
      <c r="J65" s="137"/>
      <c r="K65" s="137"/>
      <c r="L65" s="137">
        <f t="shared" si="0"/>
        <v>151050</v>
      </c>
      <c r="M65" s="8"/>
    </row>
    <row r="66" spans="1:13" ht="12.75">
      <c r="A66" s="8">
        <v>50</v>
      </c>
      <c r="B66" s="8" t="s">
        <v>423</v>
      </c>
      <c r="C66" s="137">
        <v>13423000</v>
      </c>
      <c r="D66" s="137">
        <v>1812105</v>
      </c>
      <c r="E66" s="137">
        <v>5428820</v>
      </c>
      <c r="F66" s="137"/>
      <c r="G66" s="137"/>
      <c r="H66" s="137">
        <v>326606</v>
      </c>
      <c r="I66" s="137"/>
      <c r="J66" s="137"/>
      <c r="K66" s="137"/>
      <c r="L66" s="137">
        <f t="shared" si="0"/>
        <v>20990531</v>
      </c>
      <c r="M66" s="8">
        <v>14</v>
      </c>
    </row>
    <row r="67" spans="1:13" ht="12.75">
      <c r="A67" s="8">
        <v>51</v>
      </c>
      <c r="B67" s="8" t="s">
        <v>424</v>
      </c>
      <c r="C67" s="137">
        <v>184000</v>
      </c>
      <c r="D67" s="137">
        <v>44712</v>
      </c>
      <c r="E67" s="137">
        <v>1161490</v>
      </c>
      <c r="F67" s="137"/>
      <c r="G67" s="137"/>
      <c r="H67" s="137"/>
      <c r="I67" s="137"/>
      <c r="J67" s="137"/>
      <c r="K67" s="137"/>
      <c r="L67" s="137">
        <f t="shared" si="0"/>
        <v>1390202</v>
      </c>
      <c r="M67" s="8"/>
    </row>
    <row r="68" spans="1:13" ht="12.75">
      <c r="A68" s="8">
        <v>52</v>
      </c>
      <c r="B68" s="8" t="s">
        <v>425</v>
      </c>
      <c r="C68" s="137">
        <v>2766745</v>
      </c>
      <c r="D68" s="137">
        <v>752425</v>
      </c>
      <c r="E68" s="137">
        <v>3111500</v>
      </c>
      <c r="F68" s="137"/>
      <c r="G68" s="137"/>
      <c r="H68" s="137">
        <v>286000</v>
      </c>
      <c r="I68" s="137"/>
      <c r="J68" s="137"/>
      <c r="K68" s="137"/>
      <c r="L68" s="137">
        <f t="shared" si="0"/>
        <v>6916670</v>
      </c>
      <c r="M68" s="8">
        <v>2</v>
      </c>
    </row>
    <row r="69" spans="1:13" ht="12.75">
      <c r="A69" s="8">
        <v>53</v>
      </c>
      <c r="B69" s="8" t="s">
        <v>426</v>
      </c>
      <c r="C69" s="137"/>
      <c r="D69" s="137"/>
      <c r="E69" s="137">
        <v>979170</v>
      </c>
      <c r="F69" s="137"/>
      <c r="G69" s="137"/>
      <c r="H69" s="137"/>
      <c r="I69" s="137"/>
      <c r="J69" s="137"/>
      <c r="K69" s="137"/>
      <c r="L69" s="137">
        <f t="shared" si="0"/>
        <v>979170</v>
      </c>
      <c r="M69" s="8"/>
    </row>
    <row r="70" spans="1:13" ht="12.75">
      <c r="A70" s="8">
        <v>54</v>
      </c>
      <c r="B70" s="8" t="s">
        <v>427</v>
      </c>
      <c r="C70" s="137">
        <v>398133</v>
      </c>
      <c r="D70" s="137">
        <v>109670</v>
      </c>
      <c r="E70" s="137">
        <v>857250</v>
      </c>
      <c r="F70" s="137"/>
      <c r="G70" s="137"/>
      <c r="H70" s="137">
        <v>635000</v>
      </c>
      <c r="I70" s="137"/>
      <c r="J70" s="137"/>
      <c r="K70" s="137"/>
      <c r="L70" s="137">
        <f t="shared" si="0"/>
        <v>2000053</v>
      </c>
      <c r="M70" s="8"/>
    </row>
    <row r="71" spans="1:13" ht="12.75">
      <c r="A71" s="8">
        <v>55</v>
      </c>
      <c r="B71" s="8" t="s">
        <v>470</v>
      </c>
      <c r="C71" s="137"/>
      <c r="D71" s="137"/>
      <c r="E71" s="137"/>
      <c r="F71" s="137"/>
      <c r="G71" s="137"/>
      <c r="H71" s="137">
        <v>400000</v>
      </c>
      <c r="I71" s="137"/>
      <c r="J71" s="137"/>
      <c r="K71" s="137"/>
      <c r="L71" s="137">
        <f t="shared" si="0"/>
        <v>400000</v>
      </c>
      <c r="M71" s="8"/>
    </row>
    <row r="72" spans="1:13" ht="12.75">
      <c r="A72" s="8">
        <v>56</v>
      </c>
      <c r="B72" s="8" t="s">
        <v>471</v>
      </c>
      <c r="C72" s="137"/>
      <c r="D72" s="137"/>
      <c r="E72" s="137"/>
      <c r="F72" s="137"/>
      <c r="G72" s="137"/>
      <c r="H72" s="137">
        <v>4000000</v>
      </c>
      <c r="I72" s="137"/>
      <c r="J72" s="137"/>
      <c r="K72" s="137"/>
      <c r="L72" s="137">
        <f t="shared" si="0"/>
        <v>4000000</v>
      </c>
      <c r="M72" s="8"/>
    </row>
    <row r="73" spans="1:13" ht="12.75">
      <c r="A73" s="8">
        <v>57</v>
      </c>
      <c r="B73" s="8" t="s">
        <v>474</v>
      </c>
      <c r="C73" s="137"/>
      <c r="D73" s="137"/>
      <c r="E73" s="137"/>
      <c r="F73" s="137"/>
      <c r="G73" s="137"/>
      <c r="H73" s="137"/>
      <c r="I73" s="137"/>
      <c r="J73" s="137">
        <v>4438720</v>
      </c>
      <c r="K73" s="137"/>
      <c r="L73" s="137">
        <f t="shared" si="0"/>
        <v>4438720</v>
      </c>
      <c r="M73" s="8"/>
    </row>
    <row r="74" spans="1:13" ht="12.75">
      <c r="A74" s="8">
        <v>58</v>
      </c>
      <c r="B74" s="9" t="s">
        <v>108</v>
      </c>
      <c r="C74" s="134">
        <f aca="true" t="shared" si="1" ref="C74:H74">SUM(C47:C72)</f>
        <v>28699127</v>
      </c>
      <c r="D74" s="134">
        <f>SUM(D47:D72)</f>
        <v>5905583</v>
      </c>
      <c r="E74" s="134">
        <f t="shared" si="1"/>
        <v>26367639</v>
      </c>
      <c r="F74" s="134">
        <f t="shared" si="1"/>
        <v>6379390</v>
      </c>
      <c r="G74" s="134">
        <f t="shared" si="1"/>
        <v>9470767</v>
      </c>
      <c r="H74" s="134">
        <f t="shared" si="1"/>
        <v>18441713</v>
      </c>
      <c r="I74" s="134"/>
      <c r="J74" s="134">
        <f>SUM(J47:J73)</f>
        <v>4438720</v>
      </c>
      <c r="K74" s="134">
        <f>SUM(K47:K73)</f>
        <v>4380740</v>
      </c>
      <c r="L74" s="134">
        <f>SUM(L47:L73)</f>
        <v>104083679</v>
      </c>
      <c r="M74" s="8">
        <v>19</v>
      </c>
    </row>
    <row r="75" spans="1:13" ht="12.75">
      <c r="A75" s="8">
        <v>59</v>
      </c>
      <c r="B75" s="8" t="s">
        <v>392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8"/>
    </row>
    <row r="76" spans="1:13" ht="12.75">
      <c r="A76" s="8">
        <v>60</v>
      </c>
      <c r="B76" s="8" t="s">
        <v>393</v>
      </c>
      <c r="C76" s="137">
        <v>58496185</v>
      </c>
      <c r="D76" s="137">
        <v>16012372</v>
      </c>
      <c r="E76" s="137">
        <v>13998680</v>
      </c>
      <c r="F76" s="137"/>
      <c r="G76" s="137"/>
      <c r="H76" s="137">
        <v>1289000</v>
      </c>
      <c r="I76" s="137"/>
      <c r="J76" s="137"/>
      <c r="K76" s="137"/>
      <c r="L76" s="137">
        <f>SUM(C76:K76)</f>
        <v>89796237</v>
      </c>
      <c r="M76" s="8">
        <v>19</v>
      </c>
    </row>
    <row r="77" spans="1:13" ht="12.75">
      <c r="A77" s="8">
        <v>61</v>
      </c>
      <c r="B77" s="97" t="s">
        <v>109</v>
      </c>
      <c r="C77" s="145">
        <f aca="true" t="shared" si="2" ref="C77:H77">SUM(C74:C76)</f>
        <v>87195312</v>
      </c>
      <c r="D77" s="145">
        <f t="shared" si="2"/>
        <v>21917955</v>
      </c>
      <c r="E77" s="145">
        <f t="shared" si="2"/>
        <v>40366319</v>
      </c>
      <c r="F77" s="145">
        <f t="shared" si="2"/>
        <v>6379390</v>
      </c>
      <c r="G77" s="145">
        <f t="shared" si="2"/>
        <v>9470767</v>
      </c>
      <c r="H77" s="145">
        <f t="shared" si="2"/>
        <v>19730713</v>
      </c>
      <c r="I77" s="145">
        <v>0</v>
      </c>
      <c r="J77" s="145">
        <f>SUM(J74:J76)</f>
        <v>4438720</v>
      </c>
      <c r="K77" s="145">
        <f>SUM(K74:K76)</f>
        <v>4380740</v>
      </c>
      <c r="L77" s="145">
        <f>SUM(L74:L76)</f>
        <v>193879916</v>
      </c>
      <c r="M77" s="8">
        <v>38</v>
      </c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3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3"/>
      <c r="C80" s="13"/>
      <c r="D80" s="13"/>
      <c r="E80" s="13"/>
      <c r="F80" s="13"/>
      <c r="G80" s="13"/>
      <c r="H80" s="13"/>
      <c r="I80" s="13"/>
      <c r="J80" s="13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3"/>
      <c r="C82" s="13"/>
      <c r="D82" s="13"/>
      <c r="E82" s="13"/>
      <c r="F82" s="13"/>
      <c r="G82" s="13"/>
      <c r="H82" s="13"/>
      <c r="I82" s="13"/>
      <c r="J82" s="13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3"/>
      <c r="C84" s="13"/>
      <c r="D84" s="13"/>
      <c r="E84" s="13"/>
      <c r="F84" s="13"/>
      <c r="G84" s="13"/>
      <c r="H84" s="13"/>
      <c r="I84" s="13"/>
      <c r="J84" s="13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3.421875" style="0" customWidth="1"/>
    <col min="3" max="3" width="13.00390625" style="0" customWidth="1"/>
    <col min="4" max="4" width="21.00390625" style="0" customWidth="1"/>
    <col min="5" max="5" width="32.8515625" style="0" customWidth="1"/>
  </cols>
  <sheetData>
    <row r="1" ht="12.75">
      <c r="B1" s="1" t="s">
        <v>545</v>
      </c>
    </row>
    <row r="3" ht="12.75">
      <c r="B3" s="9" t="s">
        <v>508</v>
      </c>
    </row>
    <row r="5" spans="1:4" ht="12.75">
      <c r="A5" s="8"/>
      <c r="B5" s="8"/>
      <c r="C5" s="8"/>
      <c r="D5" s="8"/>
    </row>
    <row r="6" spans="1:4" ht="12.75">
      <c r="A6" s="8" t="s">
        <v>93</v>
      </c>
      <c r="B6" s="8" t="s">
        <v>390</v>
      </c>
      <c r="C6" s="8" t="s">
        <v>377</v>
      </c>
      <c r="D6" s="11" t="s">
        <v>530</v>
      </c>
    </row>
    <row r="7" spans="1:4" ht="12.75">
      <c r="A7" s="8" t="s">
        <v>388</v>
      </c>
      <c r="B7" s="8" t="s">
        <v>3</v>
      </c>
      <c r="C7" s="8" t="s">
        <v>478</v>
      </c>
      <c r="D7" s="11" t="s">
        <v>531</v>
      </c>
    </row>
    <row r="8" spans="1:4" ht="12.75">
      <c r="A8" s="8"/>
      <c r="B8" s="8"/>
      <c r="C8" s="8"/>
      <c r="D8" s="8"/>
    </row>
    <row r="9" spans="1:4" ht="12.75">
      <c r="A9" s="8">
        <v>1</v>
      </c>
      <c r="B9" s="8" t="s">
        <v>395</v>
      </c>
      <c r="C9" s="109">
        <v>1220000</v>
      </c>
      <c r="D9" s="109">
        <v>1224590</v>
      </c>
    </row>
    <row r="10" spans="1:4" ht="12.75">
      <c r="A10" s="8">
        <v>2</v>
      </c>
      <c r="B10" s="11" t="s">
        <v>479</v>
      </c>
      <c r="C10" s="109">
        <v>200000</v>
      </c>
      <c r="D10" s="109">
        <v>200000</v>
      </c>
    </row>
    <row r="11" spans="1:4" ht="12.75">
      <c r="A11" s="8">
        <v>3</v>
      </c>
      <c r="B11" s="11" t="s">
        <v>480</v>
      </c>
      <c r="C11" s="109">
        <v>3480000</v>
      </c>
      <c r="D11" s="109">
        <v>3480000</v>
      </c>
    </row>
    <row r="12" spans="1:4" ht="12.75">
      <c r="A12" s="8">
        <v>4</v>
      </c>
      <c r="B12" s="11" t="s">
        <v>396</v>
      </c>
      <c r="C12" s="109">
        <v>200000</v>
      </c>
      <c r="D12" s="109">
        <v>200000</v>
      </c>
    </row>
    <row r="13" spans="1:4" ht="12.75">
      <c r="A13" s="8">
        <v>5</v>
      </c>
      <c r="B13" s="11" t="s">
        <v>535</v>
      </c>
      <c r="C13" s="109"/>
      <c r="D13" s="109">
        <v>284200</v>
      </c>
    </row>
    <row r="14" spans="1:4" ht="12.75">
      <c r="A14" s="8">
        <v>6</v>
      </c>
      <c r="B14" s="11" t="s">
        <v>532</v>
      </c>
      <c r="C14" s="109"/>
      <c r="D14" s="109">
        <v>990600</v>
      </c>
    </row>
    <row r="15" spans="1:4" ht="12.75">
      <c r="A15" s="8">
        <v>7</v>
      </c>
      <c r="B15" s="18" t="s">
        <v>65</v>
      </c>
      <c r="C15" s="111">
        <f>SUM(C9:C12)</f>
        <v>5100000</v>
      </c>
      <c r="D15" s="111">
        <f>SUM(D9:D14)</f>
        <v>6379390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G13" sqref="G13"/>
    </sheetView>
  </sheetViews>
  <sheetFormatPr defaultColWidth="9.140625" defaultRowHeight="19.5" customHeight="1"/>
  <cols>
    <col min="1" max="1" width="5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9.8515625" style="0" customWidth="1"/>
    <col min="7" max="7" width="11.710937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7.140625" style="0" customWidth="1"/>
  </cols>
  <sheetData>
    <row r="1" ht="19.5" customHeight="1">
      <c r="C1" s="1" t="s">
        <v>546</v>
      </c>
    </row>
    <row r="2" ht="19.5" customHeight="1">
      <c r="C2" s="5" t="s">
        <v>481</v>
      </c>
    </row>
    <row r="3" ht="19.5" customHeight="1">
      <c r="C3" s="4"/>
    </row>
    <row r="4" spans="1:10" ht="25.5" customHeight="1">
      <c r="A4" s="8" t="s">
        <v>399</v>
      </c>
      <c r="B4" s="99" t="s">
        <v>398</v>
      </c>
      <c r="C4" s="68" t="s">
        <v>397</v>
      </c>
      <c r="D4" s="69" t="s">
        <v>377</v>
      </c>
      <c r="E4" s="69" t="s">
        <v>378</v>
      </c>
      <c r="F4" s="66" t="s">
        <v>170</v>
      </c>
      <c r="G4" s="66" t="s">
        <v>145</v>
      </c>
      <c r="H4" s="67" t="s">
        <v>384</v>
      </c>
      <c r="I4" s="90" t="s">
        <v>385</v>
      </c>
      <c r="J4" s="66" t="s">
        <v>526</v>
      </c>
    </row>
    <row r="5" spans="1:15" ht="19.5" customHeight="1">
      <c r="A5" s="8">
        <v>1</v>
      </c>
      <c r="B5" s="100">
        <v>1</v>
      </c>
      <c r="C5" s="72" t="s">
        <v>176</v>
      </c>
      <c r="D5" s="65" t="s">
        <v>382</v>
      </c>
      <c r="E5" s="66" t="s">
        <v>383</v>
      </c>
      <c r="F5" s="137"/>
      <c r="G5" s="137"/>
      <c r="H5" s="137"/>
      <c r="I5" s="137"/>
      <c r="J5" s="11"/>
      <c r="K5" s="1"/>
      <c r="L5" s="1"/>
      <c r="M5" s="1"/>
      <c r="N5" s="1"/>
      <c r="O5" s="1"/>
    </row>
    <row r="6" spans="1:15" ht="32.25" customHeight="1">
      <c r="A6" s="8">
        <v>2</v>
      </c>
      <c r="B6" s="100">
        <v>3</v>
      </c>
      <c r="C6" s="76" t="s">
        <v>482</v>
      </c>
      <c r="D6" s="76" t="s">
        <v>185</v>
      </c>
      <c r="E6" s="73" t="s">
        <v>186</v>
      </c>
      <c r="F6" s="112"/>
      <c r="G6" s="112"/>
      <c r="H6" s="120"/>
      <c r="I6" s="112"/>
      <c r="J6" s="11"/>
      <c r="K6" s="1"/>
      <c r="L6" s="1"/>
      <c r="M6" s="1"/>
      <c r="N6" s="1"/>
      <c r="O6" s="1"/>
    </row>
    <row r="7" spans="1:15" ht="19.5" customHeight="1">
      <c r="A7" s="8">
        <v>3</v>
      </c>
      <c r="B7" s="100">
        <v>4</v>
      </c>
      <c r="C7" s="76" t="s">
        <v>189</v>
      </c>
      <c r="D7" s="76" t="s">
        <v>187</v>
      </c>
      <c r="E7" s="73" t="s">
        <v>188</v>
      </c>
      <c r="F7" s="112"/>
      <c r="G7" s="112"/>
      <c r="H7" s="120"/>
      <c r="I7" s="112"/>
      <c r="J7" s="11"/>
      <c r="K7" s="1"/>
      <c r="L7" s="1"/>
      <c r="M7" s="1"/>
      <c r="N7" s="1"/>
      <c r="O7" s="1"/>
    </row>
    <row r="8" spans="1:15" ht="19.5" customHeight="1">
      <c r="A8" s="8">
        <v>4</v>
      </c>
      <c r="B8" s="100">
        <v>5</v>
      </c>
      <c r="C8" s="76" t="s">
        <v>191</v>
      </c>
      <c r="D8" s="76" t="s">
        <v>189</v>
      </c>
      <c r="E8" s="73" t="s">
        <v>190</v>
      </c>
      <c r="F8" s="112"/>
      <c r="G8" s="112"/>
      <c r="H8" s="120"/>
      <c r="I8" s="112"/>
      <c r="J8" s="11"/>
      <c r="K8" s="1"/>
      <c r="L8" s="1"/>
      <c r="M8" s="1"/>
      <c r="N8" s="1"/>
      <c r="O8" s="1"/>
    </row>
    <row r="9" spans="1:15" ht="19.5" customHeight="1">
      <c r="A9" s="8">
        <v>5</v>
      </c>
      <c r="B9" s="100">
        <v>6</v>
      </c>
      <c r="C9" s="76" t="s">
        <v>193</v>
      </c>
      <c r="D9" s="76" t="s">
        <v>191</v>
      </c>
      <c r="E9" s="73" t="s">
        <v>192</v>
      </c>
      <c r="F9" s="112"/>
      <c r="G9" s="112"/>
      <c r="H9" s="120"/>
      <c r="I9" s="148"/>
      <c r="J9" s="11"/>
      <c r="K9" s="1"/>
      <c r="L9" s="1"/>
      <c r="M9" s="1"/>
      <c r="N9" s="1"/>
      <c r="O9" s="1"/>
    </row>
    <row r="10" spans="1:15" ht="19.5" customHeight="1">
      <c r="A10" s="8">
        <v>6</v>
      </c>
      <c r="B10" s="101" t="s">
        <v>71</v>
      </c>
      <c r="C10" s="77" t="s">
        <v>195</v>
      </c>
      <c r="D10" s="76" t="s">
        <v>193</v>
      </c>
      <c r="E10" s="73" t="s">
        <v>194</v>
      </c>
      <c r="F10" s="112">
        <v>0</v>
      </c>
      <c r="G10" s="112">
        <v>0</v>
      </c>
      <c r="H10" s="120">
        <v>0</v>
      </c>
      <c r="I10" s="148">
        <v>0</v>
      </c>
      <c r="J10" s="148">
        <v>0</v>
      </c>
      <c r="K10" s="1"/>
      <c r="L10" s="1"/>
      <c r="M10" s="1"/>
      <c r="N10" s="1"/>
      <c r="O10" s="1"/>
    </row>
    <row r="11" spans="1:15" ht="19.5" customHeight="1">
      <c r="A11" s="8">
        <v>7</v>
      </c>
      <c r="B11" s="100">
        <v>1</v>
      </c>
      <c r="C11" s="76" t="s">
        <v>197</v>
      </c>
      <c r="D11" s="77" t="s">
        <v>195</v>
      </c>
      <c r="E11" s="78" t="s">
        <v>196</v>
      </c>
      <c r="F11" s="114"/>
      <c r="G11" s="114"/>
      <c r="H11" s="121"/>
      <c r="I11" s="112"/>
      <c r="J11" s="11"/>
      <c r="K11" s="1"/>
      <c r="L11" s="1"/>
      <c r="M11" s="1"/>
      <c r="N11" s="1"/>
      <c r="O11" s="1"/>
    </row>
    <row r="12" spans="1:15" ht="28.5" customHeight="1">
      <c r="A12" s="8">
        <v>8</v>
      </c>
      <c r="B12" s="100">
        <v>2</v>
      </c>
      <c r="C12" s="76" t="s">
        <v>199</v>
      </c>
      <c r="D12" s="76" t="s">
        <v>197</v>
      </c>
      <c r="E12" s="73" t="s">
        <v>198</v>
      </c>
      <c r="F12" s="112"/>
      <c r="G12" s="112"/>
      <c r="H12" s="120"/>
      <c r="I12" s="112"/>
      <c r="J12" s="11"/>
      <c r="K12" s="1"/>
      <c r="L12" s="1"/>
      <c r="M12" s="1"/>
      <c r="N12" s="1"/>
      <c r="O12" s="1"/>
    </row>
    <row r="13" spans="1:15" ht="24" customHeight="1">
      <c r="A13" s="8">
        <v>9</v>
      </c>
      <c r="B13" s="100">
        <v>3</v>
      </c>
      <c r="C13" s="76" t="s">
        <v>201</v>
      </c>
      <c r="D13" s="76" t="s">
        <v>199</v>
      </c>
      <c r="E13" s="73" t="s">
        <v>200</v>
      </c>
      <c r="F13" s="112"/>
      <c r="G13" s="112"/>
      <c r="H13" s="120"/>
      <c r="I13" s="112"/>
      <c r="J13" s="11"/>
      <c r="K13" s="1"/>
      <c r="L13" s="1"/>
      <c r="M13" s="1"/>
      <c r="N13" s="1"/>
      <c r="O13" s="1"/>
    </row>
    <row r="14" spans="1:10" ht="29.25" customHeight="1">
      <c r="A14" s="8">
        <v>10</v>
      </c>
      <c r="B14" s="100">
        <v>4</v>
      </c>
      <c r="C14" s="76" t="s">
        <v>203</v>
      </c>
      <c r="D14" s="76" t="s">
        <v>201</v>
      </c>
      <c r="E14" s="73" t="s">
        <v>202</v>
      </c>
      <c r="F14" s="112"/>
      <c r="G14" s="112"/>
      <c r="H14" s="120"/>
      <c r="I14" s="112"/>
      <c r="J14" s="8"/>
    </row>
    <row r="15" spans="1:10" ht="25.5" customHeight="1">
      <c r="A15" s="8">
        <v>11</v>
      </c>
      <c r="B15" s="100">
        <v>5</v>
      </c>
      <c r="C15" s="76" t="s">
        <v>205</v>
      </c>
      <c r="D15" s="76" t="s">
        <v>203</v>
      </c>
      <c r="E15" s="73" t="s">
        <v>204</v>
      </c>
      <c r="F15" s="112"/>
      <c r="G15" s="112"/>
      <c r="H15" s="120"/>
      <c r="I15" s="112"/>
      <c r="J15" s="112">
        <v>2499955</v>
      </c>
    </row>
    <row r="16" spans="1:10" ht="24.75" customHeight="1">
      <c r="A16" s="8">
        <v>12</v>
      </c>
      <c r="B16" s="101" t="s">
        <v>208</v>
      </c>
      <c r="C16" s="77" t="s">
        <v>209</v>
      </c>
      <c r="D16" s="74" t="s">
        <v>207</v>
      </c>
      <c r="E16" s="73"/>
      <c r="F16" s="112">
        <v>0</v>
      </c>
      <c r="G16" s="112">
        <v>0</v>
      </c>
      <c r="H16" s="120">
        <v>0</v>
      </c>
      <c r="I16" s="112">
        <v>0</v>
      </c>
      <c r="J16" s="112">
        <f>J15</f>
        <v>2499955</v>
      </c>
    </row>
    <row r="17" spans="1:10" ht="19.5" customHeight="1">
      <c r="A17" s="8">
        <v>13</v>
      </c>
      <c r="B17" s="100">
        <v>1</v>
      </c>
      <c r="C17" s="76" t="s">
        <v>211</v>
      </c>
      <c r="D17" s="77" t="s">
        <v>209</v>
      </c>
      <c r="E17" s="78" t="s">
        <v>210</v>
      </c>
      <c r="F17" s="114"/>
      <c r="G17" s="114"/>
      <c r="H17" s="121"/>
      <c r="I17" s="112"/>
      <c r="J17" s="8"/>
    </row>
    <row r="18" spans="1:10" ht="24" customHeight="1">
      <c r="A18" s="8">
        <v>14</v>
      </c>
      <c r="B18" s="100">
        <v>2</v>
      </c>
      <c r="C18" s="76" t="s">
        <v>213</v>
      </c>
      <c r="D18" s="76" t="s">
        <v>211</v>
      </c>
      <c r="E18" s="73" t="s">
        <v>212</v>
      </c>
      <c r="F18" s="112"/>
      <c r="G18" s="112"/>
      <c r="H18" s="120"/>
      <c r="I18" s="112"/>
      <c r="J18" s="8"/>
    </row>
    <row r="19" spans="1:10" ht="27" customHeight="1">
      <c r="A19" s="8">
        <v>15</v>
      </c>
      <c r="B19" s="100">
        <v>3</v>
      </c>
      <c r="C19" s="76" t="s">
        <v>215</v>
      </c>
      <c r="D19" s="76" t="s">
        <v>213</v>
      </c>
      <c r="E19" s="73" t="s">
        <v>214</v>
      </c>
      <c r="F19" s="112"/>
      <c r="G19" s="112"/>
      <c r="H19" s="120"/>
      <c r="I19" s="112"/>
      <c r="J19" s="8"/>
    </row>
    <row r="20" spans="1:10" ht="24" customHeight="1">
      <c r="A20" s="8">
        <v>16</v>
      </c>
      <c r="B20" s="100">
        <v>4</v>
      </c>
      <c r="C20" s="76" t="s">
        <v>217</v>
      </c>
      <c r="D20" s="76" t="s">
        <v>215</v>
      </c>
      <c r="E20" s="73" t="s">
        <v>216</v>
      </c>
      <c r="F20" s="112"/>
      <c r="G20" s="112"/>
      <c r="H20" s="120"/>
      <c r="I20" s="112"/>
      <c r="J20" s="8"/>
    </row>
    <row r="21" spans="1:10" ht="21.75" customHeight="1">
      <c r="A21" s="8">
        <v>17</v>
      </c>
      <c r="B21" s="100">
        <v>5</v>
      </c>
      <c r="C21" s="76" t="s">
        <v>219</v>
      </c>
      <c r="D21" s="76" t="s">
        <v>217</v>
      </c>
      <c r="E21" s="73" t="s">
        <v>218</v>
      </c>
      <c r="F21" s="112"/>
      <c r="G21" s="112"/>
      <c r="H21" s="120"/>
      <c r="I21" s="112"/>
      <c r="J21" s="8"/>
    </row>
    <row r="22" spans="1:10" ht="23.25" customHeight="1">
      <c r="A22" s="8">
        <v>18</v>
      </c>
      <c r="B22" s="101" t="s">
        <v>222</v>
      </c>
      <c r="C22" s="77" t="s">
        <v>223</v>
      </c>
      <c r="D22" s="74" t="s">
        <v>221</v>
      </c>
      <c r="E22" s="73"/>
      <c r="F22" s="112">
        <v>0</v>
      </c>
      <c r="G22" s="112">
        <v>0</v>
      </c>
      <c r="H22" s="120">
        <v>0</v>
      </c>
      <c r="I22" s="112">
        <v>0</v>
      </c>
      <c r="J22" s="112">
        <v>0</v>
      </c>
    </row>
    <row r="23" spans="1:10" ht="19.5" customHeight="1">
      <c r="A23" s="8">
        <v>19</v>
      </c>
      <c r="B23" s="100">
        <v>1</v>
      </c>
      <c r="C23" s="76" t="s">
        <v>225</v>
      </c>
      <c r="D23" s="77" t="s">
        <v>223</v>
      </c>
      <c r="E23" s="78" t="s">
        <v>224</v>
      </c>
      <c r="F23" s="114"/>
      <c r="G23" s="114"/>
      <c r="H23" s="121"/>
      <c r="I23" s="112"/>
      <c r="J23" s="8"/>
    </row>
    <row r="24" spans="1:10" ht="19.5" customHeight="1">
      <c r="A24" s="8">
        <v>20</v>
      </c>
      <c r="B24" s="100">
        <v>2</v>
      </c>
      <c r="C24" s="76" t="s">
        <v>227</v>
      </c>
      <c r="D24" s="76" t="s">
        <v>225</v>
      </c>
      <c r="E24" s="73" t="s">
        <v>226</v>
      </c>
      <c r="F24" s="112"/>
      <c r="G24" s="112"/>
      <c r="H24" s="120"/>
      <c r="I24" s="112"/>
      <c r="J24" s="8"/>
    </row>
    <row r="25" spans="1:13" ht="19.5" customHeight="1">
      <c r="A25" s="8">
        <v>21</v>
      </c>
      <c r="B25" s="101" t="s">
        <v>229</v>
      </c>
      <c r="C25" s="77" t="s">
        <v>230</v>
      </c>
      <c r="D25" s="76" t="s">
        <v>227</v>
      </c>
      <c r="E25" s="73" t="s">
        <v>228</v>
      </c>
      <c r="F25" s="112">
        <v>0</v>
      </c>
      <c r="G25" s="112">
        <v>0</v>
      </c>
      <c r="H25" s="120">
        <v>0</v>
      </c>
      <c r="I25" s="112">
        <v>0</v>
      </c>
      <c r="J25" s="112">
        <v>0</v>
      </c>
      <c r="M25" s="1"/>
    </row>
    <row r="26" spans="1:13" ht="19.5" customHeight="1">
      <c r="A26" s="8">
        <v>22</v>
      </c>
      <c r="B26" s="100">
        <v>1</v>
      </c>
      <c r="C26" s="76" t="s">
        <v>232</v>
      </c>
      <c r="D26" s="77" t="s">
        <v>230</v>
      </c>
      <c r="E26" s="78" t="s">
        <v>231</v>
      </c>
      <c r="F26" s="114"/>
      <c r="G26" s="114"/>
      <c r="H26" s="121"/>
      <c r="I26" s="112"/>
      <c r="J26" s="8"/>
      <c r="M26" s="1"/>
    </row>
    <row r="27" spans="1:13" ht="19.5" customHeight="1">
      <c r="A27" s="8">
        <v>23</v>
      </c>
      <c r="B27" s="100">
        <v>2</v>
      </c>
      <c r="C27" s="76" t="s">
        <v>234</v>
      </c>
      <c r="D27" s="76" t="s">
        <v>232</v>
      </c>
      <c r="E27" s="73" t="s">
        <v>233</v>
      </c>
      <c r="F27" s="112"/>
      <c r="G27" s="112"/>
      <c r="H27" s="120"/>
      <c r="I27" s="112"/>
      <c r="J27" s="8"/>
      <c r="M27" s="1"/>
    </row>
    <row r="28" spans="1:13" ht="19.5" customHeight="1">
      <c r="A28" s="8">
        <v>24</v>
      </c>
      <c r="B28" s="100">
        <v>3</v>
      </c>
      <c r="C28" s="76" t="s">
        <v>236</v>
      </c>
      <c r="D28" s="76" t="s">
        <v>234</v>
      </c>
      <c r="E28" s="73" t="s">
        <v>235</v>
      </c>
      <c r="F28" s="112"/>
      <c r="G28" s="112"/>
      <c r="H28" s="120"/>
      <c r="I28" s="112"/>
      <c r="J28" s="8"/>
      <c r="M28" s="1"/>
    </row>
    <row r="29" spans="1:13" ht="19.5" customHeight="1">
      <c r="A29" s="8">
        <v>25</v>
      </c>
      <c r="B29" s="100">
        <v>4</v>
      </c>
      <c r="C29" s="76" t="s">
        <v>238</v>
      </c>
      <c r="D29" s="76" t="s">
        <v>236</v>
      </c>
      <c r="E29" s="73" t="s">
        <v>237</v>
      </c>
      <c r="F29" s="112"/>
      <c r="G29" s="112"/>
      <c r="H29" s="120"/>
      <c r="I29" s="112"/>
      <c r="J29" s="8"/>
      <c r="M29" s="1"/>
    </row>
    <row r="30" spans="1:13" ht="19.5" customHeight="1">
      <c r="A30" s="8">
        <v>26</v>
      </c>
      <c r="B30" s="100">
        <v>5</v>
      </c>
      <c r="C30" s="76" t="s">
        <v>240</v>
      </c>
      <c r="D30" s="76" t="s">
        <v>238</v>
      </c>
      <c r="E30" s="73" t="s">
        <v>239</v>
      </c>
      <c r="F30" s="112"/>
      <c r="G30" s="112"/>
      <c r="H30" s="120"/>
      <c r="I30" s="112"/>
      <c r="J30" s="8"/>
      <c r="M30" s="1"/>
    </row>
    <row r="31" spans="1:13" ht="19.5" customHeight="1">
      <c r="A31" s="8">
        <v>27</v>
      </c>
      <c r="B31" s="100">
        <v>6</v>
      </c>
      <c r="C31" s="76" t="s">
        <v>242</v>
      </c>
      <c r="D31" s="76" t="s">
        <v>240</v>
      </c>
      <c r="E31" s="73" t="s">
        <v>241</v>
      </c>
      <c r="F31" s="112"/>
      <c r="G31" s="112"/>
      <c r="H31" s="120"/>
      <c r="I31" s="112"/>
      <c r="J31" s="8"/>
      <c r="M31" s="1"/>
    </row>
    <row r="32" spans="1:13" ht="19.5" customHeight="1">
      <c r="A32" s="8">
        <v>28</v>
      </c>
      <c r="B32" s="100">
        <v>7</v>
      </c>
      <c r="C32" s="76" t="s">
        <v>244</v>
      </c>
      <c r="D32" s="76" t="s">
        <v>242</v>
      </c>
      <c r="E32" s="73" t="s">
        <v>243</v>
      </c>
      <c r="F32" s="112"/>
      <c r="G32" s="112"/>
      <c r="H32" s="120"/>
      <c r="I32" s="112"/>
      <c r="J32" s="8"/>
      <c r="M32" s="1"/>
    </row>
    <row r="33" spans="1:13" ht="19.5" customHeight="1">
      <c r="A33" s="8">
        <v>29</v>
      </c>
      <c r="B33" s="100">
        <v>8</v>
      </c>
      <c r="C33" s="76" t="s">
        <v>246</v>
      </c>
      <c r="D33" s="76" t="s">
        <v>244</v>
      </c>
      <c r="E33" s="73" t="s">
        <v>245</v>
      </c>
      <c r="F33" s="112"/>
      <c r="G33" s="112"/>
      <c r="H33" s="120"/>
      <c r="I33" s="112"/>
      <c r="J33" s="8"/>
      <c r="M33" s="1"/>
    </row>
    <row r="34" spans="1:10" ht="19.5" customHeight="1">
      <c r="A34" s="8">
        <v>30</v>
      </c>
      <c r="B34" s="101" t="s">
        <v>248</v>
      </c>
      <c r="C34" s="77" t="s">
        <v>249</v>
      </c>
      <c r="D34" s="76" t="s">
        <v>246</v>
      </c>
      <c r="E34" s="73" t="s">
        <v>247</v>
      </c>
      <c r="F34" s="112">
        <v>0</v>
      </c>
      <c r="G34" s="112">
        <v>0</v>
      </c>
      <c r="H34" s="120">
        <v>0</v>
      </c>
      <c r="I34" s="112">
        <v>0</v>
      </c>
      <c r="J34" s="112">
        <v>0</v>
      </c>
    </row>
    <row r="35" spans="1:10" ht="19.5" customHeight="1">
      <c r="A35" s="8">
        <v>31</v>
      </c>
      <c r="B35" s="100">
        <v>1</v>
      </c>
      <c r="C35" s="76" t="s">
        <v>251</v>
      </c>
      <c r="D35" s="77" t="s">
        <v>249</v>
      </c>
      <c r="E35" s="78" t="s">
        <v>250</v>
      </c>
      <c r="F35" s="114"/>
      <c r="G35" s="114"/>
      <c r="H35" s="120">
        <v>166800</v>
      </c>
      <c r="I35" s="112">
        <v>166800</v>
      </c>
      <c r="J35" s="112">
        <v>166800</v>
      </c>
    </row>
    <row r="36" spans="1:10" ht="19.5" customHeight="1">
      <c r="A36" s="8">
        <v>32</v>
      </c>
      <c r="B36" s="102" t="s">
        <v>181</v>
      </c>
      <c r="C36" s="74" t="s">
        <v>457</v>
      </c>
      <c r="D36" s="74" t="s">
        <v>253</v>
      </c>
      <c r="E36" s="73"/>
      <c r="F36" s="112"/>
      <c r="G36" s="112"/>
      <c r="H36" s="120">
        <v>166800</v>
      </c>
      <c r="I36" s="112">
        <v>166800</v>
      </c>
      <c r="J36" s="112">
        <v>166800</v>
      </c>
    </row>
    <row r="37" spans="1:10" ht="19.5" customHeight="1">
      <c r="A37" s="8">
        <v>33</v>
      </c>
      <c r="B37" s="101" t="s">
        <v>255</v>
      </c>
      <c r="C37" s="77" t="s">
        <v>256</v>
      </c>
      <c r="D37" s="74" t="s">
        <v>254</v>
      </c>
      <c r="E37" s="73"/>
      <c r="F37" s="112"/>
      <c r="G37" s="112"/>
      <c r="H37" s="121">
        <f>SUM(H36)</f>
        <v>166800</v>
      </c>
      <c r="I37" s="114">
        <f>SUM(I36)</f>
        <v>166800</v>
      </c>
      <c r="J37" s="114">
        <f>SUM(J36)</f>
        <v>166800</v>
      </c>
    </row>
    <row r="38" spans="1:10" ht="19.5" customHeight="1">
      <c r="A38" s="8">
        <v>34</v>
      </c>
      <c r="B38" s="100">
        <v>1</v>
      </c>
      <c r="C38" s="79" t="s">
        <v>258</v>
      </c>
      <c r="D38" s="77" t="s">
        <v>256</v>
      </c>
      <c r="E38" s="78" t="s">
        <v>257</v>
      </c>
      <c r="F38" s="114"/>
      <c r="G38" s="114"/>
      <c r="H38" s="121"/>
      <c r="I38" s="112"/>
      <c r="J38" s="8"/>
    </row>
    <row r="39" spans="1:10" ht="19.5" customHeight="1">
      <c r="A39" s="8">
        <v>35</v>
      </c>
      <c r="B39" s="100">
        <v>2</v>
      </c>
      <c r="C39" s="79" t="s">
        <v>260</v>
      </c>
      <c r="D39" s="79" t="s">
        <v>258</v>
      </c>
      <c r="E39" s="73" t="s">
        <v>259</v>
      </c>
      <c r="F39" s="112"/>
      <c r="G39" s="112"/>
      <c r="H39" s="120"/>
      <c r="I39" s="112"/>
      <c r="J39" s="8"/>
    </row>
    <row r="40" spans="1:10" ht="19.5" customHeight="1">
      <c r="A40" s="8">
        <v>36</v>
      </c>
      <c r="B40" s="100">
        <v>3</v>
      </c>
      <c r="C40" s="79" t="s">
        <v>262</v>
      </c>
      <c r="D40" s="79" t="s">
        <v>260</v>
      </c>
      <c r="E40" s="73" t="s">
        <v>261</v>
      </c>
      <c r="F40" s="112"/>
      <c r="G40" s="112"/>
      <c r="H40" s="120"/>
      <c r="I40" s="112"/>
      <c r="J40" s="8"/>
    </row>
    <row r="41" spans="1:10" ht="19.5" customHeight="1">
      <c r="A41" s="8">
        <v>37</v>
      </c>
      <c r="B41" s="100">
        <v>4</v>
      </c>
      <c r="C41" s="79" t="s">
        <v>264</v>
      </c>
      <c r="D41" s="79" t="s">
        <v>262</v>
      </c>
      <c r="E41" s="73" t="s">
        <v>263</v>
      </c>
      <c r="F41" s="112"/>
      <c r="G41" s="112"/>
      <c r="H41" s="120"/>
      <c r="I41" s="112"/>
      <c r="J41" s="8"/>
    </row>
    <row r="42" spans="1:10" ht="19.5" customHeight="1">
      <c r="A42" s="8">
        <v>38</v>
      </c>
      <c r="B42" s="100">
        <v>5</v>
      </c>
      <c r="C42" s="79" t="s">
        <v>266</v>
      </c>
      <c r="D42" s="79" t="s">
        <v>264</v>
      </c>
      <c r="E42" s="73" t="s">
        <v>265</v>
      </c>
      <c r="F42" s="112"/>
      <c r="G42" s="112"/>
      <c r="H42" s="120"/>
      <c r="I42" s="112"/>
      <c r="J42" s="8"/>
    </row>
    <row r="43" spans="1:10" ht="19.5" customHeight="1">
      <c r="A43" s="8">
        <v>39</v>
      </c>
      <c r="B43" s="100">
        <v>6</v>
      </c>
      <c r="C43" s="79" t="s">
        <v>268</v>
      </c>
      <c r="D43" s="79" t="s">
        <v>266</v>
      </c>
      <c r="E43" s="73" t="s">
        <v>267</v>
      </c>
      <c r="F43" s="112"/>
      <c r="G43" s="112"/>
      <c r="H43" s="120"/>
      <c r="I43" s="112"/>
      <c r="J43" s="8"/>
    </row>
    <row r="44" spans="1:10" ht="19.5" customHeight="1">
      <c r="A44" s="8">
        <v>40</v>
      </c>
      <c r="B44" s="100">
        <v>7</v>
      </c>
      <c r="C44" s="79" t="s">
        <v>270</v>
      </c>
      <c r="D44" s="79" t="s">
        <v>268</v>
      </c>
      <c r="E44" s="73" t="s">
        <v>269</v>
      </c>
      <c r="F44" s="112"/>
      <c r="G44" s="112"/>
      <c r="H44" s="120"/>
      <c r="I44" s="112"/>
      <c r="J44" s="8"/>
    </row>
    <row r="45" spans="1:10" ht="19.5" customHeight="1">
      <c r="A45" s="8">
        <v>41</v>
      </c>
      <c r="B45" s="100">
        <v>8</v>
      </c>
      <c r="C45" s="79" t="s">
        <v>272</v>
      </c>
      <c r="D45" s="79" t="s">
        <v>270</v>
      </c>
      <c r="E45" s="73" t="s">
        <v>271</v>
      </c>
      <c r="F45" s="112"/>
      <c r="G45" s="112"/>
      <c r="H45" s="120"/>
      <c r="I45" s="112"/>
      <c r="J45" s="8"/>
    </row>
    <row r="46" spans="1:10" ht="19.5" customHeight="1">
      <c r="A46" s="8">
        <v>42</v>
      </c>
      <c r="B46" s="100">
        <v>9</v>
      </c>
      <c r="C46" s="79" t="s">
        <v>274</v>
      </c>
      <c r="D46" s="79" t="s">
        <v>272</v>
      </c>
      <c r="E46" s="73" t="s">
        <v>273</v>
      </c>
      <c r="F46" s="112"/>
      <c r="G46" s="112"/>
      <c r="H46" s="120"/>
      <c r="I46" s="112"/>
      <c r="J46" s="8"/>
    </row>
    <row r="47" spans="1:10" ht="21" customHeight="1">
      <c r="A47" s="8">
        <v>43</v>
      </c>
      <c r="B47" s="100">
        <v>10</v>
      </c>
      <c r="C47" s="79" t="s">
        <v>458</v>
      </c>
      <c r="D47" s="79" t="s">
        <v>274</v>
      </c>
      <c r="E47" s="73" t="s">
        <v>275</v>
      </c>
      <c r="F47" s="112"/>
      <c r="G47" s="112"/>
      <c r="H47" s="120"/>
      <c r="I47" s="112"/>
      <c r="J47" s="112">
        <v>487705</v>
      </c>
    </row>
    <row r="48" spans="1:10" ht="19.5" customHeight="1">
      <c r="A48" s="8">
        <v>44</v>
      </c>
      <c r="B48" s="101" t="s">
        <v>278</v>
      </c>
      <c r="C48" s="80" t="s">
        <v>279</v>
      </c>
      <c r="D48" s="79" t="s">
        <v>276</v>
      </c>
      <c r="E48" s="73" t="s">
        <v>277</v>
      </c>
      <c r="F48" s="112"/>
      <c r="G48" s="112"/>
      <c r="H48" s="121"/>
      <c r="I48" s="114"/>
      <c r="J48" s="114">
        <f>SUM(J38:J47)</f>
        <v>487705</v>
      </c>
    </row>
    <row r="49" spans="1:10" ht="19.5" customHeight="1">
      <c r="A49" s="8">
        <v>45</v>
      </c>
      <c r="B49" s="100">
        <v>1</v>
      </c>
      <c r="C49" s="79" t="s">
        <v>281</v>
      </c>
      <c r="D49" s="80" t="s">
        <v>279</v>
      </c>
      <c r="E49" s="78" t="s">
        <v>280</v>
      </c>
      <c r="F49" s="114"/>
      <c r="G49" s="114"/>
      <c r="H49" s="121"/>
      <c r="I49" s="112"/>
      <c r="J49" s="8"/>
    </row>
    <row r="50" spans="1:10" ht="19.5" customHeight="1">
      <c r="A50" s="8">
        <v>46</v>
      </c>
      <c r="B50" s="100">
        <v>2</v>
      </c>
      <c r="C50" s="79" t="s">
        <v>283</v>
      </c>
      <c r="D50" s="79" t="s">
        <v>281</v>
      </c>
      <c r="E50" s="73" t="s">
        <v>282</v>
      </c>
      <c r="F50" s="112"/>
      <c r="G50" s="112"/>
      <c r="H50" s="120"/>
      <c r="I50" s="112"/>
      <c r="J50" s="8"/>
    </row>
    <row r="51" spans="1:10" ht="19.5" customHeight="1">
      <c r="A51" s="8">
        <v>47</v>
      </c>
      <c r="B51" s="100">
        <v>3</v>
      </c>
      <c r="C51" s="79" t="s">
        <v>285</v>
      </c>
      <c r="D51" s="79" t="s">
        <v>283</v>
      </c>
      <c r="E51" s="73" t="s">
        <v>284</v>
      </c>
      <c r="F51" s="112"/>
      <c r="G51" s="112"/>
      <c r="H51" s="120"/>
      <c r="I51" s="112"/>
      <c r="J51" s="8"/>
    </row>
    <row r="52" spans="1:10" ht="19.5" customHeight="1">
      <c r="A52" s="8">
        <v>48</v>
      </c>
      <c r="B52" s="100">
        <v>4</v>
      </c>
      <c r="C52" s="79" t="s">
        <v>287</v>
      </c>
      <c r="D52" s="79" t="s">
        <v>285</v>
      </c>
      <c r="E52" s="73" t="s">
        <v>286</v>
      </c>
      <c r="F52" s="112"/>
      <c r="G52" s="112"/>
      <c r="H52" s="120"/>
      <c r="I52" s="112"/>
      <c r="J52" s="8"/>
    </row>
    <row r="53" spans="1:10" ht="19.5" customHeight="1">
      <c r="A53" s="8">
        <v>49</v>
      </c>
      <c r="B53" s="100">
        <v>5</v>
      </c>
      <c r="C53" s="79" t="s">
        <v>289</v>
      </c>
      <c r="D53" s="79" t="s">
        <v>287</v>
      </c>
      <c r="E53" s="73" t="s">
        <v>288</v>
      </c>
      <c r="F53" s="112"/>
      <c r="G53" s="112"/>
      <c r="H53" s="120"/>
      <c r="I53" s="112"/>
      <c r="J53" s="8"/>
    </row>
    <row r="54" spans="1:10" ht="19.5" customHeight="1">
      <c r="A54" s="8">
        <v>50</v>
      </c>
      <c r="B54" s="101" t="s">
        <v>291</v>
      </c>
      <c r="C54" s="77" t="s">
        <v>292</v>
      </c>
      <c r="D54" s="79" t="s">
        <v>289</v>
      </c>
      <c r="E54" s="73" t="s">
        <v>290</v>
      </c>
      <c r="F54" s="112">
        <v>0</v>
      </c>
      <c r="G54" s="112">
        <v>0</v>
      </c>
      <c r="H54" s="120">
        <v>0</v>
      </c>
      <c r="I54" s="112">
        <v>0</v>
      </c>
      <c r="J54" s="112">
        <v>0</v>
      </c>
    </row>
    <row r="55" spans="1:10" ht="27.75" customHeight="1">
      <c r="A55" s="8">
        <v>51</v>
      </c>
      <c r="B55" s="100">
        <v>1</v>
      </c>
      <c r="C55" s="79" t="s">
        <v>294</v>
      </c>
      <c r="D55" s="77" t="s">
        <v>292</v>
      </c>
      <c r="E55" s="78" t="s">
        <v>293</v>
      </c>
      <c r="F55" s="114"/>
      <c r="G55" s="114"/>
      <c r="H55" s="121"/>
      <c r="I55" s="112"/>
      <c r="J55" s="8"/>
    </row>
    <row r="56" spans="1:10" ht="24" customHeight="1">
      <c r="A56" s="8">
        <v>52</v>
      </c>
      <c r="B56" s="100">
        <v>2</v>
      </c>
      <c r="C56" s="76" t="s">
        <v>296</v>
      </c>
      <c r="D56" s="79" t="s">
        <v>294</v>
      </c>
      <c r="E56" s="73" t="s">
        <v>295</v>
      </c>
      <c r="F56" s="112"/>
      <c r="G56" s="112"/>
      <c r="H56" s="120"/>
      <c r="I56" s="112"/>
      <c r="J56" s="8"/>
    </row>
    <row r="57" spans="1:10" ht="19.5" customHeight="1">
      <c r="A57" s="8">
        <v>53</v>
      </c>
      <c r="B57" s="100">
        <v>3</v>
      </c>
      <c r="C57" s="79" t="s">
        <v>298</v>
      </c>
      <c r="D57" s="76" t="s">
        <v>296</v>
      </c>
      <c r="E57" s="73" t="s">
        <v>297</v>
      </c>
      <c r="F57" s="112"/>
      <c r="G57" s="112"/>
      <c r="H57" s="120"/>
      <c r="I57" s="112"/>
      <c r="J57" s="8"/>
    </row>
    <row r="58" spans="1:10" ht="19.5" customHeight="1">
      <c r="A58" s="8">
        <v>54</v>
      </c>
      <c r="B58" s="101" t="s">
        <v>300</v>
      </c>
      <c r="C58" s="77" t="s">
        <v>301</v>
      </c>
      <c r="D58" s="79" t="s">
        <v>298</v>
      </c>
      <c r="E58" s="73" t="s">
        <v>299</v>
      </c>
      <c r="F58" s="112">
        <v>0</v>
      </c>
      <c r="G58" s="112">
        <v>0</v>
      </c>
      <c r="H58" s="120">
        <v>0</v>
      </c>
      <c r="I58" s="112">
        <v>0</v>
      </c>
      <c r="J58" s="112">
        <v>0</v>
      </c>
    </row>
    <row r="59" spans="1:10" ht="25.5" customHeight="1">
      <c r="A59" s="8">
        <v>55</v>
      </c>
      <c r="B59" s="100">
        <v>1</v>
      </c>
      <c r="C59" s="79" t="s">
        <v>303</v>
      </c>
      <c r="D59" s="77" t="s">
        <v>301</v>
      </c>
      <c r="E59" s="78" t="s">
        <v>302</v>
      </c>
      <c r="F59" s="114"/>
      <c r="G59" s="114"/>
      <c r="H59" s="121"/>
      <c r="I59" s="112"/>
      <c r="J59" s="8"/>
    </row>
    <row r="60" spans="1:10" ht="24" customHeight="1">
      <c r="A60" s="8">
        <v>56</v>
      </c>
      <c r="B60" s="100">
        <v>2</v>
      </c>
      <c r="C60" s="76" t="s">
        <v>305</v>
      </c>
      <c r="D60" s="79" t="s">
        <v>303</v>
      </c>
      <c r="E60" s="73" t="s">
        <v>304</v>
      </c>
      <c r="F60" s="112"/>
      <c r="G60" s="112"/>
      <c r="H60" s="120"/>
      <c r="I60" s="112"/>
      <c r="J60" s="8"/>
    </row>
    <row r="61" spans="1:10" ht="19.5" customHeight="1">
      <c r="A61" s="8">
        <v>57</v>
      </c>
      <c r="B61" s="100">
        <v>3</v>
      </c>
      <c r="C61" s="79" t="s">
        <v>307</v>
      </c>
      <c r="D61" s="76" t="s">
        <v>305</v>
      </c>
      <c r="E61" s="73" t="s">
        <v>306</v>
      </c>
      <c r="F61" s="112"/>
      <c r="G61" s="112"/>
      <c r="H61" s="120"/>
      <c r="I61" s="112"/>
      <c r="J61" s="8"/>
    </row>
    <row r="62" spans="1:10" ht="19.5" customHeight="1">
      <c r="A62" s="8">
        <v>58</v>
      </c>
      <c r="B62" s="101" t="s">
        <v>309</v>
      </c>
      <c r="C62" s="77" t="s">
        <v>310</v>
      </c>
      <c r="D62" s="79" t="s">
        <v>307</v>
      </c>
      <c r="E62" s="73" t="s">
        <v>308</v>
      </c>
      <c r="F62" s="112">
        <v>0</v>
      </c>
      <c r="G62" s="112">
        <v>0</v>
      </c>
      <c r="H62" s="120">
        <v>0</v>
      </c>
      <c r="I62" s="112">
        <v>0</v>
      </c>
      <c r="J62" s="112">
        <v>0</v>
      </c>
    </row>
    <row r="63" spans="1:10" ht="19.5" customHeight="1">
      <c r="A63" s="8">
        <v>59</v>
      </c>
      <c r="B63" s="101" t="s">
        <v>312</v>
      </c>
      <c r="C63" s="80" t="s">
        <v>313</v>
      </c>
      <c r="D63" s="77" t="s">
        <v>310</v>
      </c>
      <c r="E63" s="78" t="s">
        <v>311</v>
      </c>
      <c r="F63" s="114">
        <v>0</v>
      </c>
      <c r="G63" s="114">
        <v>0</v>
      </c>
      <c r="H63" s="121">
        <v>166800</v>
      </c>
      <c r="I63" s="114">
        <v>166800</v>
      </c>
      <c r="J63" s="114">
        <f>J48+J37</f>
        <v>654505</v>
      </c>
    </row>
    <row r="64" spans="1:10" ht="19.5" customHeight="1">
      <c r="A64" s="8">
        <v>60</v>
      </c>
      <c r="B64" s="103">
        <v>1</v>
      </c>
      <c r="C64" s="82" t="s">
        <v>315</v>
      </c>
      <c r="D64" s="80" t="s">
        <v>313</v>
      </c>
      <c r="E64" s="78" t="s">
        <v>314</v>
      </c>
      <c r="F64" s="114"/>
      <c r="G64" s="114"/>
      <c r="H64" s="121"/>
      <c r="I64" s="112"/>
      <c r="J64" s="8"/>
    </row>
    <row r="65" spans="1:10" ht="19.5" customHeight="1">
      <c r="A65" s="8">
        <v>61</v>
      </c>
      <c r="B65" s="103">
        <v>2</v>
      </c>
      <c r="C65" s="84" t="s">
        <v>317</v>
      </c>
      <c r="D65" s="82" t="s">
        <v>315</v>
      </c>
      <c r="E65" s="83" t="s">
        <v>316</v>
      </c>
      <c r="F65" s="123"/>
      <c r="G65" s="123"/>
      <c r="H65" s="124"/>
      <c r="I65" s="125"/>
      <c r="J65" s="8"/>
    </row>
    <row r="66" spans="1:10" ht="19.5" customHeight="1">
      <c r="A66" s="8">
        <v>62</v>
      </c>
      <c r="B66" s="103">
        <v>3</v>
      </c>
      <c r="C66" s="82" t="s">
        <v>319</v>
      </c>
      <c r="D66" s="84" t="s">
        <v>317</v>
      </c>
      <c r="E66" s="83" t="s">
        <v>318</v>
      </c>
      <c r="F66" s="123"/>
      <c r="G66" s="123"/>
      <c r="H66" s="124"/>
      <c r="I66" s="125"/>
      <c r="J66" s="8"/>
    </row>
    <row r="67" spans="1:10" ht="19.5" customHeight="1">
      <c r="A67" s="8">
        <v>63</v>
      </c>
      <c r="B67" s="104" t="s">
        <v>321</v>
      </c>
      <c r="C67" s="86" t="s">
        <v>322</v>
      </c>
      <c r="D67" s="82" t="s">
        <v>319</v>
      </c>
      <c r="E67" s="83" t="s">
        <v>320</v>
      </c>
      <c r="F67" s="123">
        <v>0</v>
      </c>
      <c r="G67" s="123">
        <v>0</v>
      </c>
      <c r="H67" s="124">
        <v>0</v>
      </c>
      <c r="I67" s="125">
        <v>0</v>
      </c>
      <c r="J67" s="125">
        <v>0</v>
      </c>
    </row>
    <row r="68" spans="1:10" ht="19.5" customHeight="1">
      <c r="A68" s="8">
        <v>64</v>
      </c>
      <c r="B68" s="103">
        <v>1</v>
      </c>
      <c r="C68" s="84" t="s">
        <v>324</v>
      </c>
      <c r="D68" s="86" t="s">
        <v>322</v>
      </c>
      <c r="E68" s="87" t="s">
        <v>323</v>
      </c>
      <c r="F68" s="126"/>
      <c r="G68" s="126"/>
      <c r="H68" s="127"/>
      <c r="I68" s="125"/>
      <c r="J68" s="8"/>
    </row>
    <row r="69" spans="1:10" ht="19.5" customHeight="1">
      <c r="A69" s="8">
        <v>65</v>
      </c>
      <c r="B69" s="103">
        <v>2</v>
      </c>
      <c r="C69" s="82" t="s">
        <v>326</v>
      </c>
      <c r="D69" s="84" t="s">
        <v>324</v>
      </c>
      <c r="E69" s="83" t="s">
        <v>325</v>
      </c>
      <c r="F69" s="123"/>
      <c r="G69" s="123"/>
      <c r="H69" s="124"/>
      <c r="I69" s="125"/>
      <c r="J69" s="8"/>
    </row>
    <row r="70" spans="1:10" ht="19.5" customHeight="1">
      <c r="A70" s="8">
        <v>66</v>
      </c>
      <c r="B70" s="103">
        <v>3</v>
      </c>
      <c r="C70" s="84" t="s">
        <v>328</v>
      </c>
      <c r="D70" s="82" t="s">
        <v>326</v>
      </c>
      <c r="E70" s="83" t="s">
        <v>327</v>
      </c>
      <c r="F70" s="123"/>
      <c r="G70" s="123"/>
      <c r="H70" s="124"/>
      <c r="I70" s="125"/>
      <c r="J70" s="8"/>
    </row>
    <row r="71" spans="1:10" ht="19.5" customHeight="1">
      <c r="A71" s="8">
        <v>67</v>
      </c>
      <c r="B71" s="103">
        <v>4</v>
      </c>
      <c r="C71" s="82" t="s">
        <v>330</v>
      </c>
      <c r="D71" s="84" t="s">
        <v>328</v>
      </c>
      <c r="E71" s="83" t="s">
        <v>329</v>
      </c>
      <c r="F71" s="123"/>
      <c r="G71" s="123"/>
      <c r="H71" s="124"/>
      <c r="I71" s="125"/>
      <c r="J71" s="8"/>
    </row>
    <row r="72" spans="1:10" ht="19.5" customHeight="1">
      <c r="A72" s="8">
        <v>68</v>
      </c>
      <c r="B72" s="104" t="s">
        <v>332</v>
      </c>
      <c r="C72" s="88" t="s">
        <v>333</v>
      </c>
      <c r="D72" s="82" t="s">
        <v>330</v>
      </c>
      <c r="E72" s="83" t="s">
        <v>331</v>
      </c>
      <c r="F72" s="123">
        <v>0</v>
      </c>
      <c r="G72" s="123">
        <v>0</v>
      </c>
      <c r="H72" s="124">
        <v>0</v>
      </c>
      <c r="I72" s="125">
        <v>0</v>
      </c>
      <c r="J72" s="125">
        <v>0</v>
      </c>
    </row>
    <row r="73" spans="1:10" ht="19.5" customHeight="1">
      <c r="A73" s="8">
        <v>69</v>
      </c>
      <c r="B73" s="103">
        <v>1</v>
      </c>
      <c r="C73" s="83" t="s">
        <v>335</v>
      </c>
      <c r="D73" s="88" t="s">
        <v>333</v>
      </c>
      <c r="E73" s="87" t="s">
        <v>334</v>
      </c>
      <c r="F73" s="126"/>
      <c r="G73" s="126"/>
      <c r="H73" s="127"/>
      <c r="I73" s="125"/>
      <c r="J73" s="8"/>
    </row>
    <row r="74" spans="1:10" ht="19.5" customHeight="1">
      <c r="A74" s="8">
        <v>70</v>
      </c>
      <c r="B74" s="105" t="s">
        <v>180</v>
      </c>
      <c r="C74" s="74" t="s">
        <v>338</v>
      </c>
      <c r="D74" s="74" t="s">
        <v>337</v>
      </c>
      <c r="E74" s="83"/>
      <c r="F74" s="123"/>
      <c r="G74" s="123"/>
      <c r="H74" s="124">
        <v>1500000</v>
      </c>
      <c r="I74" s="125">
        <v>1500000</v>
      </c>
      <c r="J74" s="125">
        <v>2484000</v>
      </c>
    </row>
    <row r="75" spans="1:10" ht="19.5" customHeight="1">
      <c r="A75" s="8">
        <v>71</v>
      </c>
      <c r="B75" s="103">
        <v>2</v>
      </c>
      <c r="C75" s="83" t="s">
        <v>339</v>
      </c>
      <c r="D75" s="74" t="s">
        <v>338</v>
      </c>
      <c r="E75" s="83"/>
      <c r="F75" s="123"/>
      <c r="G75" s="123"/>
      <c r="H75" s="124"/>
      <c r="I75" s="125"/>
      <c r="J75" s="8"/>
    </row>
    <row r="76" spans="1:10" ht="19.5" customHeight="1">
      <c r="A76" s="8">
        <v>72</v>
      </c>
      <c r="B76" s="104" t="s">
        <v>341</v>
      </c>
      <c r="C76" s="87" t="s">
        <v>342</v>
      </c>
      <c r="D76" s="83" t="s">
        <v>339</v>
      </c>
      <c r="E76" s="83" t="s">
        <v>340</v>
      </c>
      <c r="F76" s="123">
        <v>0</v>
      </c>
      <c r="G76" s="123">
        <v>0</v>
      </c>
      <c r="H76" s="127">
        <v>1500000</v>
      </c>
      <c r="I76" s="128">
        <v>1500000</v>
      </c>
      <c r="J76" s="128">
        <v>2484000</v>
      </c>
    </row>
    <row r="77" spans="1:10" ht="19.5" customHeight="1">
      <c r="A77" s="8">
        <v>73</v>
      </c>
      <c r="B77" s="103">
        <v>1</v>
      </c>
      <c r="C77" s="82" t="s">
        <v>344</v>
      </c>
      <c r="D77" s="87" t="s">
        <v>342</v>
      </c>
      <c r="E77" s="87" t="s">
        <v>343</v>
      </c>
      <c r="F77" s="126"/>
      <c r="G77" s="126"/>
      <c r="H77" s="127"/>
      <c r="I77" s="125"/>
      <c r="J77" s="8"/>
    </row>
    <row r="78" spans="1:10" ht="19.5" customHeight="1">
      <c r="A78" s="8">
        <v>74</v>
      </c>
      <c r="B78" s="103">
        <v>2</v>
      </c>
      <c r="C78" s="82" t="s">
        <v>346</v>
      </c>
      <c r="D78" s="82" t="s">
        <v>344</v>
      </c>
      <c r="E78" s="83" t="s">
        <v>345</v>
      </c>
      <c r="F78" s="123"/>
      <c r="G78" s="123"/>
      <c r="H78" s="124"/>
      <c r="I78" s="125"/>
      <c r="J78" s="8"/>
    </row>
    <row r="79" spans="1:10" ht="19.5" customHeight="1">
      <c r="A79" s="8">
        <v>75</v>
      </c>
      <c r="B79" s="103">
        <v>3</v>
      </c>
      <c r="C79" s="82" t="s">
        <v>348</v>
      </c>
      <c r="D79" s="82" t="s">
        <v>346</v>
      </c>
      <c r="E79" s="83" t="s">
        <v>347</v>
      </c>
      <c r="F79" s="123"/>
      <c r="G79" s="123"/>
      <c r="H79" s="124">
        <v>82843200</v>
      </c>
      <c r="I79" s="125">
        <v>82843200</v>
      </c>
      <c r="J79" s="125">
        <v>84157777</v>
      </c>
    </row>
    <row r="80" spans="1:10" ht="19.5" customHeight="1">
      <c r="A80" s="8">
        <v>76</v>
      </c>
      <c r="B80" s="103">
        <v>4</v>
      </c>
      <c r="C80" s="82" t="s">
        <v>350</v>
      </c>
      <c r="D80" s="82" t="s">
        <v>348</v>
      </c>
      <c r="E80" s="83" t="s">
        <v>349</v>
      </c>
      <c r="F80" s="123"/>
      <c r="G80" s="123"/>
      <c r="H80" s="124"/>
      <c r="I80" s="125"/>
      <c r="J80" s="8"/>
    </row>
    <row r="81" spans="1:10" ht="19.5" customHeight="1">
      <c r="A81" s="8">
        <v>77</v>
      </c>
      <c r="B81" s="103">
        <v>5</v>
      </c>
      <c r="C81" s="84" t="s">
        <v>352</v>
      </c>
      <c r="D81" s="82" t="s">
        <v>350</v>
      </c>
      <c r="E81" s="83" t="s">
        <v>351</v>
      </c>
      <c r="F81" s="123"/>
      <c r="G81" s="123"/>
      <c r="H81" s="124"/>
      <c r="I81" s="125"/>
      <c r="J81" s="8"/>
    </row>
    <row r="82" spans="1:10" ht="19.5" customHeight="1">
      <c r="A82" s="8">
        <v>78</v>
      </c>
      <c r="B82" s="104" t="s">
        <v>536</v>
      </c>
      <c r="C82" s="86" t="s">
        <v>355</v>
      </c>
      <c r="D82" s="84" t="s">
        <v>352</v>
      </c>
      <c r="E82" s="83" t="s">
        <v>353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</row>
    <row r="83" spans="1:10" ht="19.5" customHeight="1">
      <c r="A83" s="8">
        <v>79</v>
      </c>
      <c r="B83" s="103">
        <v>1</v>
      </c>
      <c r="C83" s="84" t="s">
        <v>357</v>
      </c>
      <c r="D83" s="86" t="s">
        <v>355</v>
      </c>
      <c r="E83" s="87" t="s">
        <v>356</v>
      </c>
      <c r="F83" s="126"/>
      <c r="G83" s="126"/>
      <c r="H83" s="127"/>
      <c r="I83" s="125"/>
      <c r="J83" s="8"/>
    </row>
    <row r="84" spans="1:10" ht="19.5" customHeight="1">
      <c r="A84" s="8">
        <v>80</v>
      </c>
      <c r="B84" s="103">
        <v>2</v>
      </c>
      <c r="C84" s="84" t="s">
        <v>359</v>
      </c>
      <c r="D84" s="84" t="s">
        <v>357</v>
      </c>
      <c r="E84" s="83" t="s">
        <v>358</v>
      </c>
      <c r="F84" s="123"/>
      <c r="G84" s="123"/>
      <c r="H84" s="124"/>
      <c r="I84" s="125"/>
      <c r="J84" s="8"/>
    </row>
    <row r="85" spans="1:10" ht="19.5" customHeight="1">
      <c r="A85" s="8">
        <v>81</v>
      </c>
      <c r="B85" s="103">
        <v>3</v>
      </c>
      <c r="C85" s="82" t="s">
        <v>361</v>
      </c>
      <c r="D85" s="84" t="s">
        <v>359</v>
      </c>
      <c r="E85" s="83" t="s">
        <v>360</v>
      </c>
      <c r="F85" s="123"/>
      <c r="G85" s="123"/>
      <c r="H85" s="124"/>
      <c r="I85" s="125"/>
      <c r="J85" s="8"/>
    </row>
    <row r="86" spans="1:10" ht="19.5" customHeight="1">
      <c r="A86" s="8">
        <v>82</v>
      </c>
      <c r="B86" s="103">
        <v>4</v>
      </c>
      <c r="C86" s="82" t="s">
        <v>363</v>
      </c>
      <c r="D86" s="82" t="s">
        <v>361</v>
      </c>
      <c r="E86" s="83" t="s">
        <v>362</v>
      </c>
      <c r="F86" s="123"/>
      <c r="G86" s="123"/>
      <c r="H86" s="124"/>
      <c r="I86" s="125"/>
      <c r="J86" s="8"/>
    </row>
    <row r="87" spans="1:10" ht="19.5" customHeight="1">
      <c r="A87" s="8">
        <v>83</v>
      </c>
      <c r="B87" s="104" t="s">
        <v>365</v>
      </c>
      <c r="C87" s="88" t="s">
        <v>366</v>
      </c>
      <c r="D87" s="82" t="s">
        <v>363</v>
      </c>
      <c r="E87" s="83" t="s">
        <v>364</v>
      </c>
      <c r="F87" s="123">
        <v>0</v>
      </c>
      <c r="G87" s="123">
        <v>0</v>
      </c>
      <c r="H87" s="124">
        <v>0</v>
      </c>
      <c r="I87" s="125">
        <v>0</v>
      </c>
      <c r="J87" s="125">
        <v>0</v>
      </c>
    </row>
    <row r="88" spans="1:10" ht="19.5" customHeight="1">
      <c r="A88" s="8">
        <v>84</v>
      </c>
      <c r="B88" s="103">
        <v>1</v>
      </c>
      <c r="C88" s="84" t="s">
        <v>368</v>
      </c>
      <c r="D88" s="88" t="s">
        <v>366</v>
      </c>
      <c r="E88" s="87" t="s">
        <v>367</v>
      </c>
      <c r="F88" s="126"/>
      <c r="G88" s="126"/>
      <c r="H88" s="127"/>
      <c r="I88" s="125"/>
      <c r="J88" s="8"/>
    </row>
    <row r="89" spans="1:11" ht="19.5" customHeight="1">
      <c r="A89" s="8">
        <v>85</v>
      </c>
      <c r="B89" s="104" t="s">
        <v>370</v>
      </c>
      <c r="C89" s="88" t="s">
        <v>371</v>
      </c>
      <c r="D89" s="84" t="s">
        <v>368</v>
      </c>
      <c r="E89" s="83" t="s">
        <v>369</v>
      </c>
      <c r="F89" s="123">
        <v>0</v>
      </c>
      <c r="G89" s="123">
        <v>0</v>
      </c>
      <c r="H89" s="124">
        <v>84343200</v>
      </c>
      <c r="I89" s="125">
        <f>I79+I76</f>
        <v>84343200</v>
      </c>
      <c r="J89" s="125">
        <f>J79+J76</f>
        <v>86641777</v>
      </c>
      <c r="K89" s="108"/>
    </row>
    <row r="90" spans="1:12" ht="19.5" customHeight="1" thickBot="1">
      <c r="A90" s="8">
        <v>86</v>
      </c>
      <c r="B90" s="106" t="s">
        <v>373</v>
      </c>
      <c r="C90" s="95" t="s">
        <v>483</v>
      </c>
      <c r="D90" s="88" t="s">
        <v>371</v>
      </c>
      <c r="E90" s="87" t="s">
        <v>372</v>
      </c>
      <c r="F90" s="126"/>
      <c r="G90" s="126"/>
      <c r="H90" s="127">
        <v>84510000</v>
      </c>
      <c r="I90" s="125">
        <f>I89+I63</f>
        <v>84510000</v>
      </c>
      <c r="J90" s="125">
        <f>J89+J63+J16</f>
        <v>89796237</v>
      </c>
      <c r="K90" s="108"/>
      <c r="L90" s="108"/>
    </row>
    <row r="91" spans="1:10" ht="19.5" customHeight="1" thickBot="1">
      <c r="A91" s="8"/>
      <c r="B91" s="107"/>
      <c r="C91" s="95"/>
      <c r="D91" s="95" t="s">
        <v>374</v>
      </c>
      <c r="E91" s="95"/>
      <c r="F91" s="129"/>
      <c r="G91" s="129"/>
      <c r="H91" s="130"/>
      <c r="I91" s="131"/>
      <c r="J91" s="154"/>
    </row>
    <row r="92" ht="19.5" customHeight="1">
      <c r="A92" s="8"/>
    </row>
    <row r="93" spans="1:12" ht="19.5" customHeight="1">
      <c r="A93" s="8"/>
      <c r="B93" s="40"/>
      <c r="C93" s="19" t="s">
        <v>69</v>
      </c>
      <c r="D93" s="41"/>
      <c r="E93" s="41"/>
      <c r="F93" s="11" t="s">
        <v>123</v>
      </c>
      <c r="G93" s="11" t="s">
        <v>97</v>
      </c>
      <c r="H93" s="11" t="s">
        <v>98</v>
      </c>
      <c r="I93" s="59" t="s">
        <v>132</v>
      </c>
      <c r="J93" s="59" t="s">
        <v>133</v>
      </c>
      <c r="K93" s="59" t="s">
        <v>134</v>
      </c>
      <c r="L93" s="11"/>
    </row>
    <row r="94" spans="1:12" ht="19.5" customHeight="1">
      <c r="A94" s="8"/>
      <c r="B94" s="40"/>
      <c r="C94" s="19" t="s">
        <v>5</v>
      </c>
      <c r="D94" s="41"/>
      <c r="E94" s="41"/>
      <c r="F94" s="42"/>
      <c r="G94" s="11"/>
      <c r="H94" s="11"/>
      <c r="I94" s="59"/>
      <c r="J94" s="59"/>
      <c r="K94" s="59"/>
      <c r="L94" s="11"/>
    </row>
    <row r="95" spans="1:12" ht="75.75" customHeight="1">
      <c r="A95" s="8"/>
      <c r="B95" s="40">
        <v>24</v>
      </c>
      <c r="C95" s="19" t="s">
        <v>11</v>
      </c>
      <c r="D95" s="11"/>
      <c r="E95" s="11"/>
      <c r="F95" s="36" t="s">
        <v>88</v>
      </c>
      <c r="G95" s="36" t="s">
        <v>13</v>
      </c>
      <c r="H95" s="36" t="s">
        <v>14</v>
      </c>
      <c r="I95" s="36" t="s">
        <v>15</v>
      </c>
      <c r="J95" s="36" t="s">
        <v>476</v>
      </c>
      <c r="K95" s="36" t="s">
        <v>6</v>
      </c>
      <c r="L95" s="36" t="s">
        <v>171</v>
      </c>
    </row>
    <row r="96" spans="1:12" ht="27" customHeight="1">
      <c r="A96" s="8"/>
      <c r="B96" s="40">
        <v>25</v>
      </c>
      <c r="C96" s="45" t="s">
        <v>0</v>
      </c>
      <c r="D96" s="11"/>
      <c r="E96" s="11"/>
      <c r="F96" s="135">
        <v>58496185</v>
      </c>
      <c r="G96" s="135">
        <v>16012372</v>
      </c>
      <c r="H96" s="135">
        <v>13998680</v>
      </c>
      <c r="I96" s="135">
        <v>0</v>
      </c>
      <c r="J96" s="135">
        <v>0</v>
      </c>
      <c r="K96" s="135">
        <f>SUM(F96:J96)</f>
        <v>88507237</v>
      </c>
      <c r="L96" s="11">
        <v>19</v>
      </c>
    </row>
    <row r="97" spans="1:12" ht="23.25" customHeight="1">
      <c r="A97" s="8"/>
      <c r="B97" s="40">
        <v>26</v>
      </c>
      <c r="C97" s="11" t="s">
        <v>74</v>
      </c>
      <c r="D97" s="11"/>
      <c r="E97" s="11"/>
      <c r="F97" s="135">
        <f>SUM(F96)</f>
        <v>58496185</v>
      </c>
      <c r="G97" s="135">
        <f>SUM(G96)</f>
        <v>16012372</v>
      </c>
      <c r="H97" s="135">
        <f>SUM(H96)</f>
        <v>13998680</v>
      </c>
      <c r="I97" s="135">
        <v>0</v>
      </c>
      <c r="J97" s="135">
        <f>SUM(J96)</f>
        <v>0</v>
      </c>
      <c r="K97" s="135">
        <f>SUM(F97:J97)</f>
        <v>88507237</v>
      </c>
      <c r="L97" s="11"/>
    </row>
    <row r="98" spans="1:12" ht="48.75" customHeight="1">
      <c r="A98" s="8"/>
      <c r="B98" s="40">
        <v>27</v>
      </c>
      <c r="C98" s="9" t="s">
        <v>16</v>
      </c>
      <c r="D98" s="11"/>
      <c r="E98" s="11"/>
      <c r="F98" s="36"/>
      <c r="G98" s="36" t="s">
        <v>113</v>
      </c>
      <c r="H98" s="36" t="s">
        <v>114</v>
      </c>
      <c r="I98" s="36" t="s">
        <v>19</v>
      </c>
      <c r="J98" s="36" t="s">
        <v>21</v>
      </c>
      <c r="K98" s="36" t="s">
        <v>172</v>
      </c>
      <c r="L98" s="36"/>
    </row>
    <row r="99" spans="1:12" ht="19.5" customHeight="1">
      <c r="A99" s="8"/>
      <c r="B99" s="40">
        <v>28</v>
      </c>
      <c r="C99" s="11" t="s">
        <v>17</v>
      </c>
      <c r="D99" s="11"/>
      <c r="E99" s="11"/>
      <c r="F99" s="135"/>
      <c r="G99" s="135">
        <v>1289000</v>
      </c>
      <c r="H99" s="135">
        <v>0</v>
      </c>
      <c r="I99" s="135">
        <v>0</v>
      </c>
      <c r="J99" s="135">
        <v>0</v>
      </c>
      <c r="K99" s="135">
        <f>SUM(G99:J99)</f>
        <v>1289000</v>
      </c>
      <c r="L99" s="11"/>
    </row>
    <row r="100" spans="1:12" ht="19.5" customHeight="1">
      <c r="A100" s="8"/>
      <c r="B100" s="40">
        <v>29</v>
      </c>
      <c r="C100" s="9" t="s">
        <v>105</v>
      </c>
      <c r="D100" s="11"/>
      <c r="E100" s="11"/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f>SUM(G100:J100)</f>
        <v>0</v>
      </c>
      <c r="L100" s="11"/>
    </row>
    <row r="101" spans="1:12" ht="19.5" customHeight="1">
      <c r="A101" s="8"/>
      <c r="B101" s="40">
        <v>30</v>
      </c>
      <c r="C101" s="8" t="s">
        <v>74</v>
      </c>
      <c r="D101" s="8"/>
      <c r="E101" s="8"/>
      <c r="F101" s="137">
        <v>0</v>
      </c>
      <c r="G101" s="137">
        <v>1289000</v>
      </c>
      <c r="H101" s="137">
        <v>0</v>
      </c>
      <c r="I101" s="137">
        <v>0</v>
      </c>
      <c r="J101" s="137">
        <v>0</v>
      </c>
      <c r="K101" s="137">
        <f>SUM(K99:K100)</f>
        <v>1289000</v>
      </c>
      <c r="L101" s="8"/>
    </row>
    <row r="102" spans="1:13" ht="19.5" customHeight="1">
      <c r="A102" s="8"/>
      <c r="B102" s="40">
        <v>31</v>
      </c>
      <c r="C102" s="9" t="s">
        <v>89</v>
      </c>
      <c r="D102" s="8"/>
      <c r="E102" s="8"/>
      <c r="F102" s="137"/>
      <c r="G102" s="137"/>
      <c r="H102" s="137"/>
      <c r="I102" s="137">
        <v>0</v>
      </c>
      <c r="J102" s="137">
        <v>0</v>
      </c>
      <c r="K102" s="137">
        <f>K97+K101</f>
        <v>89796237</v>
      </c>
      <c r="L102" s="8"/>
      <c r="M102" s="108"/>
    </row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18.28125" style="0" customWidth="1"/>
    <col min="4" max="4" width="13.8515625" style="0" customWidth="1"/>
    <col min="6" max="6" width="10.140625" style="0" bestFit="1" customWidth="1"/>
    <col min="7" max="7" width="14.421875" style="0" customWidth="1"/>
  </cols>
  <sheetData>
    <row r="1" ht="12.75">
      <c r="B1" s="1" t="s">
        <v>547</v>
      </c>
    </row>
    <row r="2" ht="12.75">
      <c r="B2" s="5" t="s">
        <v>402</v>
      </c>
    </row>
    <row r="3" spans="1:4" ht="12.75">
      <c r="A3" s="5" t="s">
        <v>484</v>
      </c>
      <c r="B3" s="168" t="s">
        <v>485</v>
      </c>
      <c r="C3" s="168"/>
      <c r="D3" s="168"/>
    </row>
    <row r="4" spans="2:6" ht="12.75">
      <c r="B4" t="s">
        <v>69</v>
      </c>
      <c r="C4" t="s">
        <v>94</v>
      </c>
      <c r="D4" t="s">
        <v>97</v>
      </c>
      <c r="E4" t="s">
        <v>96</v>
      </c>
      <c r="F4" t="s">
        <v>149</v>
      </c>
    </row>
    <row r="5" spans="1:7" ht="12.75">
      <c r="A5" s="9" t="s">
        <v>135</v>
      </c>
      <c r="B5" s="9" t="s">
        <v>17</v>
      </c>
      <c r="C5" s="9" t="s">
        <v>145</v>
      </c>
      <c r="D5" s="8" t="s">
        <v>170</v>
      </c>
      <c r="E5" s="17" t="s">
        <v>513</v>
      </c>
      <c r="F5" s="17" t="s">
        <v>169</v>
      </c>
      <c r="G5" s="17" t="s">
        <v>526</v>
      </c>
    </row>
    <row r="6" spans="1:7" ht="12.75">
      <c r="A6" s="8">
        <v>1</v>
      </c>
      <c r="B6" s="8" t="s">
        <v>428</v>
      </c>
      <c r="C6" s="8"/>
      <c r="D6" s="137">
        <v>257170</v>
      </c>
      <c r="E6" s="137"/>
      <c r="F6" s="137">
        <f aca="true" t="shared" si="0" ref="F6:G13">SUM(D6:E6)</f>
        <v>257170</v>
      </c>
      <c r="G6" s="137">
        <f t="shared" si="0"/>
        <v>257170</v>
      </c>
    </row>
    <row r="7" spans="1:8" ht="12.75">
      <c r="A7" s="8">
        <v>2</v>
      </c>
      <c r="B7" s="8" t="s">
        <v>487</v>
      </c>
      <c r="C7" s="8"/>
      <c r="D7" s="137">
        <v>69436</v>
      </c>
      <c r="E7" s="137"/>
      <c r="F7" s="137">
        <f t="shared" si="0"/>
        <v>69436</v>
      </c>
      <c r="G7" s="137">
        <f t="shared" si="0"/>
        <v>69436</v>
      </c>
      <c r="H7" s="108"/>
    </row>
    <row r="8" spans="1:7" ht="12.75">
      <c r="A8" s="8">
        <v>3</v>
      </c>
      <c r="B8" s="8" t="s">
        <v>486</v>
      </c>
      <c r="C8" s="8"/>
      <c r="D8" s="137">
        <v>800000</v>
      </c>
      <c r="E8" s="137"/>
      <c r="F8" s="137">
        <f t="shared" si="0"/>
        <v>800000</v>
      </c>
      <c r="G8" s="137">
        <f t="shared" si="0"/>
        <v>800000</v>
      </c>
    </row>
    <row r="9" spans="1:8" ht="12.75">
      <c r="A9" s="8">
        <v>4</v>
      </c>
      <c r="B9" s="8" t="s">
        <v>487</v>
      </c>
      <c r="C9" s="8"/>
      <c r="D9" s="137">
        <v>216000</v>
      </c>
      <c r="E9" s="137"/>
      <c r="F9" s="137">
        <f t="shared" si="0"/>
        <v>216000</v>
      </c>
      <c r="G9" s="137">
        <f t="shared" si="0"/>
        <v>216000</v>
      </c>
      <c r="H9" s="108"/>
    </row>
    <row r="10" spans="1:7" ht="12.75">
      <c r="A10" s="8">
        <v>5</v>
      </c>
      <c r="B10" s="8" t="s">
        <v>470</v>
      </c>
      <c r="C10" s="8"/>
      <c r="D10" s="137">
        <v>314960</v>
      </c>
      <c r="E10" s="137"/>
      <c r="F10" s="137">
        <f t="shared" si="0"/>
        <v>314960</v>
      </c>
      <c r="G10" s="137">
        <f t="shared" si="0"/>
        <v>314960</v>
      </c>
    </row>
    <row r="11" spans="1:8" ht="12.75">
      <c r="A11" s="8">
        <v>6</v>
      </c>
      <c r="B11" s="8" t="s">
        <v>487</v>
      </c>
      <c r="C11" s="8"/>
      <c r="D11" s="137">
        <v>85040</v>
      </c>
      <c r="E11" s="137"/>
      <c r="F11" s="137">
        <f t="shared" si="0"/>
        <v>85040</v>
      </c>
      <c r="G11" s="137">
        <f t="shared" si="0"/>
        <v>85040</v>
      </c>
      <c r="H11" s="108"/>
    </row>
    <row r="12" spans="1:7" ht="12.75">
      <c r="A12" s="8">
        <v>7</v>
      </c>
      <c r="B12" s="8" t="s">
        <v>471</v>
      </c>
      <c r="C12" s="8"/>
      <c r="D12" s="137">
        <v>3149606</v>
      </c>
      <c r="E12" s="137"/>
      <c r="F12" s="137">
        <f t="shared" si="0"/>
        <v>3149606</v>
      </c>
      <c r="G12" s="137">
        <f t="shared" si="0"/>
        <v>3149606</v>
      </c>
    </row>
    <row r="13" spans="1:8" ht="12.75">
      <c r="A13" s="8">
        <v>8</v>
      </c>
      <c r="B13" s="8" t="s">
        <v>487</v>
      </c>
      <c r="C13" s="8"/>
      <c r="D13" s="137">
        <v>850394</v>
      </c>
      <c r="E13" s="137"/>
      <c r="F13" s="137">
        <f t="shared" si="0"/>
        <v>850394</v>
      </c>
      <c r="G13" s="137">
        <f t="shared" si="0"/>
        <v>850394</v>
      </c>
      <c r="H13" s="108"/>
    </row>
    <row r="14" spans="1:7" ht="12.75">
      <c r="A14" s="8">
        <v>9</v>
      </c>
      <c r="B14" s="11" t="s">
        <v>514</v>
      </c>
      <c r="C14" s="8"/>
      <c r="D14" s="137">
        <v>1574803</v>
      </c>
      <c r="E14" s="137"/>
      <c r="F14" s="137">
        <v>1574803</v>
      </c>
      <c r="G14" s="137">
        <v>1574803</v>
      </c>
    </row>
    <row r="15" spans="1:8" ht="12.75">
      <c r="A15" s="8">
        <v>10</v>
      </c>
      <c r="B15" s="8" t="s">
        <v>487</v>
      </c>
      <c r="C15" s="8"/>
      <c r="D15" s="137">
        <v>425197</v>
      </c>
      <c r="E15" s="137"/>
      <c r="F15" s="137">
        <v>425197</v>
      </c>
      <c r="G15" s="137">
        <v>425197</v>
      </c>
      <c r="H15" s="108"/>
    </row>
    <row r="16" spans="1:8" ht="12.75">
      <c r="A16" s="8">
        <v>11</v>
      </c>
      <c r="B16" s="11" t="s">
        <v>497</v>
      </c>
      <c r="C16" s="137">
        <v>7263111</v>
      </c>
      <c r="D16" s="137"/>
      <c r="E16" s="137"/>
      <c r="F16" s="137">
        <f>SUM(C16:E16)</f>
        <v>7263111</v>
      </c>
      <c r="G16" s="137">
        <f>SUM(D16:F16)</f>
        <v>7263111</v>
      </c>
      <c r="H16" s="108"/>
    </row>
    <row r="17" spans="1:7" ht="12.75">
      <c r="A17" s="8">
        <v>12</v>
      </c>
      <c r="B17" s="11" t="s">
        <v>537</v>
      </c>
      <c r="C17" s="137"/>
      <c r="D17" s="137"/>
      <c r="E17" s="137"/>
      <c r="F17" s="137"/>
      <c r="G17" s="137">
        <v>225197</v>
      </c>
    </row>
    <row r="18" spans="1:8" ht="12.75">
      <c r="A18" s="8">
        <v>13</v>
      </c>
      <c r="B18" s="8" t="s">
        <v>487</v>
      </c>
      <c r="C18" s="137"/>
      <c r="D18" s="137"/>
      <c r="E18" s="137"/>
      <c r="F18" s="137"/>
      <c r="G18" s="137">
        <v>60803</v>
      </c>
      <c r="H18" s="108"/>
    </row>
    <row r="19" spans="1:8" ht="12.75">
      <c r="A19" s="11">
        <v>14</v>
      </c>
      <c r="B19" s="11" t="s">
        <v>540</v>
      </c>
      <c r="C19" s="137"/>
      <c r="D19" s="137"/>
      <c r="E19" s="137"/>
      <c r="F19" s="137"/>
      <c r="G19" s="137">
        <v>2480312</v>
      </c>
      <c r="H19" s="108"/>
    </row>
    <row r="20" spans="1:8" ht="12.75">
      <c r="A20" s="11">
        <v>15</v>
      </c>
      <c r="B20" s="11" t="s">
        <v>487</v>
      </c>
      <c r="C20" s="137"/>
      <c r="D20" s="137"/>
      <c r="E20" s="137"/>
      <c r="F20" s="137"/>
      <c r="G20" s="137">
        <v>669684</v>
      </c>
      <c r="H20" s="108"/>
    </row>
    <row r="21" spans="1:7" ht="12.75">
      <c r="A21" s="8" t="s">
        <v>123</v>
      </c>
      <c r="B21" s="9" t="s">
        <v>163</v>
      </c>
      <c r="C21" s="137"/>
      <c r="D21" s="137"/>
      <c r="E21" s="137"/>
      <c r="F21" s="137"/>
      <c r="G21" s="137"/>
    </row>
    <row r="22" spans="1:7" ht="12.75">
      <c r="A22" s="8">
        <v>1</v>
      </c>
      <c r="B22" s="8" t="s">
        <v>429</v>
      </c>
      <c r="C22" s="8"/>
      <c r="D22" s="137"/>
      <c r="E22" s="137">
        <v>1014960</v>
      </c>
      <c r="F22" s="137">
        <f>SUM(D22:E22)</f>
        <v>1014960</v>
      </c>
      <c r="G22" s="137">
        <f>F22</f>
        <v>1014960</v>
      </c>
    </row>
    <row r="23" spans="1:8" ht="12.75">
      <c r="A23" s="8">
        <v>2</v>
      </c>
      <c r="B23" s="8" t="s">
        <v>400</v>
      </c>
      <c r="C23" s="8"/>
      <c r="D23" s="137"/>
      <c r="E23" s="137">
        <v>274040</v>
      </c>
      <c r="F23" s="137">
        <f>SUM(D23:E23)</f>
        <v>274040</v>
      </c>
      <c r="G23" s="137">
        <f>F23</f>
        <v>274040</v>
      </c>
      <c r="H23" s="108"/>
    </row>
    <row r="24" spans="1:8" ht="12.75">
      <c r="A24" s="8"/>
      <c r="B24" s="8"/>
      <c r="C24" s="8"/>
      <c r="D24" s="137"/>
      <c r="E24" s="137"/>
      <c r="F24" s="137"/>
      <c r="G24" s="137"/>
      <c r="H24" s="108"/>
    </row>
    <row r="25" spans="1:7" ht="12.75">
      <c r="A25" s="8">
        <v>3</v>
      </c>
      <c r="B25" s="9" t="s">
        <v>87</v>
      </c>
      <c r="C25" s="109">
        <f>SUM(C16:C23)</f>
        <v>7263111</v>
      </c>
      <c r="D25" s="134">
        <f>SUM(D6:D23)</f>
        <v>7742606</v>
      </c>
      <c r="E25" s="134">
        <f>SUM(E22:E23)</f>
        <v>1289000</v>
      </c>
      <c r="F25" s="134">
        <f>SUM(C25:E25)</f>
        <v>16294717</v>
      </c>
      <c r="G25" s="134">
        <f>SUM(G6:G23)</f>
        <v>19730713</v>
      </c>
    </row>
    <row r="26" spans="1:4" ht="12.75">
      <c r="A26" s="12"/>
      <c r="B26" s="12"/>
      <c r="C26" s="12"/>
      <c r="D26" s="12"/>
    </row>
    <row r="27" spans="1:4" ht="12.75">
      <c r="A27" s="12"/>
      <c r="B27" s="13"/>
      <c r="C27" s="13"/>
      <c r="D27" s="12"/>
    </row>
    <row r="28" spans="1:4" ht="12.75">
      <c r="A28" s="12"/>
      <c r="B28" s="12"/>
      <c r="C28" s="12"/>
      <c r="D28" s="12"/>
    </row>
    <row r="29" spans="1:4" ht="12.75">
      <c r="A29" s="12"/>
      <c r="B29" s="13"/>
      <c r="C29" s="12"/>
      <c r="D29" s="12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3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3"/>
      <c r="C34" s="13"/>
      <c r="D34" s="12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8.00390625" style="0" customWidth="1"/>
    <col min="2" max="2" width="12.421875" style="0" customWidth="1"/>
    <col min="3" max="3" width="20.8515625" style="0" customWidth="1"/>
    <col min="5" max="5" width="22.8515625" style="0" bestFit="1" customWidth="1"/>
    <col min="7" max="7" width="12.57421875" style="0" customWidth="1"/>
    <col min="8" max="8" width="31.421875" style="0" customWidth="1"/>
  </cols>
  <sheetData>
    <row r="1" ht="12.75">
      <c r="C1" s="1" t="s">
        <v>548</v>
      </c>
    </row>
    <row r="2" ht="12.75">
      <c r="E2" s="5" t="s">
        <v>403</v>
      </c>
    </row>
    <row r="3" ht="12.75">
      <c r="B3" s="5" t="s">
        <v>488</v>
      </c>
    </row>
    <row r="5" spans="2:8" ht="12.75">
      <c r="B5" t="s">
        <v>69</v>
      </c>
      <c r="C5" t="s">
        <v>123</v>
      </c>
      <c r="D5" t="s">
        <v>97</v>
      </c>
      <c r="E5" t="s">
        <v>98</v>
      </c>
      <c r="F5" t="s">
        <v>132</v>
      </c>
      <c r="G5" t="s">
        <v>133</v>
      </c>
      <c r="H5" t="s">
        <v>134</v>
      </c>
    </row>
    <row r="6" spans="1:8" ht="25.5">
      <c r="A6" s="8" t="s">
        <v>66</v>
      </c>
      <c r="B6" s="8" t="s">
        <v>1</v>
      </c>
      <c r="C6" s="8" t="s">
        <v>164</v>
      </c>
      <c r="D6" s="8" t="s">
        <v>90</v>
      </c>
      <c r="E6" s="8" t="s">
        <v>165</v>
      </c>
      <c r="F6" s="8"/>
      <c r="G6" s="8"/>
      <c r="H6" s="162" t="s">
        <v>2</v>
      </c>
    </row>
    <row r="7" spans="1:8" ht="12.75">
      <c r="A7" s="8"/>
      <c r="B7" s="8"/>
      <c r="C7" s="8"/>
      <c r="D7" s="8"/>
      <c r="E7" s="8" t="s">
        <v>115</v>
      </c>
      <c r="F7" s="8" t="s">
        <v>116</v>
      </c>
      <c r="G7" s="8" t="s">
        <v>117</v>
      </c>
      <c r="H7" s="8"/>
    </row>
    <row r="8" spans="1:8" ht="12.75">
      <c r="A8" s="8">
        <v>1</v>
      </c>
      <c r="B8" s="9" t="s">
        <v>4</v>
      </c>
      <c r="C8" s="160">
        <v>6999994</v>
      </c>
      <c r="D8" s="160"/>
      <c r="E8" s="160"/>
      <c r="F8" s="160"/>
      <c r="G8" s="160">
        <v>6999994</v>
      </c>
      <c r="H8" s="8"/>
    </row>
    <row r="9" spans="1:8" ht="12.75">
      <c r="A9" s="8">
        <v>2</v>
      </c>
      <c r="B9" s="8"/>
      <c r="C9" s="160"/>
      <c r="D9" s="160"/>
      <c r="E9" s="160"/>
      <c r="F9" s="160"/>
      <c r="G9" s="160"/>
      <c r="H9" s="8"/>
    </row>
    <row r="10" spans="1:8" ht="12.75">
      <c r="A10" s="8">
        <v>3</v>
      </c>
      <c r="B10" s="8" t="s">
        <v>74</v>
      </c>
      <c r="C10" s="160"/>
      <c r="D10" s="161"/>
      <c r="E10" s="160"/>
      <c r="F10" s="160"/>
      <c r="G10" s="160"/>
      <c r="H10" s="8"/>
    </row>
    <row r="11" spans="1:8" ht="12.75">
      <c r="A11" s="8"/>
      <c r="B11" s="8"/>
      <c r="C11" s="160"/>
      <c r="D11" s="160"/>
      <c r="E11" s="160"/>
      <c r="F11" s="160"/>
      <c r="G11" s="160"/>
      <c r="H11" s="8"/>
    </row>
    <row r="12" spans="1:8" ht="12.75">
      <c r="A12" s="8">
        <v>4</v>
      </c>
      <c r="B12" s="9" t="s">
        <v>5</v>
      </c>
      <c r="C12" s="160"/>
      <c r="D12" s="160"/>
      <c r="E12" s="160">
        <v>3849998</v>
      </c>
      <c r="F12" s="160"/>
      <c r="G12" s="160">
        <v>3149996</v>
      </c>
      <c r="H12" s="8"/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2.75">
      <c r="A14" s="8">
        <v>5</v>
      </c>
      <c r="B14" s="8" t="s">
        <v>74</v>
      </c>
      <c r="C14" s="8"/>
      <c r="D14" s="9"/>
      <c r="E14" s="8"/>
      <c r="F14" s="8"/>
      <c r="G14" s="8"/>
      <c r="H14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10.00390625" style="0" customWidth="1"/>
    <col min="4" max="4" width="10.28125" style="0" customWidth="1"/>
    <col min="5" max="5" width="10.140625" style="0" customWidth="1"/>
    <col min="6" max="7" width="10.421875" style="0" customWidth="1"/>
    <col min="8" max="8" width="10.140625" style="0" customWidth="1"/>
    <col min="9" max="9" width="10.28125" style="0" customWidth="1"/>
    <col min="10" max="10" width="10.00390625" style="0" customWidth="1"/>
    <col min="11" max="11" width="10.140625" style="0" customWidth="1"/>
    <col min="12" max="12" width="9.8515625" style="0" customWidth="1"/>
    <col min="13" max="14" width="10.421875" style="0" customWidth="1"/>
    <col min="15" max="15" width="11.421875" style="0" customWidth="1"/>
    <col min="16" max="17" width="10.140625" style="0" bestFit="1" customWidth="1"/>
  </cols>
  <sheetData>
    <row r="1" ht="12.75">
      <c r="B1" s="1" t="s">
        <v>549</v>
      </c>
    </row>
    <row r="3" ht="12.75">
      <c r="B3" s="5" t="s">
        <v>402</v>
      </c>
    </row>
    <row r="4" ht="12.75">
      <c r="D4" s="5" t="s">
        <v>489</v>
      </c>
    </row>
    <row r="5" spans="2:11" ht="12.75">
      <c r="B5" s="5" t="s">
        <v>75</v>
      </c>
      <c r="C5" s="1"/>
      <c r="D5" s="1"/>
      <c r="E5" s="1"/>
      <c r="F5" s="1"/>
      <c r="G5" s="1"/>
      <c r="H5" s="1"/>
      <c r="I5" s="1"/>
      <c r="J5" s="1"/>
      <c r="K5" s="1"/>
    </row>
    <row r="6" spans="2:15" ht="12.75">
      <c r="B6" t="s">
        <v>69</v>
      </c>
      <c r="C6" t="s">
        <v>123</v>
      </c>
      <c r="D6" t="s">
        <v>97</v>
      </c>
      <c r="E6" t="s">
        <v>98</v>
      </c>
      <c r="F6" t="s">
        <v>132</v>
      </c>
      <c r="G6" t="s">
        <v>133</v>
      </c>
      <c r="H6" t="s">
        <v>134</v>
      </c>
      <c r="I6" t="s">
        <v>136</v>
      </c>
      <c r="J6" t="s">
        <v>71</v>
      </c>
      <c r="K6" t="s">
        <v>139</v>
      </c>
      <c r="L6" t="s">
        <v>140</v>
      </c>
      <c r="M6" t="s">
        <v>141</v>
      </c>
      <c r="N6" t="s">
        <v>142</v>
      </c>
      <c r="O6" t="s">
        <v>143</v>
      </c>
    </row>
    <row r="7" spans="1:15" ht="12.75">
      <c r="A7">
        <v>1</v>
      </c>
      <c r="B7" s="5" t="s">
        <v>138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104</v>
      </c>
    </row>
    <row r="8" spans="1:15" ht="12.75">
      <c r="A8">
        <v>2</v>
      </c>
      <c r="B8" s="169" t="s">
        <v>22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.75">
      <c r="A9">
        <v>3</v>
      </c>
      <c r="B9" s="20" t="s">
        <v>173</v>
      </c>
      <c r="C9" s="150">
        <v>9276700</v>
      </c>
      <c r="D9" s="150">
        <v>9276700</v>
      </c>
      <c r="E9" s="150">
        <v>9276700</v>
      </c>
      <c r="F9" s="150">
        <v>9276700</v>
      </c>
      <c r="G9" s="150">
        <v>9276700</v>
      </c>
      <c r="H9" s="150">
        <v>9276700</v>
      </c>
      <c r="I9" s="150">
        <v>9276700</v>
      </c>
      <c r="J9" s="150">
        <v>9276700</v>
      </c>
      <c r="K9" s="150">
        <v>9276700</v>
      </c>
      <c r="L9" s="150">
        <v>9276700</v>
      </c>
      <c r="M9" s="150">
        <v>12160420</v>
      </c>
      <c r="N9" s="150">
        <v>9276708</v>
      </c>
      <c r="O9" s="150">
        <f>SUM(C9:N9)</f>
        <v>114204128</v>
      </c>
    </row>
    <row r="10" spans="1:17" ht="12.75">
      <c r="A10">
        <v>4</v>
      </c>
      <c r="B10" s="21" t="s">
        <v>118</v>
      </c>
      <c r="C10" s="150">
        <v>1628166</v>
      </c>
      <c r="D10" s="150">
        <v>1628166</v>
      </c>
      <c r="E10" s="150">
        <v>1628166</v>
      </c>
      <c r="F10" s="150">
        <v>1628166</v>
      </c>
      <c r="G10" s="150">
        <v>1628166</v>
      </c>
      <c r="H10" s="150">
        <v>1628166</v>
      </c>
      <c r="I10" s="150">
        <v>1628166</v>
      </c>
      <c r="J10" s="150">
        <v>1628166</v>
      </c>
      <c r="K10" s="150">
        <v>2942240</v>
      </c>
      <c r="L10" s="150">
        <v>3146442</v>
      </c>
      <c r="M10" s="150">
        <v>3146442</v>
      </c>
      <c r="N10" s="150">
        <v>2819842</v>
      </c>
      <c r="O10" s="150">
        <f>SUM(C10:N10)</f>
        <v>25080294</v>
      </c>
      <c r="P10" s="156"/>
      <c r="Q10" s="143"/>
    </row>
    <row r="11" spans="1:17" ht="12.75">
      <c r="A11">
        <v>5</v>
      </c>
      <c r="B11" s="20" t="s">
        <v>70</v>
      </c>
      <c r="C11" s="150">
        <v>1160833</v>
      </c>
      <c r="D11" s="150">
        <v>1160833</v>
      </c>
      <c r="E11" s="150">
        <v>1160833</v>
      </c>
      <c r="F11" s="150">
        <v>1160833</v>
      </c>
      <c r="G11" s="150">
        <v>1160833</v>
      </c>
      <c r="H11" s="150">
        <v>1160833</v>
      </c>
      <c r="I11" s="150">
        <v>1160833</v>
      </c>
      <c r="J11" s="150">
        <v>1160833</v>
      </c>
      <c r="K11" s="150">
        <v>1160833</v>
      </c>
      <c r="L11" s="150">
        <v>1160833</v>
      </c>
      <c r="M11" s="150">
        <v>1160833</v>
      </c>
      <c r="N11" s="150">
        <v>1160837</v>
      </c>
      <c r="O11" s="150">
        <f>SUM(C11:N11)</f>
        <v>13930000</v>
      </c>
      <c r="Q11" s="159"/>
    </row>
    <row r="12" spans="2:17" ht="12.75">
      <c r="B12" s="2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>
        <f>SUM(C12:N12)</f>
        <v>0</v>
      </c>
      <c r="Q12" s="12"/>
    </row>
    <row r="13" spans="1:17" ht="12.75">
      <c r="A13">
        <v>6</v>
      </c>
      <c r="B13" s="20" t="s">
        <v>465</v>
      </c>
      <c r="C13" s="150">
        <v>365650</v>
      </c>
      <c r="D13" s="150">
        <v>365650</v>
      </c>
      <c r="E13" s="150">
        <v>365650</v>
      </c>
      <c r="F13" s="150">
        <v>365650</v>
      </c>
      <c r="G13" s="150">
        <v>365650</v>
      </c>
      <c r="H13" s="150">
        <v>365650</v>
      </c>
      <c r="I13" s="150">
        <v>365650</v>
      </c>
      <c r="J13" s="150">
        <v>365650</v>
      </c>
      <c r="K13" s="150">
        <v>487570</v>
      </c>
      <c r="L13" s="150">
        <v>487570</v>
      </c>
      <c r="M13" s="150">
        <v>487570</v>
      </c>
      <c r="N13" s="150">
        <v>487595</v>
      </c>
      <c r="O13" s="150">
        <f>SUM(C13:N13)</f>
        <v>4875505</v>
      </c>
      <c r="P13" s="156"/>
      <c r="Q13" s="143"/>
    </row>
    <row r="14" spans="1:17" ht="12.75">
      <c r="A14">
        <v>7</v>
      </c>
      <c r="B14" s="20" t="s">
        <v>498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>
        <v>0</v>
      </c>
      <c r="Q14" s="12"/>
    </row>
    <row r="15" spans="1:17" ht="12.75">
      <c r="A15">
        <v>8</v>
      </c>
      <c r="B15" s="20" t="s">
        <v>72</v>
      </c>
      <c r="C15" s="150"/>
      <c r="D15" s="150"/>
      <c r="E15" s="150">
        <v>500000</v>
      </c>
      <c r="F15" s="150"/>
      <c r="G15" s="150"/>
      <c r="H15" s="150"/>
      <c r="I15" s="150"/>
      <c r="J15" s="150">
        <v>500000</v>
      </c>
      <c r="K15" s="150"/>
      <c r="L15" s="150"/>
      <c r="M15" s="150"/>
      <c r="N15" s="150"/>
      <c r="O15" s="150">
        <f>SUM(C15:N15)</f>
        <v>1000000</v>
      </c>
      <c r="Q15" s="12"/>
    </row>
    <row r="16" spans="1:17" ht="12.75">
      <c r="A16">
        <v>9</v>
      </c>
      <c r="B16" s="79" t="s">
        <v>166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>
        <v>6999994</v>
      </c>
      <c r="O16" s="150">
        <v>6999994</v>
      </c>
      <c r="Q16" s="12"/>
    </row>
    <row r="17" spans="1:17" ht="12.75">
      <c r="A17">
        <v>10</v>
      </c>
      <c r="B17" s="56" t="s">
        <v>167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>
        <v>0</v>
      </c>
      <c r="Q17" s="12"/>
    </row>
    <row r="18" spans="1:17" ht="27.75" customHeight="1">
      <c r="A18">
        <v>11</v>
      </c>
      <c r="B18" s="20" t="s">
        <v>103</v>
      </c>
      <c r="C18" s="150">
        <v>4632904</v>
      </c>
      <c r="D18" s="150">
        <v>384684</v>
      </c>
      <c r="E18" s="150">
        <v>211290</v>
      </c>
      <c r="F18" s="150">
        <v>2194184</v>
      </c>
      <c r="G18" s="150">
        <v>2118184</v>
      </c>
      <c r="H18" s="150">
        <v>7457295</v>
      </c>
      <c r="I18" s="150">
        <v>4194184</v>
      </c>
      <c r="J18" s="150">
        <v>769579</v>
      </c>
      <c r="K18" s="150">
        <v>1062450</v>
      </c>
      <c r="L18" s="150">
        <v>1094053</v>
      </c>
      <c r="M18" s="150">
        <v>2083833</v>
      </c>
      <c r="N18" s="150">
        <v>1587355</v>
      </c>
      <c r="O18" s="150">
        <f>SUM(C18:N18)</f>
        <v>27789995</v>
      </c>
      <c r="P18" s="157"/>
      <c r="Q18" s="12"/>
    </row>
    <row r="19" spans="1:17" ht="12.75">
      <c r="A19">
        <v>12</v>
      </c>
      <c r="B19" s="20" t="s">
        <v>119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Q19" s="12"/>
    </row>
    <row r="20" spans="1:17" ht="12.75">
      <c r="A20">
        <v>13</v>
      </c>
      <c r="B20" s="20" t="s">
        <v>174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>
        <f>SUM(G20:N20)</f>
        <v>0</v>
      </c>
      <c r="Q20" s="12"/>
    </row>
    <row r="21" spans="1:17" ht="12.75">
      <c r="A21">
        <v>14</v>
      </c>
      <c r="B21" s="45" t="s">
        <v>511</v>
      </c>
      <c r="C21" s="111">
        <f>SUM(C9:C19)</f>
        <v>17064253</v>
      </c>
      <c r="D21" s="111">
        <f>SUM(D9:D19)</f>
        <v>12816033</v>
      </c>
      <c r="E21" s="111">
        <f>SUM(E9:E18)</f>
        <v>13142639</v>
      </c>
      <c r="F21" s="111">
        <f>SUM(F9:F19)</f>
        <v>14625533</v>
      </c>
      <c r="G21" s="111">
        <f aca="true" t="shared" si="0" ref="G21:O21">SUM(G9:G20)</f>
        <v>14549533</v>
      </c>
      <c r="H21" s="111">
        <f t="shared" si="0"/>
        <v>19888644</v>
      </c>
      <c r="I21" s="111">
        <f t="shared" si="0"/>
        <v>16625533</v>
      </c>
      <c r="J21" s="111">
        <f t="shared" si="0"/>
        <v>13700928</v>
      </c>
      <c r="K21" s="111">
        <f t="shared" si="0"/>
        <v>14929793</v>
      </c>
      <c r="L21" s="111">
        <f t="shared" si="0"/>
        <v>15165598</v>
      </c>
      <c r="M21" s="111">
        <f>SUM(M9:M20)</f>
        <v>19039098</v>
      </c>
      <c r="N21" s="111">
        <f t="shared" si="0"/>
        <v>22332331</v>
      </c>
      <c r="O21" s="111">
        <f t="shared" si="0"/>
        <v>193879916</v>
      </c>
      <c r="P21" s="158"/>
      <c r="Q21" s="12"/>
    </row>
    <row r="22" spans="2:17" ht="12.75">
      <c r="B22" s="4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12"/>
    </row>
    <row r="23" spans="2:15" ht="12.75">
      <c r="B23" s="169" t="s">
        <v>23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</row>
    <row r="24" spans="1:15" ht="12.75">
      <c r="A24">
        <v>15</v>
      </c>
      <c r="B24" s="22" t="s">
        <v>499</v>
      </c>
      <c r="C24" s="150">
        <v>6538310</v>
      </c>
      <c r="D24" s="150">
        <v>6538310</v>
      </c>
      <c r="E24" s="150">
        <v>6538310</v>
      </c>
      <c r="F24" s="150">
        <v>6538310</v>
      </c>
      <c r="G24" s="150">
        <v>6538310</v>
      </c>
      <c r="H24" s="150">
        <v>6538310</v>
      </c>
      <c r="I24" s="150">
        <v>6538310</v>
      </c>
      <c r="J24" s="150">
        <v>6538310</v>
      </c>
      <c r="K24" s="150">
        <v>7566992</v>
      </c>
      <c r="L24" s="150">
        <v>7566992</v>
      </c>
      <c r="M24" s="150">
        <v>10616992</v>
      </c>
      <c r="N24" s="150">
        <v>9137856</v>
      </c>
      <c r="O24" s="150">
        <f aca="true" t="shared" si="1" ref="O24:O29">SUM(C24:N24)</f>
        <v>87195312</v>
      </c>
    </row>
    <row r="25" spans="1:15" ht="12.75">
      <c r="A25">
        <v>16</v>
      </c>
      <c r="B25" s="22" t="s">
        <v>13</v>
      </c>
      <c r="C25" s="150">
        <v>1621674</v>
      </c>
      <c r="D25" s="150">
        <v>1621674</v>
      </c>
      <c r="E25" s="150">
        <v>1621674</v>
      </c>
      <c r="F25" s="150">
        <v>1621674</v>
      </c>
      <c r="G25" s="150">
        <v>1621674</v>
      </c>
      <c r="H25" s="150">
        <v>1621674</v>
      </c>
      <c r="I25" s="150">
        <v>1621674</v>
      </c>
      <c r="J25" s="150">
        <v>1621674</v>
      </c>
      <c r="K25" s="150">
        <v>1924232</v>
      </c>
      <c r="L25" s="150">
        <v>1924232</v>
      </c>
      <c r="M25" s="150">
        <v>2747732</v>
      </c>
      <c r="N25" s="150">
        <v>2348367</v>
      </c>
      <c r="O25" s="150">
        <f t="shared" si="1"/>
        <v>21917955</v>
      </c>
    </row>
    <row r="26" spans="1:15" ht="12.75">
      <c r="A26">
        <v>17</v>
      </c>
      <c r="B26" s="22" t="s">
        <v>76</v>
      </c>
      <c r="C26" s="150">
        <v>3314299</v>
      </c>
      <c r="D26" s="150">
        <v>3314299</v>
      </c>
      <c r="E26" s="150">
        <v>3314299</v>
      </c>
      <c r="F26" s="150">
        <v>3314299</v>
      </c>
      <c r="G26" s="150">
        <v>3314299</v>
      </c>
      <c r="H26" s="150">
        <v>3314299</v>
      </c>
      <c r="I26" s="150">
        <v>3314299</v>
      </c>
      <c r="J26" s="150">
        <v>3314299</v>
      </c>
      <c r="K26" s="150">
        <v>2999232</v>
      </c>
      <c r="L26" s="150">
        <v>2999232</v>
      </c>
      <c r="M26" s="150">
        <v>2999232</v>
      </c>
      <c r="N26" s="150">
        <v>4854231</v>
      </c>
      <c r="O26" s="150">
        <f t="shared" si="1"/>
        <v>40366319</v>
      </c>
    </row>
    <row r="27" spans="1:15" ht="12.75">
      <c r="A27">
        <v>18</v>
      </c>
      <c r="B27" s="22" t="s">
        <v>500</v>
      </c>
      <c r="C27" s="150">
        <v>726250</v>
      </c>
      <c r="D27" s="150">
        <v>726250</v>
      </c>
      <c r="E27" s="150">
        <v>726250</v>
      </c>
      <c r="F27" s="150">
        <v>726250</v>
      </c>
      <c r="G27" s="150">
        <v>726250</v>
      </c>
      <c r="H27" s="150">
        <v>726250</v>
      </c>
      <c r="I27" s="150">
        <v>726250</v>
      </c>
      <c r="J27" s="150">
        <v>787250</v>
      </c>
      <c r="K27" s="150">
        <v>899942</v>
      </c>
      <c r="L27" s="150">
        <v>899942</v>
      </c>
      <c r="M27" s="150">
        <v>899942</v>
      </c>
      <c r="N27" s="150">
        <v>899941</v>
      </c>
      <c r="O27" s="150">
        <f t="shared" si="1"/>
        <v>9470767</v>
      </c>
    </row>
    <row r="28" spans="1:15" ht="12.75">
      <c r="A28">
        <v>19</v>
      </c>
      <c r="B28" s="22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>
        <f t="shared" si="1"/>
        <v>0</v>
      </c>
    </row>
    <row r="29" spans="1:15" ht="12.75">
      <c r="A29">
        <v>20</v>
      </c>
      <c r="B29" s="22" t="s">
        <v>27</v>
      </c>
      <c r="C29" s="150">
        <v>425000</v>
      </c>
      <c r="D29" s="150">
        <v>425000</v>
      </c>
      <c r="E29" s="150">
        <v>425000</v>
      </c>
      <c r="F29" s="150">
        <v>425000</v>
      </c>
      <c r="G29" s="150">
        <v>425000</v>
      </c>
      <c r="H29" s="150">
        <v>425000</v>
      </c>
      <c r="I29" s="150">
        <v>425000</v>
      </c>
      <c r="J29" s="150">
        <v>539395</v>
      </c>
      <c r="K29" s="150">
        <v>539395</v>
      </c>
      <c r="L29" s="150">
        <v>775200</v>
      </c>
      <c r="M29" s="150">
        <v>775200</v>
      </c>
      <c r="N29" s="150">
        <v>775200</v>
      </c>
      <c r="O29" s="150">
        <f t="shared" si="1"/>
        <v>6379390</v>
      </c>
    </row>
    <row r="30" spans="1:17" ht="12.75">
      <c r="A30">
        <v>21</v>
      </c>
      <c r="B30" s="22" t="s">
        <v>77</v>
      </c>
      <c r="C30" s="150"/>
      <c r="D30" s="150"/>
      <c r="E30" s="150"/>
      <c r="F30" s="150"/>
      <c r="G30" s="150"/>
      <c r="H30" s="150"/>
      <c r="I30" s="150"/>
      <c r="J30" s="150">
        <v>500000</v>
      </c>
      <c r="K30" s="150">
        <v>1000000</v>
      </c>
      <c r="L30" s="150">
        <v>1000000</v>
      </c>
      <c r="M30" s="150">
        <v>1000000</v>
      </c>
      <c r="N30" s="150">
        <v>880740</v>
      </c>
      <c r="O30" s="150">
        <f>SUM(C30:N30)</f>
        <v>4380740</v>
      </c>
      <c r="P30" s="156"/>
      <c r="Q30" s="12"/>
    </row>
    <row r="31" spans="1:15" ht="12.75">
      <c r="A31">
        <v>22</v>
      </c>
      <c r="B31" s="22" t="s">
        <v>28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</row>
    <row r="32" spans="1:15" ht="12.75">
      <c r="A32">
        <v>23</v>
      </c>
      <c r="B32" s="22" t="s">
        <v>17</v>
      </c>
      <c r="C32" s="150"/>
      <c r="D32" s="150">
        <v>190500</v>
      </c>
      <c r="E32" s="150">
        <v>517106</v>
      </c>
      <c r="F32" s="150">
        <v>2000000</v>
      </c>
      <c r="G32" s="150">
        <v>1924000</v>
      </c>
      <c r="H32" s="150">
        <v>7263111</v>
      </c>
      <c r="I32" s="150">
        <v>4000000</v>
      </c>
      <c r="J32" s="150">
        <v>400000</v>
      </c>
      <c r="K32" s="150"/>
      <c r="L32" s="150"/>
      <c r="M32" s="150"/>
      <c r="N32" s="150">
        <v>3435996</v>
      </c>
      <c r="O32" s="150">
        <f>SUM(C32:N32)</f>
        <v>19730713</v>
      </c>
    </row>
    <row r="33" spans="1:15" ht="12.75">
      <c r="A33">
        <v>25</v>
      </c>
      <c r="B33" s="22" t="s">
        <v>501</v>
      </c>
      <c r="C33" s="150">
        <v>4438720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>
        <f>SUM(C33:N33)</f>
        <v>4438720</v>
      </c>
    </row>
    <row r="34" spans="1:15" ht="12.75">
      <c r="A34">
        <v>25</v>
      </c>
      <c r="B34" s="46" t="s">
        <v>512</v>
      </c>
      <c r="C34" s="111">
        <f>SUM(C24:C33)</f>
        <v>17064253</v>
      </c>
      <c r="D34" s="111">
        <f>SUM(D24:D32)</f>
        <v>12816033</v>
      </c>
      <c r="E34" s="111">
        <f>SUM(E24:E33)</f>
        <v>13142639</v>
      </c>
      <c r="F34" s="111">
        <f>SUM(F24:F33)</f>
        <v>14625533</v>
      </c>
      <c r="G34" s="111">
        <f>SUM(G24:G32)</f>
        <v>14549533</v>
      </c>
      <c r="H34" s="111">
        <f>SUM(H24:H33)</f>
        <v>19888644</v>
      </c>
      <c r="I34" s="111">
        <f>SUM(I24:I33)</f>
        <v>16625533</v>
      </c>
      <c r="J34" s="111">
        <f>SUM(J24:J33)</f>
        <v>13700928</v>
      </c>
      <c r="K34" s="111">
        <f>SUM(K24:K33)</f>
        <v>14929793</v>
      </c>
      <c r="L34" s="111">
        <f>SUM(L24:L32)</f>
        <v>15165598</v>
      </c>
      <c r="M34" s="111">
        <f>SUM(M24:M32)</f>
        <v>19039098</v>
      </c>
      <c r="N34" s="111">
        <f>SUM(N24:N33)</f>
        <v>22332331</v>
      </c>
      <c r="O34" s="111">
        <f>SUM(O24:O33)</f>
        <v>193879916</v>
      </c>
    </row>
    <row r="36" spans="3:15" ht="12.75"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</row>
    <row r="37" spans="3:15" ht="12.7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  <row r="39" spans="5:15" ht="12.75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</sheetData>
  <sheetProtection/>
  <mergeCells count="2">
    <mergeCell ref="B8:O8"/>
    <mergeCell ref="B23:O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2016-12-13T15:40:12Z</cp:lastPrinted>
  <dcterms:created xsi:type="dcterms:W3CDTF">2006-01-17T11:47:21Z</dcterms:created>
  <dcterms:modified xsi:type="dcterms:W3CDTF">2016-12-20T09:06:25Z</dcterms:modified>
  <cp:category/>
  <cp:version/>
  <cp:contentType/>
  <cp:contentStatus/>
</cp:coreProperties>
</file>