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BFE96DED-1598-4110-9373-585E25185F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1" l="1"/>
  <c r="E74" i="1" s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M57" i="1"/>
  <c r="E57" i="1"/>
  <c r="C52" i="1"/>
  <c r="T50" i="1"/>
  <c r="T57" i="1" s="1"/>
  <c r="S50" i="1"/>
  <c r="S69" i="1" s="1"/>
  <c r="S74" i="1" s="1"/>
  <c r="R50" i="1"/>
  <c r="R69" i="1" s="1"/>
  <c r="R74" i="1" s="1"/>
  <c r="Q50" i="1"/>
  <c r="Q69" i="1" s="1"/>
  <c r="Q74" i="1" s="1"/>
  <c r="P50" i="1"/>
  <c r="P69" i="1" s="1"/>
  <c r="P74" i="1" s="1"/>
  <c r="O50" i="1"/>
  <c r="O69" i="1" s="1"/>
  <c r="O74" i="1" s="1"/>
  <c r="N50" i="1"/>
  <c r="N69" i="1" s="1"/>
  <c r="N74" i="1" s="1"/>
  <c r="M50" i="1"/>
  <c r="M69" i="1" s="1"/>
  <c r="M74" i="1" s="1"/>
  <c r="L50" i="1"/>
  <c r="L57" i="1" s="1"/>
  <c r="K50" i="1"/>
  <c r="K69" i="1" s="1"/>
  <c r="K74" i="1" s="1"/>
  <c r="J50" i="1"/>
  <c r="J69" i="1" s="1"/>
  <c r="J74" i="1" s="1"/>
  <c r="I50" i="1"/>
  <c r="I57" i="1" s="1"/>
  <c r="H50" i="1"/>
  <c r="H69" i="1" s="1"/>
  <c r="H74" i="1" s="1"/>
  <c r="G50" i="1"/>
  <c r="G69" i="1" s="1"/>
  <c r="G74" i="1" s="1"/>
  <c r="F50" i="1"/>
  <c r="F69" i="1" s="1"/>
  <c r="F74" i="1" s="1"/>
  <c r="E50" i="1"/>
  <c r="D50" i="1"/>
  <c r="D57" i="1" s="1"/>
  <c r="C50" i="1"/>
  <c r="C57" i="1" s="1"/>
  <c r="D23" i="1"/>
  <c r="F23" i="1"/>
  <c r="H23" i="1"/>
  <c r="J23" i="1"/>
  <c r="L23" i="1"/>
  <c r="N23" i="1"/>
  <c r="C23" i="1"/>
  <c r="D17" i="1"/>
  <c r="E17" i="1"/>
  <c r="E23" i="1" s="1"/>
  <c r="F17" i="1"/>
  <c r="G17" i="1"/>
  <c r="G23" i="1" s="1"/>
  <c r="H17" i="1"/>
  <c r="I17" i="1"/>
  <c r="I23" i="1" s="1"/>
  <c r="J17" i="1"/>
  <c r="K17" i="1"/>
  <c r="K23" i="1" s="1"/>
  <c r="L17" i="1"/>
  <c r="M17" i="1"/>
  <c r="M23" i="1" s="1"/>
  <c r="N17" i="1"/>
  <c r="O17" i="1"/>
  <c r="O23" i="1" s="1"/>
  <c r="C17" i="1"/>
  <c r="Q57" i="1" l="1"/>
  <c r="I69" i="1"/>
  <c r="I74" i="1" s="1"/>
  <c r="C69" i="1"/>
  <c r="C74" i="1" s="1"/>
  <c r="H57" i="1"/>
  <c r="P57" i="1"/>
  <c r="D69" i="1"/>
  <c r="D74" i="1" s="1"/>
  <c r="L69" i="1"/>
  <c r="L74" i="1" s="1"/>
  <c r="T69" i="1"/>
  <c r="T74" i="1" s="1"/>
  <c r="G57" i="1"/>
  <c r="O57" i="1"/>
  <c r="F57" i="1"/>
  <c r="J57" i="1"/>
  <c r="N57" i="1"/>
  <c r="R57" i="1"/>
  <c r="K57" i="1"/>
  <c r="S57" i="1"/>
</calcChain>
</file>

<file path=xl/sharedStrings.xml><?xml version="1.0" encoding="utf-8"?>
<sst xmlns="http://schemas.openxmlformats.org/spreadsheetml/2006/main" count="136" uniqueCount="108">
  <si>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</si>
  <si>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</si>
  <si>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</si>
  <si>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</si>
  <si>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</si>
  <si>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</si>
  <si>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</si>
  <si>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</si>
  <si>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</si>
  <si>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052020 Szennyvíz gyűjtése, tisztítása, elhelyezése</t>
  </si>
  <si>
    <t>066020 Város-, községgazdálkodási egyéb szolgáltatások</t>
  </si>
  <si>
    <t>082092 Közművelődés - hagyományos közösségi kulturális értékek gondozása</t>
  </si>
  <si>
    <t>091140 Óvodai nevelés, ellátás működtetési feladatai</t>
  </si>
  <si>
    <t>096015 Gyermekétkeztetés köznevelési intézményben</t>
  </si>
  <si>
    <t>900020 Önkormányzatok funkcióra nem sorolható bevételei államháztartáson kívülről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</si>
  <si>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</si>
  <si>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</si>
  <si>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</si>
  <si>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</si>
  <si>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</si>
  <si>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</si>
  <si>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egyéb fejezeti kezelésű előirányzatok (B16)</t>
  </si>
  <si>
    <t>ebből: elkülönített állami pénzalapok (B16)</t>
  </si>
  <si>
    <t>Előző év költségvetési maradványának igénybevétele (B8131)</t>
  </si>
  <si>
    <t>Államháztartáson belüli megelőlegezések (B814)</t>
  </si>
  <si>
    <t>064010 Közvilágítás</t>
  </si>
  <si>
    <t>072111 Háziorvosi alapellátás</t>
  </si>
  <si>
    <t>081030 Sportlétesítmények, edzőtáborok működtetése és fejlesztése</t>
  </si>
  <si>
    <t>082044 Könyvtári szolgáltatások</t>
  </si>
  <si>
    <t>084031 Civil szervezetek működési támogatása</t>
  </si>
  <si>
    <t>107060 Egyéb szociális pénzbeli és természetbeni ellátások, támogatások</t>
  </si>
  <si>
    <t>Törvény szerinti illetmények, munkabérek (K1101)</t>
  </si>
  <si>
    <t>Céljuttatás, projektprémium (K1103)</t>
  </si>
  <si>
    <t>Közlekedési költségtérítés (K1109)</t>
  </si>
  <si>
    <t>Választott tisztségviselők juttatásai (K121)</t>
  </si>
  <si>
    <t>Egyéb külső személyi juttatások (K123)</t>
  </si>
  <si>
    <t>ebből: szociális hozzájárulási adó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</si>
  <si>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</si>
  <si>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</si>
  <si>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</si>
  <si>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</si>
  <si>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</si>
  <si>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</si>
  <si>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</si>
  <si>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biztosítási díjak (K337)</t>
  </si>
  <si>
    <t>Kiküldetések kiadásai (K341)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</si>
  <si>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</si>
  <si>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</si>
  <si>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</si>
  <si>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</si>
  <si>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</si>
  <si>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</si>
  <si>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A helyi önkormányzatok előző évi elszámolásából származó kiadások (K5021)</t>
  </si>
  <si>
    <t>ebből: társulások és költségvetési szerveik (K506)</t>
  </si>
  <si>
    <t>ebből:önkormányzati többségi tulajdonú nem pénzügyi vállalkozások (K512)</t>
  </si>
  <si>
    <t>Államháztartáson belüli megelőlegezések visszafizetése (K914)</t>
  </si>
  <si>
    <t>Központi, irányító szervi támogatások folyósítása (K915)</t>
  </si>
  <si>
    <t>Belföldi finanszírozás kiadásai (=272+285+…+291+294) (K91)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</si>
  <si>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</si>
  <si>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</si>
  <si>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</si>
  <si>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</si>
  <si>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</si>
  <si>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</si>
  <si>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</si>
  <si>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</si>
  <si>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</si>
  <si>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</si>
  <si>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</si>
  <si>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</si>
  <si>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</si>
  <si>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</si>
  <si>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</si>
  <si>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</si>
  <si>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(B1)</t>
  </si>
  <si>
    <t>Költségvetési bevételek (B1-B7)</t>
  </si>
  <si>
    <t>Maradvány igénybevétele (B813)</t>
  </si>
  <si>
    <t>Belföldi finanszírozás bevételei (B81)</t>
  </si>
  <si>
    <t>Finanszírozási bevételek (B8)</t>
  </si>
  <si>
    <t>Bevételek összesen (B1-B8)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</si>
  <si>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</si>
  <si>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</si>
  <si>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</si>
  <si>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</si>
  <si>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</si>
  <si>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</si>
  <si>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</si>
  <si>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</si>
  <si>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</si>
  <si>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</si>
  <si>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</si>
  <si>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</si>
  <si>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</si>
  <si>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Egyéb nem intézményi ellátások (K48)</t>
  </si>
  <si>
    <t>Ellátottak pénzbeli juttatásai (K4)</t>
  </si>
  <si>
    <t>Elvonások és befizetések (K502)</t>
  </si>
  <si>
    <t>Egyéb működési célú támogatások államháztartáson belülre (K506)</t>
  </si>
  <si>
    <t>Egyéb működési célú kiadások (K5)</t>
  </si>
  <si>
    <t>Költségvetési kiadások (K1-K8)</t>
  </si>
  <si>
    <t>Finanszírozási kiadások (K9)</t>
  </si>
  <si>
    <t>Kiadások összesen (K1-K9)</t>
  </si>
  <si>
    <t>O</t>
  </si>
  <si>
    <t>P</t>
  </si>
  <si>
    <t>Q</t>
  </si>
  <si>
    <t>R</t>
  </si>
  <si>
    <t>S</t>
  </si>
  <si>
    <t>Csókakő Községi Önkormányzat 2019. évi konszolidált költségvetése  kötelező feladatok kormányzati funkciók szerinti bontásban</t>
  </si>
  <si>
    <t>7. melléklet a 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</si>
</sst>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2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0" xfId="0" applyFill="1"/>
    <xf numFmtId="0" fontId="7" fillId="0" borderId="0" xfId="0" applyFont="1"/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top" wrapText="1"/>
    </xf>
    <xf numFmtId="3" fontId="6" fillId="3" borderId="8" xfId="0" applyNumberFormat="1" applyFont="1" applyFill="1" applyBorder="1" applyAlignment="1">
      <alignment horizontal="right" vertical="top" wrapText="1"/>
    </xf>
    <xf numFmtId="3" fontId="6" fillId="3" borderId="9" xfId="0" applyNumberFormat="1" applyFont="1" applyFill="1" applyBorder="1" applyAlignment="1">
      <alignment horizontal="right" vertical="top" wrapText="1"/>
    </xf>
    <xf numFmtId="0" fontId="7" fillId="3" borderId="0" xfId="0" applyFont="1" applyFill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4"/>
  <sheetViews>
    <sheetView tabSelected="1" workbookViewId="0">
      <selection activeCell="F7" sqref="F7"/>
    </sheetView>
  </sheetViews>
  <sheetFormatPr defaultColWidth="32.6640625" defaultRowHeight="14.4" x14ac:dyDescent="0.3"/>
  <cols>
    <col min="1" max="1" width="4" bestFit="1" customWidth="1"/>
    <col min="3" max="3" width="11.109375" bestFit="1" customWidth="1"/>
    <col min="4" max="4" width="18.5546875" customWidth="1"/>
    <col min="5" max="5" width="16.6640625" customWidth="1"/>
    <col min="6" max="6" width="15.44140625" customWidth="1"/>
    <col min="7" max="7" width="17.6640625" customWidth="1"/>
    <col min="8" max="8" width="13.44140625" customWidth="1"/>
    <col min="9" max="9" width="18.88671875" customWidth="1"/>
    <col min="10" max="10" width="19.88671875" customWidth="1"/>
    <col min="11" max="11" width="20.109375" customWidth="1"/>
    <col min="12" max="12" width="17.33203125" customWidth="1"/>
    <col min="13" max="13" width="18.109375" customWidth="1"/>
    <col min="14" max="14" width="15.109375" customWidth="1"/>
    <col min="15" max="15" width="14" customWidth="1"/>
    <col min="16" max="16" width="17.109375" customWidth="1"/>
    <col min="17" max="17" width="16.6640625" customWidth="1"/>
    <col min="18" max="18" width="16.33203125" customWidth="1"/>
    <col min="19" max="19" width="16.109375" customWidth="1"/>
    <col min="20" max="20" width="19.44140625" customWidth="1"/>
  </cols>
  <sheetData>
    <row r="1" spans="1:51" s="1" customFormat="1" x14ac:dyDescent="0.3">
      <c r="A1" s="40" t="s">
        <v>107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customHeight="1" x14ac:dyDescent="0.3">
      <c r="A2" s="39" t="s">
        <v>106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s="1" customFormat="1" ht="15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s="1" customFormat="1" ht="15" customHeight="1" x14ac:dyDescent="0.3">
      <c r="A4" s="13"/>
      <c r="B4" s="14" t="s">
        <v>58</v>
      </c>
      <c r="C4" s="14" t="s">
        <v>59</v>
      </c>
      <c r="D4" s="14" t="s">
        <v>60</v>
      </c>
      <c r="E4" s="14" t="s">
        <v>61</v>
      </c>
      <c r="F4" s="14" t="s">
        <v>62</v>
      </c>
      <c r="G4" s="14" t="s">
        <v>63</v>
      </c>
      <c r="H4" s="14" t="s">
        <v>64</v>
      </c>
      <c r="I4" s="14" t="s">
        <v>65</v>
      </c>
      <c r="J4" s="14" t="s">
        <v>66</v>
      </c>
      <c r="K4" s="14" t="s">
        <v>67</v>
      </c>
      <c r="L4" s="14" t="s">
        <v>68</v>
      </c>
      <c r="M4" s="14" t="s">
        <v>69</v>
      </c>
      <c r="N4" s="14" t="s">
        <v>70</v>
      </c>
      <c r="O4" s="15" t="s">
        <v>71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s="28" customFormat="1" ht="126" customHeight="1" x14ac:dyDescent="0.3">
      <c r="A5" s="25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7</v>
      </c>
      <c r="I5" s="26" t="s">
        <v>8</v>
      </c>
      <c r="J5" s="26" t="s">
        <v>9</v>
      </c>
      <c r="K5" s="26" t="s">
        <v>10</v>
      </c>
      <c r="L5" s="26" t="s">
        <v>11</v>
      </c>
      <c r="M5" s="26" t="s">
        <v>12</v>
      </c>
      <c r="N5" s="26" t="s">
        <v>13</v>
      </c>
      <c r="O5" s="27" t="s">
        <v>14</v>
      </c>
    </row>
    <row r="6" spans="1:51" ht="26.4" x14ac:dyDescent="0.3">
      <c r="A6" s="16">
        <v>1</v>
      </c>
      <c r="B6" s="5" t="s">
        <v>15</v>
      </c>
      <c r="C6" s="6">
        <v>95597184</v>
      </c>
      <c r="D6" s="6">
        <v>0</v>
      </c>
      <c r="E6" s="6">
        <v>0</v>
      </c>
      <c r="F6" s="6">
        <v>0</v>
      </c>
      <c r="G6" s="6">
        <v>95597184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17">
        <v>0</v>
      </c>
    </row>
    <row r="7" spans="1:51" ht="39.6" x14ac:dyDescent="0.3">
      <c r="A7" s="16">
        <v>2</v>
      </c>
      <c r="B7" s="5" t="s">
        <v>16</v>
      </c>
      <c r="C7" s="6">
        <v>69239416</v>
      </c>
      <c r="D7" s="6">
        <v>0</v>
      </c>
      <c r="E7" s="6">
        <v>0</v>
      </c>
      <c r="F7" s="6">
        <v>0</v>
      </c>
      <c r="G7" s="6">
        <v>69239416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17">
        <v>0</v>
      </c>
    </row>
    <row r="8" spans="1:51" ht="39.6" x14ac:dyDescent="0.3">
      <c r="A8" s="16">
        <v>3</v>
      </c>
      <c r="B8" s="5" t="s">
        <v>17</v>
      </c>
      <c r="C8" s="6">
        <v>43924350</v>
      </c>
      <c r="D8" s="6">
        <v>0</v>
      </c>
      <c r="E8" s="6">
        <v>0</v>
      </c>
      <c r="F8" s="6">
        <v>0</v>
      </c>
      <c r="G8" s="6">
        <v>43924350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17">
        <v>0</v>
      </c>
    </row>
    <row r="9" spans="1:51" ht="26.4" x14ac:dyDescent="0.3">
      <c r="A9" s="16">
        <v>4</v>
      </c>
      <c r="B9" s="5" t="s">
        <v>18</v>
      </c>
      <c r="C9" s="6">
        <v>1800000</v>
      </c>
      <c r="D9" s="6">
        <v>0</v>
      </c>
      <c r="E9" s="6">
        <v>0</v>
      </c>
      <c r="F9" s="6">
        <v>0</v>
      </c>
      <c r="G9" s="6">
        <v>1800000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17">
        <v>0</v>
      </c>
    </row>
    <row r="10" spans="1:51" ht="39.6" x14ac:dyDescent="0.3">
      <c r="A10" s="16">
        <v>5</v>
      </c>
      <c r="B10" s="5" t="s">
        <v>19</v>
      </c>
      <c r="C10" s="6">
        <v>8990530</v>
      </c>
      <c r="D10" s="6">
        <v>0</v>
      </c>
      <c r="E10" s="6">
        <v>0</v>
      </c>
      <c r="F10" s="6">
        <v>0</v>
      </c>
      <c r="G10" s="6">
        <v>8990530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17">
        <v>0</v>
      </c>
    </row>
    <row r="11" spans="1:51" ht="26.4" x14ac:dyDescent="0.3">
      <c r="A11" s="16">
        <v>6</v>
      </c>
      <c r="B11" s="5" t="s">
        <v>20</v>
      </c>
      <c r="C11" s="6">
        <v>844642</v>
      </c>
      <c r="D11" s="6">
        <v>0</v>
      </c>
      <c r="E11" s="6">
        <v>0</v>
      </c>
      <c r="F11" s="6">
        <v>0</v>
      </c>
      <c r="G11" s="6">
        <v>844642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17">
        <v>0</v>
      </c>
    </row>
    <row r="12" spans="1:51" ht="26.4" x14ac:dyDescent="0.3">
      <c r="A12" s="16">
        <v>7</v>
      </c>
      <c r="B12" s="5" t="s">
        <v>72</v>
      </c>
      <c r="C12" s="6">
        <v>220396122</v>
      </c>
      <c r="D12" s="6">
        <v>0</v>
      </c>
      <c r="E12" s="6">
        <v>0</v>
      </c>
      <c r="F12" s="6">
        <v>0</v>
      </c>
      <c r="G12" s="6">
        <v>220396122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17">
        <v>0</v>
      </c>
    </row>
    <row r="13" spans="1:51" ht="39.6" x14ac:dyDescent="0.3">
      <c r="A13" s="16">
        <v>8</v>
      </c>
      <c r="B13" s="5" t="s">
        <v>73</v>
      </c>
      <c r="C13" s="6">
        <v>5999972</v>
      </c>
      <c r="D13" s="6">
        <v>0</v>
      </c>
      <c r="E13" s="6">
        <v>0</v>
      </c>
      <c r="F13" s="6">
        <v>0</v>
      </c>
      <c r="G13" s="6">
        <v>350838</v>
      </c>
      <c r="H13" s="6">
        <v>0</v>
      </c>
      <c r="I13" s="6">
        <v>5649134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17">
        <v>0</v>
      </c>
    </row>
    <row r="14" spans="1:51" ht="26.4" x14ac:dyDescent="0.3">
      <c r="A14" s="16">
        <v>9</v>
      </c>
      <c r="B14" s="5" t="s">
        <v>21</v>
      </c>
      <c r="C14" s="6">
        <v>350838</v>
      </c>
      <c r="D14" s="6">
        <v>0</v>
      </c>
      <c r="E14" s="6">
        <v>0</v>
      </c>
      <c r="F14" s="6">
        <v>0</v>
      </c>
      <c r="G14" s="6">
        <v>350838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17">
        <v>0</v>
      </c>
    </row>
    <row r="15" spans="1:51" ht="26.4" x14ac:dyDescent="0.3">
      <c r="A15" s="16">
        <v>10</v>
      </c>
      <c r="B15" s="5" t="s">
        <v>22</v>
      </c>
      <c r="C15" s="6">
        <v>5649134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5649134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17">
        <v>0</v>
      </c>
    </row>
    <row r="16" spans="1:51" ht="26.4" x14ac:dyDescent="0.3">
      <c r="A16" s="18">
        <v>11</v>
      </c>
      <c r="B16" s="7" t="s">
        <v>74</v>
      </c>
      <c r="C16" s="8">
        <v>226396094</v>
      </c>
      <c r="D16" s="8">
        <v>0</v>
      </c>
      <c r="E16" s="8">
        <v>0</v>
      </c>
      <c r="F16" s="8">
        <v>0</v>
      </c>
      <c r="G16" s="8">
        <v>220746960</v>
      </c>
      <c r="H16" s="8">
        <v>0</v>
      </c>
      <c r="I16" s="8">
        <v>5649134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19">
        <v>0</v>
      </c>
    </row>
    <row r="17" spans="1:20" x14ac:dyDescent="0.3">
      <c r="A17" s="18">
        <v>12</v>
      </c>
      <c r="B17" s="7" t="s">
        <v>75</v>
      </c>
      <c r="C17" s="8">
        <f>SUM(C16)</f>
        <v>226396094</v>
      </c>
      <c r="D17" s="8">
        <f t="shared" ref="D17:O17" si="0">SUM(D16)</f>
        <v>0</v>
      </c>
      <c r="E17" s="8">
        <f t="shared" si="0"/>
        <v>0</v>
      </c>
      <c r="F17" s="8">
        <f t="shared" si="0"/>
        <v>0</v>
      </c>
      <c r="G17" s="8">
        <f t="shared" si="0"/>
        <v>220746960</v>
      </c>
      <c r="H17" s="8">
        <f t="shared" si="0"/>
        <v>0</v>
      </c>
      <c r="I17" s="8">
        <f t="shared" si="0"/>
        <v>5649134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19">
        <f t="shared" si="0"/>
        <v>0</v>
      </c>
    </row>
    <row r="18" spans="1:20" ht="26.4" x14ac:dyDescent="0.3">
      <c r="A18" s="16">
        <v>13</v>
      </c>
      <c r="B18" s="5" t="s">
        <v>23</v>
      </c>
      <c r="C18" s="6">
        <v>128650806</v>
      </c>
      <c r="D18" s="6">
        <v>0</v>
      </c>
      <c r="E18" s="6">
        <v>0</v>
      </c>
      <c r="F18" s="6">
        <v>0</v>
      </c>
      <c r="G18" s="6">
        <v>0</v>
      </c>
      <c r="H18" s="6">
        <v>128650806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17">
        <v>0</v>
      </c>
    </row>
    <row r="19" spans="1:20" x14ac:dyDescent="0.3">
      <c r="A19" s="16">
        <v>14</v>
      </c>
      <c r="B19" s="5" t="s">
        <v>76</v>
      </c>
      <c r="C19" s="6">
        <v>128650806</v>
      </c>
      <c r="D19" s="6">
        <v>0</v>
      </c>
      <c r="E19" s="6">
        <v>0</v>
      </c>
      <c r="F19" s="6">
        <v>0</v>
      </c>
      <c r="G19" s="6">
        <v>0</v>
      </c>
      <c r="H19" s="6">
        <v>128650806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17">
        <v>0</v>
      </c>
    </row>
    <row r="20" spans="1:20" ht="26.4" x14ac:dyDescent="0.3">
      <c r="A20" s="16">
        <v>15</v>
      </c>
      <c r="B20" s="5" t="s">
        <v>24</v>
      </c>
      <c r="C20" s="6">
        <v>7419562</v>
      </c>
      <c r="D20" s="6">
        <v>0</v>
      </c>
      <c r="E20" s="6">
        <v>0</v>
      </c>
      <c r="F20" s="6">
        <v>0</v>
      </c>
      <c r="G20" s="6">
        <v>7419562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17">
        <v>0</v>
      </c>
    </row>
    <row r="21" spans="1:20" x14ac:dyDescent="0.3">
      <c r="A21" s="16">
        <v>16</v>
      </c>
      <c r="B21" s="5" t="s">
        <v>77</v>
      </c>
      <c r="C21" s="6">
        <v>136070368</v>
      </c>
      <c r="D21" s="6">
        <v>0</v>
      </c>
      <c r="E21" s="6">
        <v>0</v>
      </c>
      <c r="F21" s="6">
        <v>0</v>
      </c>
      <c r="G21" s="6">
        <v>7419562</v>
      </c>
      <c r="H21" s="6">
        <v>128650806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17">
        <v>0</v>
      </c>
    </row>
    <row r="22" spans="1:20" x14ac:dyDescent="0.3">
      <c r="A22" s="18">
        <v>17</v>
      </c>
      <c r="B22" s="7" t="s">
        <v>78</v>
      </c>
      <c r="C22" s="8">
        <v>136070368</v>
      </c>
      <c r="D22" s="8">
        <v>0</v>
      </c>
      <c r="E22" s="8">
        <v>0</v>
      </c>
      <c r="F22" s="8">
        <v>0</v>
      </c>
      <c r="G22" s="8">
        <v>7419562</v>
      </c>
      <c r="H22" s="8">
        <v>128650806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19">
        <v>0</v>
      </c>
    </row>
    <row r="23" spans="1:20" s="34" customFormat="1" ht="15" thickBot="1" x14ac:dyDescent="0.35">
      <c r="A23" s="30">
        <v>18</v>
      </c>
      <c r="B23" s="31" t="s">
        <v>79</v>
      </c>
      <c r="C23" s="32">
        <f>SUM(C17+C22)</f>
        <v>362466462</v>
      </c>
      <c r="D23" s="32">
        <f t="shared" ref="D23:O23" si="1">SUM(D17+D22)</f>
        <v>0</v>
      </c>
      <c r="E23" s="32">
        <f t="shared" si="1"/>
        <v>0</v>
      </c>
      <c r="F23" s="32">
        <f t="shared" si="1"/>
        <v>0</v>
      </c>
      <c r="G23" s="32">
        <f t="shared" si="1"/>
        <v>228166522</v>
      </c>
      <c r="H23" s="32">
        <f t="shared" si="1"/>
        <v>128650806</v>
      </c>
      <c r="I23" s="32">
        <f t="shared" si="1"/>
        <v>5649134</v>
      </c>
      <c r="J23" s="32">
        <f t="shared" si="1"/>
        <v>0</v>
      </c>
      <c r="K23" s="32">
        <f t="shared" si="1"/>
        <v>0</v>
      </c>
      <c r="L23" s="32">
        <f t="shared" si="1"/>
        <v>0</v>
      </c>
      <c r="M23" s="32">
        <f t="shared" si="1"/>
        <v>0</v>
      </c>
      <c r="N23" s="32">
        <f t="shared" si="1"/>
        <v>0</v>
      </c>
      <c r="O23" s="33">
        <f t="shared" si="1"/>
        <v>0</v>
      </c>
    </row>
    <row r="24" spans="1:20" ht="15" thickBot="1" x14ac:dyDescent="0.35"/>
    <row r="25" spans="1:20" x14ac:dyDescent="0.3">
      <c r="A25" s="20"/>
      <c r="B25" s="21" t="s">
        <v>58</v>
      </c>
      <c r="C25" s="21" t="s">
        <v>59</v>
      </c>
      <c r="D25" s="21" t="s">
        <v>60</v>
      </c>
      <c r="E25" s="21" t="s">
        <v>61</v>
      </c>
      <c r="F25" s="21" t="s">
        <v>62</v>
      </c>
      <c r="G25" s="21" t="s">
        <v>63</v>
      </c>
      <c r="H25" s="21" t="s">
        <v>64</v>
      </c>
      <c r="I25" s="21" t="s">
        <v>65</v>
      </c>
      <c r="J25" s="21" t="s">
        <v>66</v>
      </c>
      <c r="K25" s="21" t="s">
        <v>67</v>
      </c>
      <c r="L25" s="21" t="s">
        <v>68</v>
      </c>
      <c r="M25" s="21" t="s">
        <v>69</v>
      </c>
      <c r="N25" s="21" t="s">
        <v>70</v>
      </c>
      <c r="O25" s="21" t="s">
        <v>71</v>
      </c>
      <c r="P25" s="21" t="s">
        <v>101</v>
      </c>
      <c r="Q25" s="21" t="s">
        <v>102</v>
      </c>
      <c r="R25" s="21" t="s">
        <v>103</v>
      </c>
      <c r="S25" s="21" t="s">
        <v>104</v>
      </c>
      <c r="T25" s="22" t="s">
        <v>105</v>
      </c>
    </row>
    <row r="26" spans="1:20" s="28" customFormat="1" ht="120" x14ac:dyDescent="0.3">
      <c r="A26" s="25" t="s">
        <v>0</v>
      </c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6</v>
      </c>
      <c r="H26" s="26" t="s">
        <v>7</v>
      </c>
      <c r="I26" s="26" t="s">
        <v>8</v>
      </c>
      <c r="J26" s="26" t="s">
        <v>9</v>
      </c>
      <c r="K26" s="26" t="s">
        <v>25</v>
      </c>
      <c r="L26" s="26" t="s">
        <v>10</v>
      </c>
      <c r="M26" s="26" t="s">
        <v>26</v>
      </c>
      <c r="N26" s="26" t="s">
        <v>27</v>
      </c>
      <c r="O26" s="26" t="s">
        <v>28</v>
      </c>
      <c r="P26" s="26" t="s">
        <v>11</v>
      </c>
      <c r="Q26" s="26" t="s">
        <v>29</v>
      </c>
      <c r="R26" s="26" t="s">
        <v>12</v>
      </c>
      <c r="S26" s="26" t="s">
        <v>13</v>
      </c>
      <c r="T26" s="27" t="s">
        <v>30</v>
      </c>
    </row>
    <row r="27" spans="1:20" ht="26.4" x14ac:dyDescent="0.3">
      <c r="A27" s="16">
        <v>1</v>
      </c>
      <c r="B27" s="9" t="s">
        <v>31</v>
      </c>
      <c r="C27" s="10">
        <v>13407917</v>
      </c>
      <c r="D27" s="10">
        <v>1899827</v>
      </c>
      <c r="E27" s="10">
        <v>0</v>
      </c>
      <c r="F27" s="10">
        <v>0</v>
      </c>
      <c r="G27" s="10">
        <v>0</v>
      </c>
      <c r="H27" s="10">
        <v>0</v>
      </c>
      <c r="I27" s="10">
        <v>896830</v>
      </c>
      <c r="J27" s="10">
        <v>0</v>
      </c>
      <c r="K27" s="10">
        <v>0</v>
      </c>
      <c r="L27" s="10">
        <v>5325502</v>
      </c>
      <c r="M27" s="10">
        <v>0</v>
      </c>
      <c r="N27" s="10">
        <v>0</v>
      </c>
      <c r="O27" s="10">
        <v>0</v>
      </c>
      <c r="P27" s="10">
        <v>1800000</v>
      </c>
      <c r="Q27" s="10">
        <v>0</v>
      </c>
      <c r="R27" s="10">
        <v>0</v>
      </c>
      <c r="S27" s="10">
        <v>3485758</v>
      </c>
      <c r="T27" s="23">
        <v>0</v>
      </c>
    </row>
    <row r="28" spans="1:20" x14ac:dyDescent="0.3">
      <c r="A28" s="16">
        <v>2</v>
      </c>
      <c r="B28" s="9" t="s">
        <v>32</v>
      </c>
      <c r="C28" s="10">
        <v>695000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695000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23">
        <v>0</v>
      </c>
    </row>
    <row r="29" spans="1:20" x14ac:dyDescent="0.3">
      <c r="A29" s="16">
        <v>3</v>
      </c>
      <c r="B29" s="9" t="s">
        <v>33</v>
      </c>
      <c r="C29" s="10">
        <v>96750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96750</v>
      </c>
      <c r="T29" s="23">
        <v>0</v>
      </c>
    </row>
    <row r="30" spans="1:20" ht="26.4" x14ac:dyDescent="0.3">
      <c r="A30" s="16">
        <v>4</v>
      </c>
      <c r="B30" s="9" t="s">
        <v>80</v>
      </c>
      <c r="C30" s="10">
        <v>146046</v>
      </c>
      <c r="D30" s="10">
        <v>22977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67600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55469</v>
      </c>
      <c r="T30" s="23">
        <v>0</v>
      </c>
    </row>
    <row r="31" spans="1:20" ht="26.4" x14ac:dyDescent="0.3">
      <c r="A31" s="16">
        <v>5</v>
      </c>
      <c r="B31" s="9" t="s">
        <v>81</v>
      </c>
      <c r="C31" s="10">
        <v>14345713</v>
      </c>
      <c r="D31" s="10">
        <v>1922804</v>
      </c>
      <c r="E31" s="10">
        <v>0</v>
      </c>
      <c r="F31" s="10">
        <v>0</v>
      </c>
      <c r="G31" s="10">
        <v>0</v>
      </c>
      <c r="H31" s="10">
        <v>0</v>
      </c>
      <c r="I31" s="10">
        <v>896830</v>
      </c>
      <c r="J31" s="10">
        <v>0</v>
      </c>
      <c r="K31" s="10">
        <v>0</v>
      </c>
      <c r="L31" s="10">
        <v>6088102</v>
      </c>
      <c r="M31" s="10">
        <v>0</v>
      </c>
      <c r="N31" s="10">
        <v>0</v>
      </c>
      <c r="O31" s="10">
        <v>0</v>
      </c>
      <c r="P31" s="10">
        <v>1800000</v>
      </c>
      <c r="Q31" s="10">
        <v>0</v>
      </c>
      <c r="R31" s="10">
        <v>0</v>
      </c>
      <c r="S31" s="10">
        <v>3637977</v>
      </c>
      <c r="T31" s="23">
        <v>0</v>
      </c>
    </row>
    <row r="32" spans="1:20" ht="26.4" x14ac:dyDescent="0.3">
      <c r="A32" s="16">
        <v>6</v>
      </c>
      <c r="B32" s="9" t="s">
        <v>34</v>
      </c>
      <c r="C32" s="10">
        <v>5374081</v>
      </c>
      <c r="D32" s="10">
        <v>5374081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23">
        <v>0</v>
      </c>
    </row>
    <row r="33" spans="1:20" ht="26.4" x14ac:dyDescent="0.3">
      <c r="A33" s="16">
        <v>7</v>
      </c>
      <c r="B33" s="9" t="s">
        <v>35</v>
      </c>
      <c r="C33" s="10">
        <v>1487200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1096200</v>
      </c>
      <c r="M33" s="10">
        <v>0</v>
      </c>
      <c r="N33" s="10">
        <v>0</v>
      </c>
      <c r="O33" s="10">
        <v>391000</v>
      </c>
      <c r="P33" s="10">
        <v>0</v>
      </c>
      <c r="Q33" s="10">
        <v>0</v>
      </c>
      <c r="R33" s="10">
        <v>0</v>
      </c>
      <c r="S33" s="10">
        <v>0</v>
      </c>
      <c r="T33" s="23">
        <v>0</v>
      </c>
    </row>
    <row r="34" spans="1:20" x14ac:dyDescent="0.3">
      <c r="A34" s="16">
        <v>8</v>
      </c>
      <c r="B34" s="9" t="s">
        <v>82</v>
      </c>
      <c r="C34" s="10">
        <v>6861281</v>
      </c>
      <c r="D34" s="10">
        <v>5374081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1096200</v>
      </c>
      <c r="M34" s="10">
        <v>0</v>
      </c>
      <c r="N34" s="10">
        <v>0</v>
      </c>
      <c r="O34" s="10">
        <v>391000</v>
      </c>
      <c r="P34" s="10">
        <v>0</v>
      </c>
      <c r="Q34" s="10">
        <v>0</v>
      </c>
      <c r="R34" s="10">
        <v>0</v>
      </c>
      <c r="S34" s="10">
        <v>0</v>
      </c>
      <c r="T34" s="23">
        <v>0</v>
      </c>
    </row>
    <row r="35" spans="1:20" x14ac:dyDescent="0.3">
      <c r="A35" s="18">
        <v>9</v>
      </c>
      <c r="B35" s="11" t="s">
        <v>83</v>
      </c>
      <c r="C35" s="12">
        <v>21206994</v>
      </c>
      <c r="D35" s="12">
        <v>7296885</v>
      </c>
      <c r="E35" s="12">
        <v>0</v>
      </c>
      <c r="F35" s="12">
        <v>0</v>
      </c>
      <c r="G35" s="12">
        <v>0</v>
      </c>
      <c r="H35" s="12">
        <v>0</v>
      </c>
      <c r="I35" s="12">
        <v>896830</v>
      </c>
      <c r="J35" s="12">
        <v>0</v>
      </c>
      <c r="K35" s="12">
        <v>0</v>
      </c>
      <c r="L35" s="12">
        <v>7184302</v>
      </c>
      <c r="M35" s="12">
        <v>0</v>
      </c>
      <c r="N35" s="12">
        <v>0</v>
      </c>
      <c r="O35" s="12">
        <v>391000</v>
      </c>
      <c r="P35" s="12">
        <v>1800000</v>
      </c>
      <c r="Q35" s="12">
        <v>0</v>
      </c>
      <c r="R35" s="12">
        <v>0</v>
      </c>
      <c r="S35" s="12">
        <v>3637977</v>
      </c>
      <c r="T35" s="24">
        <v>0</v>
      </c>
    </row>
    <row r="36" spans="1:20" ht="26.4" x14ac:dyDescent="0.3">
      <c r="A36" s="18">
        <v>10</v>
      </c>
      <c r="B36" s="11" t="s">
        <v>84</v>
      </c>
      <c r="C36" s="12">
        <v>3808805</v>
      </c>
      <c r="D36" s="12">
        <v>1357728</v>
      </c>
      <c r="E36" s="12">
        <v>0</v>
      </c>
      <c r="F36" s="12">
        <v>0</v>
      </c>
      <c r="G36" s="12">
        <v>0</v>
      </c>
      <c r="H36" s="12">
        <v>0</v>
      </c>
      <c r="I36" s="12">
        <v>100080</v>
      </c>
      <c r="J36" s="12">
        <v>0</v>
      </c>
      <c r="K36" s="12">
        <v>0</v>
      </c>
      <c r="L36" s="12">
        <v>1292255</v>
      </c>
      <c r="M36" s="12">
        <v>0</v>
      </c>
      <c r="N36" s="12">
        <v>0</v>
      </c>
      <c r="O36" s="12">
        <v>62000</v>
      </c>
      <c r="P36" s="12">
        <v>336000</v>
      </c>
      <c r="Q36" s="12">
        <v>0</v>
      </c>
      <c r="R36" s="12">
        <v>0</v>
      </c>
      <c r="S36" s="12">
        <v>660742</v>
      </c>
      <c r="T36" s="24">
        <v>0</v>
      </c>
    </row>
    <row r="37" spans="1:20" x14ac:dyDescent="0.3">
      <c r="A37" s="16">
        <v>11</v>
      </c>
      <c r="B37" s="9" t="s">
        <v>36</v>
      </c>
      <c r="C37" s="10">
        <v>3764892</v>
      </c>
      <c r="D37" s="10">
        <v>1323815</v>
      </c>
      <c r="E37" s="10">
        <v>0</v>
      </c>
      <c r="F37" s="10">
        <v>0</v>
      </c>
      <c r="G37" s="10">
        <v>0</v>
      </c>
      <c r="H37" s="10">
        <v>0</v>
      </c>
      <c r="I37" s="10">
        <v>100080</v>
      </c>
      <c r="J37" s="10">
        <v>0</v>
      </c>
      <c r="K37" s="10">
        <v>0</v>
      </c>
      <c r="L37" s="10">
        <v>1288255</v>
      </c>
      <c r="M37" s="10">
        <v>0</v>
      </c>
      <c r="N37" s="10">
        <v>0</v>
      </c>
      <c r="O37" s="10">
        <v>56000</v>
      </c>
      <c r="P37" s="10">
        <v>336000</v>
      </c>
      <c r="Q37" s="10">
        <v>0</v>
      </c>
      <c r="R37" s="10">
        <v>0</v>
      </c>
      <c r="S37" s="10">
        <v>660742</v>
      </c>
      <c r="T37" s="23">
        <v>0</v>
      </c>
    </row>
    <row r="38" spans="1:20" ht="52.8" x14ac:dyDescent="0.3">
      <c r="A38" s="16">
        <v>12</v>
      </c>
      <c r="B38" s="9" t="s">
        <v>37</v>
      </c>
      <c r="C38" s="10">
        <v>10000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4000</v>
      </c>
      <c r="M38" s="10">
        <v>0</v>
      </c>
      <c r="N38" s="10">
        <v>0</v>
      </c>
      <c r="O38" s="10">
        <v>6000</v>
      </c>
      <c r="P38" s="10">
        <v>0</v>
      </c>
      <c r="Q38" s="10">
        <v>0</v>
      </c>
      <c r="R38" s="10">
        <v>0</v>
      </c>
      <c r="S38" s="10">
        <v>0</v>
      </c>
      <c r="T38" s="23">
        <v>0</v>
      </c>
    </row>
    <row r="39" spans="1:20" ht="26.4" x14ac:dyDescent="0.3">
      <c r="A39" s="16">
        <v>13</v>
      </c>
      <c r="B39" s="9" t="s">
        <v>38</v>
      </c>
      <c r="C39" s="10">
        <v>33913</v>
      </c>
      <c r="D39" s="10">
        <v>33913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23">
        <v>0</v>
      </c>
    </row>
    <row r="40" spans="1:20" ht="26.4" x14ac:dyDescent="0.3">
      <c r="A40" s="16">
        <v>14</v>
      </c>
      <c r="B40" s="9" t="s">
        <v>39</v>
      </c>
      <c r="C40" s="10">
        <v>3079701</v>
      </c>
      <c r="D40" s="10">
        <v>381299</v>
      </c>
      <c r="E40" s="10">
        <v>0</v>
      </c>
      <c r="F40" s="10">
        <v>76055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1962633</v>
      </c>
      <c r="M40" s="10">
        <v>45364</v>
      </c>
      <c r="N40" s="10">
        <v>0</v>
      </c>
      <c r="O40" s="10">
        <v>0</v>
      </c>
      <c r="P40" s="10">
        <v>294832</v>
      </c>
      <c r="Q40" s="10">
        <v>0</v>
      </c>
      <c r="R40" s="10">
        <v>319518</v>
      </c>
      <c r="S40" s="10">
        <v>0</v>
      </c>
      <c r="T40" s="23">
        <v>0</v>
      </c>
    </row>
    <row r="41" spans="1:20" x14ac:dyDescent="0.3">
      <c r="A41" s="16">
        <v>15</v>
      </c>
      <c r="B41" s="9" t="s">
        <v>85</v>
      </c>
      <c r="C41" s="10">
        <v>3079701</v>
      </c>
      <c r="D41" s="10">
        <v>381299</v>
      </c>
      <c r="E41" s="10">
        <v>0</v>
      </c>
      <c r="F41" s="10">
        <v>76055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1962633</v>
      </c>
      <c r="M41" s="10">
        <v>45364</v>
      </c>
      <c r="N41" s="10">
        <v>0</v>
      </c>
      <c r="O41" s="10">
        <v>0</v>
      </c>
      <c r="P41" s="10">
        <v>294832</v>
      </c>
      <c r="Q41" s="10">
        <v>0</v>
      </c>
      <c r="R41" s="10">
        <v>319518</v>
      </c>
      <c r="S41" s="10">
        <v>0</v>
      </c>
      <c r="T41" s="23">
        <v>0</v>
      </c>
    </row>
    <row r="42" spans="1:20" ht="26.4" x14ac:dyDescent="0.3">
      <c r="A42" s="16">
        <v>16</v>
      </c>
      <c r="B42" s="9" t="s">
        <v>40</v>
      </c>
      <c r="C42" s="10">
        <v>662674</v>
      </c>
      <c r="D42" s="10">
        <v>662674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23">
        <v>0</v>
      </c>
    </row>
    <row r="43" spans="1:20" ht="26.4" x14ac:dyDescent="0.3">
      <c r="A43" s="16">
        <v>17</v>
      </c>
      <c r="B43" s="9" t="s">
        <v>41</v>
      </c>
      <c r="C43" s="10">
        <v>807334</v>
      </c>
      <c r="D43" s="10">
        <v>760408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46926</v>
      </c>
      <c r="S43" s="10">
        <v>0</v>
      </c>
      <c r="T43" s="23">
        <v>0</v>
      </c>
    </row>
    <row r="44" spans="1:20" x14ac:dyDescent="0.3">
      <c r="A44" s="16">
        <v>18</v>
      </c>
      <c r="B44" s="9" t="s">
        <v>86</v>
      </c>
      <c r="C44" s="10">
        <v>1470008</v>
      </c>
      <c r="D44" s="10">
        <v>1423082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46926</v>
      </c>
      <c r="S44" s="10">
        <v>0</v>
      </c>
      <c r="T44" s="23">
        <v>0</v>
      </c>
    </row>
    <row r="45" spans="1:20" x14ac:dyDescent="0.3">
      <c r="A45" s="16">
        <v>19</v>
      </c>
      <c r="B45" s="9" t="s">
        <v>42</v>
      </c>
      <c r="C45" s="10">
        <v>8675379</v>
      </c>
      <c r="D45" s="10">
        <v>1033774</v>
      </c>
      <c r="E45" s="10">
        <v>17561</v>
      </c>
      <c r="F45" s="10">
        <v>502571</v>
      </c>
      <c r="G45" s="10">
        <v>0</v>
      </c>
      <c r="H45" s="10">
        <v>0</v>
      </c>
      <c r="I45" s="10">
        <v>0</v>
      </c>
      <c r="J45" s="10">
        <v>0</v>
      </c>
      <c r="K45" s="10">
        <v>4181744</v>
      </c>
      <c r="L45" s="10">
        <v>24920</v>
      </c>
      <c r="M45" s="10">
        <v>606802</v>
      </c>
      <c r="N45" s="10">
        <v>106770</v>
      </c>
      <c r="O45" s="10">
        <v>0</v>
      </c>
      <c r="P45" s="10">
        <v>833998</v>
      </c>
      <c r="Q45" s="10">
        <v>0</v>
      </c>
      <c r="R45" s="10">
        <v>1367239</v>
      </c>
      <c r="S45" s="10">
        <v>0</v>
      </c>
      <c r="T45" s="23">
        <v>0</v>
      </c>
    </row>
    <row r="46" spans="1:20" x14ac:dyDescent="0.3">
      <c r="A46" s="16">
        <v>20</v>
      </c>
      <c r="B46" s="9" t="s">
        <v>43</v>
      </c>
      <c r="C46" s="10">
        <v>16539876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16539876</v>
      </c>
      <c r="T46" s="23">
        <v>0</v>
      </c>
    </row>
    <row r="47" spans="1:20" x14ac:dyDescent="0.3">
      <c r="A47" s="16">
        <v>21</v>
      </c>
      <c r="B47" s="9" t="s">
        <v>87</v>
      </c>
      <c r="C47" s="10">
        <v>2429348</v>
      </c>
      <c r="D47" s="10">
        <v>2167358</v>
      </c>
      <c r="E47" s="10">
        <v>0</v>
      </c>
      <c r="F47" s="10">
        <v>130995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130995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23">
        <v>0</v>
      </c>
    </row>
    <row r="48" spans="1:20" x14ac:dyDescent="0.3">
      <c r="A48" s="16">
        <v>22</v>
      </c>
      <c r="B48" s="9" t="s">
        <v>88</v>
      </c>
      <c r="C48" s="10">
        <v>19120934</v>
      </c>
      <c r="D48" s="10">
        <v>9792135</v>
      </c>
      <c r="E48" s="10">
        <v>114393</v>
      </c>
      <c r="F48" s="10">
        <v>2913</v>
      </c>
      <c r="G48" s="10">
        <v>0</v>
      </c>
      <c r="H48" s="10">
        <v>0</v>
      </c>
      <c r="I48" s="10">
        <v>0</v>
      </c>
      <c r="J48" s="10">
        <v>1645610</v>
      </c>
      <c r="K48" s="10">
        <v>52969</v>
      </c>
      <c r="L48" s="10">
        <v>6863734</v>
      </c>
      <c r="M48" s="10">
        <v>49060</v>
      </c>
      <c r="N48" s="10">
        <v>99000</v>
      </c>
      <c r="O48" s="10">
        <v>0</v>
      </c>
      <c r="P48" s="10">
        <v>298724</v>
      </c>
      <c r="Q48" s="10">
        <v>0</v>
      </c>
      <c r="R48" s="10">
        <v>202396</v>
      </c>
      <c r="S48" s="10">
        <v>0</v>
      </c>
      <c r="T48" s="23">
        <v>0</v>
      </c>
    </row>
    <row r="49" spans="1:20" x14ac:dyDescent="0.3">
      <c r="A49" s="16">
        <v>23</v>
      </c>
      <c r="B49" s="9" t="s">
        <v>44</v>
      </c>
      <c r="C49" s="10">
        <v>438753</v>
      </c>
      <c r="D49" s="10">
        <v>438753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23">
        <v>0</v>
      </c>
    </row>
    <row r="50" spans="1:20" x14ac:dyDescent="0.3">
      <c r="A50" s="16">
        <v>24</v>
      </c>
      <c r="B50" s="9" t="s">
        <v>89</v>
      </c>
      <c r="C50" s="10">
        <f>SUM(C45+C46+C47+C48)</f>
        <v>46765537</v>
      </c>
      <c r="D50" s="10">
        <f t="shared" ref="D50:T50" si="2">SUM(D45:D48)</f>
        <v>12993267</v>
      </c>
      <c r="E50" s="10">
        <f t="shared" si="2"/>
        <v>131954</v>
      </c>
      <c r="F50" s="10">
        <f t="shared" si="2"/>
        <v>636479</v>
      </c>
      <c r="G50" s="10">
        <f t="shared" si="2"/>
        <v>0</v>
      </c>
      <c r="H50" s="10">
        <f t="shared" si="2"/>
        <v>0</v>
      </c>
      <c r="I50" s="10">
        <f t="shared" si="2"/>
        <v>0</v>
      </c>
      <c r="J50" s="10">
        <f t="shared" si="2"/>
        <v>1645610</v>
      </c>
      <c r="K50" s="10">
        <f t="shared" si="2"/>
        <v>4234713</v>
      </c>
      <c r="L50" s="10">
        <f t="shared" si="2"/>
        <v>7019649</v>
      </c>
      <c r="M50" s="10">
        <f t="shared" si="2"/>
        <v>655862</v>
      </c>
      <c r="N50" s="10">
        <f t="shared" si="2"/>
        <v>205770</v>
      </c>
      <c r="O50" s="10">
        <f t="shared" si="2"/>
        <v>0</v>
      </c>
      <c r="P50" s="10">
        <f t="shared" si="2"/>
        <v>1132722</v>
      </c>
      <c r="Q50" s="10">
        <f t="shared" si="2"/>
        <v>0</v>
      </c>
      <c r="R50" s="10">
        <f t="shared" si="2"/>
        <v>1569635</v>
      </c>
      <c r="S50" s="10">
        <f t="shared" si="2"/>
        <v>16539876</v>
      </c>
      <c r="T50" s="23">
        <f t="shared" si="2"/>
        <v>0</v>
      </c>
    </row>
    <row r="51" spans="1:20" x14ac:dyDescent="0.3">
      <c r="A51" s="16">
        <v>25</v>
      </c>
      <c r="B51" s="9" t="s">
        <v>45</v>
      </c>
      <c r="C51" s="10">
        <v>298895</v>
      </c>
      <c r="D51" s="10">
        <v>298895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23">
        <v>0</v>
      </c>
    </row>
    <row r="52" spans="1:20" ht="26.4" x14ac:dyDescent="0.3">
      <c r="A52" s="16">
        <v>26</v>
      </c>
      <c r="B52" s="9" t="s">
        <v>90</v>
      </c>
      <c r="C52" s="10">
        <f>SUM(C51)</f>
        <v>298895</v>
      </c>
      <c r="D52" s="10">
        <v>13286044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23">
        <v>0</v>
      </c>
    </row>
    <row r="53" spans="1:20" ht="26.4" x14ac:dyDescent="0.3">
      <c r="A53" s="16">
        <v>27</v>
      </c>
      <c r="B53" s="9" t="s">
        <v>46</v>
      </c>
      <c r="C53" s="10">
        <v>18019190</v>
      </c>
      <c r="D53" s="10">
        <v>4119662</v>
      </c>
      <c r="E53" s="10">
        <v>720958</v>
      </c>
      <c r="F53" s="10">
        <v>3582223</v>
      </c>
      <c r="G53" s="10">
        <v>0</v>
      </c>
      <c r="H53" s="10">
        <v>0</v>
      </c>
      <c r="I53" s="10">
        <v>52634</v>
      </c>
      <c r="J53" s="10">
        <v>444315</v>
      </c>
      <c r="K53" s="10">
        <v>1119045</v>
      </c>
      <c r="L53" s="10">
        <v>2373516</v>
      </c>
      <c r="M53" s="10">
        <v>186898</v>
      </c>
      <c r="N53" s="10">
        <v>35595</v>
      </c>
      <c r="O53" s="10">
        <v>0</v>
      </c>
      <c r="P53" s="10">
        <v>388074</v>
      </c>
      <c r="Q53" s="10">
        <v>458</v>
      </c>
      <c r="R53" s="10">
        <v>530047</v>
      </c>
      <c r="S53" s="10">
        <v>4465765</v>
      </c>
      <c r="T53" s="23">
        <v>0</v>
      </c>
    </row>
    <row r="54" spans="1:20" ht="26.4" x14ac:dyDescent="0.3">
      <c r="A54" s="16">
        <v>28</v>
      </c>
      <c r="B54" s="9" t="s">
        <v>47</v>
      </c>
      <c r="C54" s="10">
        <v>953000</v>
      </c>
      <c r="D54" s="10">
        <v>953000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23">
        <v>0</v>
      </c>
    </row>
    <row r="55" spans="1:20" x14ac:dyDescent="0.3">
      <c r="A55" s="16">
        <v>29</v>
      </c>
      <c r="B55" s="9" t="s">
        <v>48</v>
      </c>
      <c r="C55" s="10">
        <v>11782017</v>
      </c>
      <c r="D55" s="10">
        <v>10309209</v>
      </c>
      <c r="E55" s="10">
        <v>29922</v>
      </c>
      <c r="F55" s="10">
        <v>80664</v>
      </c>
      <c r="G55" s="10">
        <v>0</v>
      </c>
      <c r="H55" s="10">
        <v>0</v>
      </c>
      <c r="I55" s="10">
        <v>194941</v>
      </c>
      <c r="J55" s="10">
        <v>0</v>
      </c>
      <c r="K55" s="10">
        <v>0</v>
      </c>
      <c r="L55" s="10">
        <v>868537</v>
      </c>
      <c r="M55" s="10">
        <v>0</v>
      </c>
      <c r="N55" s="10">
        <v>6496</v>
      </c>
      <c r="O55" s="10">
        <v>0</v>
      </c>
      <c r="P55" s="10">
        <v>273907</v>
      </c>
      <c r="Q55" s="10">
        <v>1697</v>
      </c>
      <c r="R55" s="10">
        <v>16644</v>
      </c>
      <c r="S55" s="10">
        <v>0</v>
      </c>
      <c r="T55" s="23">
        <v>0</v>
      </c>
    </row>
    <row r="56" spans="1:20" ht="26.4" x14ac:dyDescent="0.3">
      <c r="A56" s="16">
        <v>30</v>
      </c>
      <c r="B56" s="9" t="s">
        <v>91</v>
      </c>
      <c r="C56" s="10">
        <v>30754207</v>
      </c>
      <c r="D56" s="10">
        <v>15381871</v>
      </c>
      <c r="E56" s="10">
        <v>750880</v>
      </c>
      <c r="F56" s="10">
        <v>3662887</v>
      </c>
      <c r="G56" s="10">
        <v>0</v>
      </c>
      <c r="H56" s="10">
        <v>0</v>
      </c>
      <c r="I56" s="10">
        <v>247575</v>
      </c>
      <c r="J56" s="10">
        <v>444315</v>
      </c>
      <c r="K56" s="10">
        <v>1119045</v>
      </c>
      <c r="L56" s="10">
        <v>3242053</v>
      </c>
      <c r="M56" s="10">
        <v>186898</v>
      </c>
      <c r="N56" s="10">
        <v>42091</v>
      </c>
      <c r="O56" s="10">
        <v>0</v>
      </c>
      <c r="P56" s="10">
        <v>661981</v>
      </c>
      <c r="Q56" s="10">
        <v>2155</v>
      </c>
      <c r="R56" s="10">
        <v>546691</v>
      </c>
      <c r="S56" s="10">
        <v>4465765</v>
      </c>
      <c r="T56" s="23">
        <v>0</v>
      </c>
    </row>
    <row r="57" spans="1:20" x14ac:dyDescent="0.3">
      <c r="A57" s="18">
        <v>31</v>
      </c>
      <c r="B57" s="11" t="s">
        <v>92</v>
      </c>
      <c r="C57" s="12">
        <f>SUM(C41+C44+C50+C52+C56)</f>
        <v>82368348</v>
      </c>
      <c r="D57" s="12">
        <f t="shared" ref="D57:T57" si="3">SUM(D41+D44+D50+D52+D56)</f>
        <v>43465563</v>
      </c>
      <c r="E57" s="12">
        <f t="shared" si="3"/>
        <v>882834</v>
      </c>
      <c r="F57" s="12">
        <f t="shared" si="3"/>
        <v>4375421</v>
      </c>
      <c r="G57" s="12">
        <f t="shared" si="3"/>
        <v>0</v>
      </c>
      <c r="H57" s="12">
        <f t="shared" si="3"/>
        <v>0</v>
      </c>
      <c r="I57" s="12">
        <f t="shared" si="3"/>
        <v>247575</v>
      </c>
      <c r="J57" s="12">
        <f t="shared" si="3"/>
        <v>2089925</v>
      </c>
      <c r="K57" s="12">
        <f t="shared" si="3"/>
        <v>5353758</v>
      </c>
      <c r="L57" s="12">
        <f t="shared" si="3"/>
        <v>12224335</v>
      </c>
      <c r="M57" s="12">
        <f t="shared" si="3"/>
        <v>888124</v>
      </c>
      <c r="N57" s="12">
        <f t="shared" si="3"/>
        <v>247861</v>
      </c>
      <c r="O57" s="12">
        <f t="shared" si="3"/>
        <v>0</v>
      </c>
      <c r="P57" s="12">
        <f t="shared" si="3"/>
        <v>2089535</v>
      </c>
      <c r="Q57" s="12">
        <f t="shared" si="3"/>
        <v>2155</v>
      </c>
      <c r="R57" s="12">
        <f t="shared" si="3"/>
        <v>2482770</v>
      </c>
      <c r="S57" s="12">
        <f t="shared" si="3"/>
        <v>21005641</v>
      </c>
      <c r="T57" s="24">
        <f t="shared" si="3"/>
        <v>0</v>
      </c>
    </row>
    <row r="58" spans="1:20" x14ac:dyDescent="0.3">
      <c r="A58" s="16">
        <v>32</v>
      </c>
      <c r="B58" s="9" t="s">
        <v>93</v>
      </c>
      <c r="C58" s="10">
        <v>3924620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23">
        <v>3924620</v>
      </c>
    </row>
    <row r="59" spans="1:20" ht="39.6" x14ac:dyDescent="0.3">
      <c r="A59" s="16">
        <v>33</v>
      </c>
      <c r="B59" s="9" t="s">
        <v>49</v>
      </c>
      <c r="C59" s="10">
        <v>138650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23">
        <v>138650</v>
      </c>
    </row>
    <row r="60" spans="1:20" ht="26.4" x14ac:dyDescent="0.3">
      <c r="A60" s="16">
        <v>34</v>
      </c>
      <c r="B60" s="9" t="s">
        <v>50</v>
      </c>
      <c r="C60" s="10">
        <v>164970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23">
        <v>164970</v>
      </c>
    </row>
    <row r="61" spans="1:20" ht="26.4" x14ac:dyDescent="0.3">
      <c r="A61" s="16">
        <v>35</v>
      </c>
      <c r="B61" s="9" t="s">
        <v>51</v>
      </c>
      <c r="C61" s="10">
        <v>3621000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23">
        <v>3621000</v>
      </c>
    </row>
    <row r="62" spans="1:20" x14ac:dyDescent="0.3">
      <c r="A62" s="18">
        <v>36</v>
      </c>
      <c r="B62" s="11" t="s">
        <v>94</v>
      </c>
      <c r="C62" s="12">
        <v>3924620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24">
        <v>3924620</v>
      </c>
    </row>
    <row r="63" spans="1:20" ht="39.6" x14ac:dyDescent="0.3">
      <c r="A63" s="16">
        <v>37</v>
      </c>
      <c r="B63" s="9" t="s">
        <v>52</v>
      </c>
      <c r="C63" s="10">
        <v>281169</v>
      </c>
      <c r="D63" s="10">
        <v>0</v>
      </c>
      <c r="E63" s="10">
        <v>0</v>
      </c>
      <c r="F63" s="10">
        <v>0</v>
      </c>
      <c r="G63" s="10">
        <v>281169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23">
        <v>0</v>
      </c>
    </row>
    <row r="64" spans="1:20" x14ac:dyDescent="0.3">
      <c r="A64" s="16">
        <v>38</v>
      </c>
      <c r="B64" s="9" t="s">
        <v>95</v>
      </c>
      <c r="C64" s="10">
        <v>281169</v>
      </c>
      <c r="D64" s="10">
        <v>0</v>
      </c>
      <c r="E64" s="10">
        <v>0</v>
      </c>
      <c r="F64" s="10">
        <v>0</v>
      </c>
      <c r="G64" s="10">
        <v>281169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23">
        <v>0</v>
      </c>
    </row>
    <row r="65" spans="1:20" ht="26.4" x14ac:dyDescent="0.3">
      <c r="A65" s="16">
        <v>39</v>
      </c>
      <c r="B65" s="9" t="s">
        <v>96</v>
      </c>
      <c r="C65" s="10">
        <v>100333913</v>
      </c>
      <c r="D65" s="10">
        <v>0</v>
      </c>
      <c r="E65" s="10">
        <v>0</v>
      </c>
      <c r="F65" s="10">
        <v>0</v>
      </c>
      <c r="G65" s="10">
        <v>0</v>
      </c>
      <c r="H65" s="10">
        <v>100333913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23">
        <v>0</v>
      </c>
    </row>
    <row r="66" spans="1:20" ht="26.4" x14ac:dyDescent="0.3">
      <c r="A66" s="16">
        <v>40</v>
      </c>
      <c r="B66" s="9" t="s">
        <v>53</v>
      </c>
      <c r="C66" s="10">
        <v>100333913</v>
      </c>
      <c r="D66" s="10">
        <v>0</v>
      </c>
      <c r="E66" s="10">
        <v>0</v>
      </c>
      <c r="F66" s="10">
        <v>0</v>
      </c>
      <c r="G66" s="10">
        <v>0</v>
      </c>
      <c r="H66" s="10">
        <v>100333913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23">
        <v>0</v>
      </c>
    </row>
    <row r="67" spans="1:20" ht="39.6" x14ac:dyDescent="0.3">
      <c r="A67" s="16">
        <v>41</v>
      </c>
      <c r="B67" s="9" t="s">
        <v>54</v>
      </c>
      <c r="C67" s="10">
        <v>3739100</v>
      </c>
      <c r="D67" s="10">
        <v>557100</v>
      </c>
      <c r="E67" s="10">
        <v>0</v>
      </c>
      <c r="F67" s="10">
        <v>0</v>
      </c>
      <c r="G67" s="10">
        <v>0</v>
      </c>
      <c r="H67" s="10">
        <v>3182000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23">
        <v>0</v>
      </c>
    </row>
    <row r="68" spans="1:20" x14ac:dyDescent="0.3">
      <c r="A68" s="18">
        <v>42</v>
      </c>
      <c r="B68" s="11" t="s">
        <v>97</v>
      </c>
      <c r="C68" s="12">
        <f>SUM(C64+C65+C67)</f>
        <v>104354182</v>
      </c>
      <c r="D68" s="12">
        <f t="shared" ref="D68:T68" si="4">SUM(D64+D65+D67)</f>
        <v>557100</v>
      </c>
      <c r="E68" s="12">
        <f t="shared" si="4"/>
        <v>0</v>
      </c>
      <c r="F68" s="12">
        <f t="shared" si="4"/>
        <v>0</v>
      </c>
      <c r="G68" s="12">
        <f t="shared" si="4"/>
        <v>281169</v>
      </c>
      <c r="H68" s="12">
        <f t="shared" si="4"/>
        <v>103515913</v>
      </c>
      <c r="I68" s="12">
        <f t="shared" si="4"/>
        <v>0</v>
      </c>
      <c r="J68" s="12">
        <f t="shared" si="4"/>
        <v>0</v>
      </c>
      <c r="K68" s="12">
        <f t="shared" si="4"/>
        <v>0</v>
      </c>
      <c r="L68" s="12">
        <f t="shared" si="4"/>
        <v>0</v>
      </c>
      <c r="M68" s="12">
        <f t="shared" si="4"/>
        <v>0</v>
      </c>
      <c r="N68" s="12">
        <f t="shared" si="4"/>
        <v>0</v>
      </c>
      <c r="O68" s="12">
        <f t="shared" si="4"/>
        <v>0</v>
      </c>
      <c r="P68" s="12">
        <f t="shared" si="4"/>
        <v>0</v>
      </c>
      <c r="Q68" s="12">
        <f t="shared" si="4"/>
        <v>0</v>
      </c>
      <c r="R68" s="12">
        <f t="shared" si="4"/>
        <v>0</v>
      </c>
      <c r="S68" s="12">
        <f t="shared" si="4"/>
        <v>0</v>
      </c>
      <c r="T68" s="24">
        <f t="shared" si="4"/>
        <v>0</v>
      </c>
    </row>
    <row r="69" spans="1:20" x14ac:dyDescent="0.3">
      <c r="A69" s="18">
        <v>43</v>
      </c>
      <c r="B69" s="11" t="s">
        <v>98</v>
      </c>
      <c r="C69" s="12">
        <f>SUM(C35+C36+C57+C62+C68)</f>
        <v>215662949</v>
      </c>
      <c r="D69" s="12">
        <f t="shared" ref="D69:T69" si="5">SUM(D35+D36+D56+D52+D50+D44+D41)</f>
        <v>52120176</v>
      </c>
      <c r="E69" s="12">
        <f t="shared" si="5"/>
        <v>882834</v>
      </c>
      <c r="F69" s="12">
        <f t="shared" si="5"/>
        <v>4375421</v>
      </c>
      <c r="G69" s="12">
        <f t="shared" si="5"/>
        <v>0</v>
      </c>
      <c r="H69" s="12">
        <f t="shared" si="5"/>
        <v>0</v>
      </c>
      <c r="I69" s="12">
        <f t="shared" si="5"/>
        <v>1244485</v>
      </c>
      <c r="J69" s="12">
        <f t="shared" si="5"/>
        <v>2089925</v>
      </c>
      <c r="K69" s="12">
        <f t="shared" si="5"/>
        <v>5353758</v>
      </c>
      <c r="L69" s="12">
        <f t="shared" si="5"/>
        <v>20700892</v>
      </c>
      <c r="M69" s="12">
        <f t="shared" si="5"/>
        <v>888124</v>
      </c>
      <c r="N69" s="12">
        <f t="shared" si="5"/>
        <v>247861</v>
      </c>
      <c r="O69" s="12">
        <f t="shared" si="5"/>
        <v>453000</v>
      </c>
      <c r="P69" s="12">
        <f t="shared" si="5"/>
        <v>4225535</v>
      </c>
      <c r="Q69" s="12">
        <f t="shared" si="5"/>
        <v>2155</v>
      </c>
      <c r="R69" s="12">
        <f t="shared" si="5"/>
        <v>2482770</v>
      </c>
      <c r="S69" s="12">
        <f t="shared" si="5"/>
        <v>25304360</v>
      </c>
      <c r="T69" s="24">
        <f t="shared" si="5"/>
        <v>0</v>
      </c>
    </row>
    <row r="70" spans="1:20" ht="39.6" x14ac:dyDescent="0.3">
      <c r="A70" s="16">
        <v>44</v>
      </c>
      <c r="B70" s="9" t="s">
        <v>55</v>
      </c>
      <c r="C70" s="10">
        <v>7316467</v>
      </c>
      <c r="D70" s="10">
        <v>0</v>
      </c>
      <c r="E70" s="10">
        <v>0</v>
      </c>
      <c r="F70" s="10">
        <v>0</v>
      </c>
      <c r="G70" s="10">
        <v>7316467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23">
        <v>0</v>
      </c>
    </row>
    <row r="71" spans="1:20" ht="26.4" x14ac:dyDescent="0.3">
      <c r="A71" s="16">
        <v>45</v>
      </c>
      <c r="B71" s="9" t="s">
        <v>56</v>
      </c>
      <c r="C71" s="10">
        <v>54063160</v>
      </c>
      <c r="D71" s="10">
        <v>0</v>
      </c>
      <c r="E71" s="10">
        <v>0</v>
      </c>
      <c r="F71" s="10">
        <v>0</v>
      </c>
      <c r="G71" s="10">
        <v>0</v>
      </c>
      <c r="H71" s="10">
        <v>54063160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23">
        <v>0</v>
      </c>
    </row>
    <row r="72" spans="1:20" ht="26.4" x14ac:dyDescent="0.3">
      <c r="A72" s="16">
        <v>46</v>
      </c>
      <c r="B72" s="9" t="s">
        <v>57</v>
      </c>
      <c r="C72" s="10">
        <v>61379627</v>
      </c>
      <c r="D72" s="10">
        <v>0</v>
      </c>
      <c r="E72" s="10">
        <v>0</v>
      </c>
      <c r="F72" s="10">
        <v>0</v>
      </c>
      <c r="G72" s="10">
        <v>7316467</v>
      </c>
      <c r="H72" s="10">
        <v>54063160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23">
        <v>0</v>
      </c>
    </row>
    <row r="73" spans="1:20" x14ac:dyDescent="0.3">
      <c r="A73" s="18">
        <v>47</v>
      </c>
      <c r="B73" s="11" t="s">
        <v>99</v>
      </c>
      <c r="C73" s="12">
        <v>61379627</v>
      </c>
      <c r="D73" s="12">
        <v>0</v>
      </c>
      <c r="E73" s="12">
        <v>0</v>
      </c>
      <c r="F73" s="12">
        <v>0</v>
      </c>
      <c r="G73" s="12">
        <v>7316467</v>
      </c>
      <c r="H73" s="12">
        <v>54063160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24">
        <v>0</v>
      </c>
    </row>
    <row r="74" spans="1:20" s="29" customFormat="1" ht="15" thickBot="1" x14ac:dyDescent="0.35">
      <c r="A74" s="35">
        <v>48</v>
      </c>
      <c r="B74" s="36" t="s">
        <v>100</v>
      </c>
      <c r="C74" s="37">
        <f>SUM(C69+C73)</f>
        <v>277042576</v>
      </c>
      <c r="D74" s="37">
        <f t="shared" ref="D74:T74" si="6">SUM(D69+D73)</f>
        <v>52120176</v>
      </c>
      <c r="E74" s="37">
        <f t="shared" si="6"/>
        <v>882834</v>
      </c>
      <c r="F74" s="37">
        <f t="shared" si="6"/>
        <v>4375421</v>
      </c>
      <c r="G74" s="37">
        <f t="shared" si="6"/>
        <v>7316467</v>
      </c>
      <c r="H74" s="37">
        <f t="shared" si="6"/>
        <v>54063160</v>
      </c>
      <c r="I74" s="37">
        <f t="shared" si="6"/>
        <v>1244485</v>
      </c>
      <c r="J74" s="37">
        <f t="shared" si="6"/>
        <v>2089925</v>
      </c>
      <c r="K74" s="37">
        <f t="shared" si="6"/>
        <v>5353758</v>
      </c>
      <c r="L74" s="37">
        <f t="shared" si="6"/>
        <v>20700892</v>
      </c>
      <c r="M74" s="37">
        <f t="shared" si="6"/>
        <v>888124</v>
      </c>
      <c r="N74" s="37">
        <f t="shared" si="6"/>
        <v>247861</v>
      </c>
      <c r="O74" s="37">
        <f t="shared" si="6"/>
        <v>453000</v>
      </c>
      <c r="P74" s="37">
        <f t="shared" si="6"/>
        <v>4225535</v>
      </c>
      <c r="Q74" s="37">
        <f t="shared" si="6"/>
        <v>2155</v>
      </c>
      <c r="R74" s="37">
        <f t="shared" si="6"/>
        <v>2482770</v>
      </c>
      <c r="S74" s="37">
        <f t="shared" si="6"/>
        <v>25304360</v>
      </c>
      <c r="T74" s="38">
        <f t="shared" si="6"/>
        <v>0</v>
      </c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2020-06-02T12:08:23Z</cp:lastPrinted>
  <dcterms:created xsi:type="dcterms:W3CDTF">2020-05-04T15:22:35Z</dcterms:created>
  <dcterms:modified xsi:type="dcterms:W3CDTF">2020-06-23T14:24:20Z</dcterms:modified>
</cp:coreProperties>
</file>