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C1DCC37C-1ABD-4E27-ADED-BAA7DACD3C9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3.sz.mell." sheetId="1" r:id="rId1"/>
  </sheets>
  <definedNames>
    <definedName name="_xlnm.Print_Area" localSheetId="0">'3.sz.mell.'!$A$1:$E$145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  <c r="D29" i="1"/>
  <c r="C29" i="1"/>
  <c r="E121" i="1"/>
  <c r="E7" i="1"/>
  <c r="D7" i="1"/>
  <c r="C7" i="1"/>
  <c r="E139" i="1"/>
  <c r="D139" i="1"/>
  <c r="C139" i="1"/>
  <c r="E134" i="1"/>
  <c r="D134" i="1"/>
  <c r="C134" i="1"/>
  <c r="E129" i="1"/>
  <c r="D129" i="1"/>
  <c r="C129" i="1"/>
  <c r="E125" i="1"/>
  <c r="D125" i="1"/>
  <c r="C125" i="1"/>
  <c r="E107" i="1"/>
  <c r="D107" i="1"/>
  <c r="C107" i="1"/>
  <c r="E91" i="1"/>
  <c r="D91" i="1"/>
  <c r="C91" i="1"/>
  <c r="E78" i="1"/>
  <c r="D78" i="1"/>
  <c r="C78" i="1"/>
  <c r="E74" i="1"/>
  <c r="D74" i="1"/>
  <c r="C74" i="1"/>
  <c r="E71" i="1"/>
  <c r="D71" i="1"/>
  <c r="C71" i="1"/>
  <c r="E66" i="1"/>
  <c r="D66" i="1"/>
  <c r="E62" i="1"/>
  <c r="D62" i="1"/>
  <c r="C62" i="1"/>
  <c r="C57" i="1"/>
  <c r="E53" i="1"/>
  <c r="D53" i="1"/>
  <c r="C53" i="1"/>
  <c r="C88" i="1"/>
  <c r="D144" i="1" l="1"/>
  <c r="D84" i="1"/>
  <c r="C124" i="1"/>
  <c r="E124" i="1"/>
  <c r="C84" i="1"/>
  <c r="E84" i="1"/>
  <c r="D124" i="1"/>
  <c r="C144" i="1"/>
  <c r="E144" i="1"/>
  <c r="C61" i="1"/>
  <c r="D61" i="1"/>
  <c r="E61" i="1"/>
  <c r="D145" i="1" l="1"/>
  <c r="D150" i="1"/>
  <c r="D85" i="1"/>
  <c r="C149" i="1"/>
  <c r="C145" i="1"/>
  <c r="E145" i="1"/>
  <c r="E149" i="1"/>
  <c r="E150" i="1"/>
  <c r="C85" i="1"/>
  <c r="C150" i="1"/>
  <c r="D149" i="1"/>
  <c r="E85" i="1"/>
  <c r="D119" i="1"/>
</calcChain>
</file>

<file path=xl/sharedStrings.xml><?xml version="1.0" encoding="utf-8"?>
<sst xmlns="http://schemas.openxmlformats.org/spreadsheetml/2006/main" count="434" uniqueCount="335">
  <si>
    <t>B E V É T E L E K</t>
  </si>
  <si>
    <t>1. sz. táblázat</t>
  </si>
  <si>
    <t>Ezer forintban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</si>
  <si>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</si>
  <si>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</si>
  <si>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</si>
  <si>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</si>
  <si>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</si>
  <si>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</si>
  <si>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</si>
  <si>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</si>
  <si>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</si>
  <si>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</si>
  <si>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</si>
  <si>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</si>
  <si>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001</t>
  </si>
  <si>
    <t>1.1.</t>
  </si>
  <si>
    <t>Helyi önkormányzatok működésének általános támogatása</t>
  </si>
  <si>
    <t>002</t>
  </si>
  <si>
    <t>1.2.</t>
  </si>
  <si>
    <t>Önkormányzatok egyes köznevelési feladatainak támogatása</t>
  </si>
  <si>
    <t>003</t>
  </si>
  <si>
    <t>1.3.</t>
  </si>
  <si>
    <t>Önkormányzatok szociális és gyermekjóléti feladatainak támogatása</t>
  </si>
  <si>
    <t>004</t>
  </si>
  <si>
    <t>1.4.</t>
  </si>
  <si>
    <t>Önkormányzatok kulturális feladatainak támogatása</t>
  </si>
  <si>
    <t>005</t>
  </si>
  <si>
    <t>1.5.</t>
  </si>
  <si>
    <t>006</t>
  </si>
  <si>
    <t>1.6.</t>
  </si>
  <si>
    <t>007</t>
  </si>
  <si>
    <t>2.</t>
  </si>
  <si>
    <t>Működési célú támogatások államháztartáson belülről (2.1.+…+.2.5.)</t>
  </si>
  <si>
    <t>008</t>
  </si>
  <si>
    <t>2.1.</t>
  </si>
  <si>
    <t>Elvonások és befizetések bevételei</t>
  </si>
  <si>
    <t>009</t>
  </si>
  <si>
    <t>2.2.</t>
  </si>
  <si>
    <t xml:space="preserve">Működési célú garancia- és kezességvállalásból megtérülések </t>
  </si>
  <si>
    <t>010</t>
  </si>
  <si>
    <t>2.3.</t>
  </si>
  <si>
    <t xml:space="preserve">Működési célú visszatérítendő támogatások, kölcsönök visszatérülése </t>
  </si>
  <si>
    <t>011</t>
  </si>
  <si>
    <t>2.4.</t>
  </si>
  <si>
    <t>Működési célú visszatérítendő támogatások, kölcsönök igénybevétele</t>
  </si>
  <si>
    <t>012</t>
  </si>
  <si>
    <t>2.5.</t>
  </si>
  <si>
    <t>013</t>
  </si>
  <si>
    <t>2.6.</t>
  </si>
  <si>
    <t>2.5.-ből EU-s támogatás</t>
  </si>
  <si>
    <t>014</t>
  </si>
  <si>
    <t>3.</t>
  </si>
  <si>
    <t>Felhalmozási célú támogatások államháztartáson belülről (3.1.+…+3.5.)</t>
  </si>
  <si>
    <t>015</t>
  </si>
  <si>
    <t>3.1.</t>
  </si>
  <si>
    <t>Felhalmozási célú önkormányzati támogatások</t>
  </si>
  <si>
    <t>016</t>
  </si>
  <si>
    <t>3.2.</t>
  </si>
  <si>
    <t>Felhalmozási célú garancia- és kezességvállalásból megtérülések</t>
  </si>
  <si>
    <t>017</t>
  </si>
  <si>
    <t>3.3.</t>
  </si>
  <si>
    <t>Felhalmozási célú visszatérítendő támogatások, kölcsönök visszatérülése</t>
  </si>
  <si>
    <t>018</t>
  </si>
  <si>
    <t>3.4.</t>
  </si>
  <si>
    <t>Felhalmozási célú visszatérítendő támogatások, kölcsönök igénybevétele</t>
  </si>
  <si>
    <t>019</t>
  </si>
  <si>
    <t>3.5.</t>
  </si>
  <si>
    <t>020</t>
  </si>
  <si>
    <t>3.6.</t>
  </si>
  <si>
    <t>3.5.-ből EU-s támogatás</t>
  </si>
  <si>
    <t>021</t>
  </si>
  <si>
    <t xml:space="preserve">4. </t>
  </si>
  <si>
    <t>Közhatalmi bevételek (4.1.+4.2.+4.3.+4.4.)</t>
  </si>
  <si>
    <t>022</t>
  </si>
  <si>
    <t>4.1.</t>
  </si>
  <si>
    <t>Helyi adók  (4.1.1.+4.1.2.)</t>
  </si>
  <si>
    <t>023</t>
  </si>
  <si>
    <t>4.1.1.</t>
  </si>
  <si>
    <t>- Vagyoni típusú adók</t>
  </si>
  <si>
    <t>024</t>
  </si>
  <si>
    <t>4.1.2.</t>
  </si>
  <si>
    <t>025</t>
  </si>
  <si>
    <t>4.2.</t>
  </si>
  <si>
    <t>Gépjárműadó</t>
  </si>
  <si>
    <t>026</t>
  </si>
  <si>
    <t>4.3.</t>
  </si>
  <si>
    <t>Egyéb áruhasználati és szolgáltatási adók</t>
  </si>
  <si>
    <t>027</t>
  </si>
  <si>
    <t>4.4.</t>
  </si>
  <si>
    <t>Egyéb közhatalmi bevételek</t>
  </si>
  <si>
    <t>028</t>
  </si>
  <si>
    <t>5.</t>
  </si>
  <si>
    <t>029</t>
  </si>
  <si>
    <t>5.1.</t>
  </si>
  <si>
    <t>Készletértékesítés ellenértéke</t>
  </si>
  <si>
    <t>030</t>
  </si>
  <si>
    <t>5.2.</t>
  </si>
  <si>
    <t>Szolgáltatások ellenértéke</t>
  </si>
  <si>
    <t>031</t>
  </si>
  <si>
    <t>5.3.</t>
  </si>
  <si>
    <t>Közvetített szolgáltatások értéke</t>
  </si>
  <si>
    <t>032</t>
  </si>
  <si>
    <t>5.4.</t>
  </si>
  <si>
    <t>Tulajdonosi bevételek</t>
  </si>
  <si>
    <t>033</t>
  </si>
  <si>
    <t>5.5.</t>
  </si>
  <si>
    <t>Ellátási díjak</t>
  </si>
  <si>
    <t>034</t>
  </si>
  <si>
    <t>5.6.</t>
  </si>
  <si>
    <t xml:space="preserve">Kiszámlázott általános forgalmi adó </t>
  </si>
  <si>
    <t>035</t>
  </si>
  <si>
    <t>5.7.</t>
  </si>
  <si>
    <t>Általános forgalmi adó visszatérítése</t>
  </si>
  <si>
    <t>036</t>
  </si>
  <si>
    <t>5.8.</t>
  </si>
  <si>
    <t>Kamatbevételek</t>
  </si>
  <si>
    <t>037</t>
  </si>
  <si>
    <t>5.9.</t>
  </si>
  <si>
    <t>Egyéb pénzügyi műveletek bevételei</t>
  </si>
  <si>
    <t>038</t>
  </si>
  <si>
    <t>5.10.</t>
  </si>
  <si>
    <t>Egyéb működési bevételek</t>
  </si>
  <si>
    <t>039</t>
  </si>
  <si>
    <t>6.</t>
  </si>
  <si>
    <t>Felhalmozási bevételek (6.1.+…+6.5.)</t>
  </si>
  <si>
    <t>040</t>
  </si>
  <si>
    <t>6.1.</t>
  </si>
  <si>
    <t>Immateriális javak értékesítése</t>
  </si>
  <si>
    <t>041</t>
  </si>
  <si>
    <t>6.2.</t>
  </si>
  <si>
    <t>Ingatlanok értékesítése</t>
  </si>
  <si>
    <t>042</t>
  </si>
  <si>
    <t>6.3.</t>
  </si>
  <si>
    <t>Egyéb tárgyi eszközök értékesítése</t>
  </si>
  <si>
    <t>043</t>
  </si>
  <si>
    <t>6.4.</t>
  </si>
  <si>
    <t>Részesedések értékesítése</t>
  </si>
  <si>
    <t>044</t>
  </si>
  <si>
    <t>6.5.</t>
  </si>
  <si>
    <t>Részesedések megszűnéséhez kapcsolódó bevételek</t>
  </si>
  <si>
    <t>045</t>
  </si>
  <si>
    <t xml:space="preserve">7. </t>
  </si>
  <si>
    <t>Működési célú átvett pénzeszközök (7.1. + … + 7.3.)</t>
  </si>
  <si>
    <t>046</t>
  </si>
  <si>
    <t>7.1.</t>
  </si>
  <si>
    <t>Működési célú garancia- és kezességvállalásból megtérülések ÁH-n kívülről</t>
  </si>
  <si>
    <t>047</t>
  </si>
  <si>
    <t>7.2.</t>
  </si>
  <si>
    <t>048</t>
  </si>
  <si>
    <t>7.3.</t>
  </si>
  <si>
    <t>Egyéb működési célú átvett pénzeszköz</t>
  </si>
  <si>
    <t>049</t>
  </si>
  <si>
    <t>7.4.</t>
  </si>
  <si>
    <t>050</t>
  </si>
  <si>
    <t>8.</t>
  </si>
  <si>
    <t>Felhalmozási célú átvett pénzeszközök (8.1.+8.2.+8.3.)</t>
  </si>
  <si>
    <t>051</t>
  </si>
  <si>
    <t>8.1.</t>
  </si>
  <si>
    <t>Felhalm. célú garancia- és kezességvállalásból megtérülések ÁH-n kívülről</t>
  </si>
  <si>
    <t>052</t>
  </si>
  <si>
    <t>8.2.</t>
  </si>
  <si>
    <t>053</t>
  </si>
  <si>
    <t>8.3.</t>
  </si>
  <si>
    <t>Egyéb felhalmozási célú átvett pénzeszköz</t>
  </si>
  <si>
    <t>054</t>
  </si>
  <si>
    <t>8.4.</t>
  </si>
  <si>
    <t>055</t>
  </si>
  <si>
    <t>9.</t>
  </si>
  <si>
    <t>KÖLTSÉGVETÉSI BEVÉTELEK ÖSSZESEN: (1+…+8)</t>
  </si>
  <si>
    <t>056</t>
  </si>
  <si>
    <t xml:space="preserve">   10.</t>
  </si>
  <si>
    <t>Hitel-, kölcsönfelvétel államháztartáson kívülről  (10.1.+10.3.)</t>
  </si>
  <si>
    <t>057</t>
  </si>
  <si>
    <t>10.1.</t>
  </si>
  <si>
    <t>Hosszú lejáratú  hitelek, kölcsönök felvétele</t>
  </si>
  <si>
    <t>058</t>
  </si>
  <si>
    <t>10.2.</t>
  </si>
  <si>
    <t>Likviditási célú  hitelek, kölcsönök felvétele pénzügyi vállalkozástól</t>
  </si>
  <si>
    <t>059</t>
  </si>
  <si>
    <t>10.3.</t>
  </si>
  <si>
    <t xml:space="preserve">   Rövid lejáratú  hitelek, kölcsönök felvétele</t>
  </si>
  <si>
    <t>060</t>
  </si>
  <si>
    <t xml:space="preserve">   11.</t>
  </si>
  <si>
    <t>Belföldi értékpapírok bevételei (11.1. +…+ 11.4.)</t>
  </si>
  <si>
    <t>061</t>
  </si>
  <si>
    <t>11.1.</t>
  </si>
  <si>
    <t>Forgatási célú belföldi értékpapírok beváltása,  értékesítése</t>
  </si>
  <si>
    <t>062</t>
  </si>
  <si>
    <t>11.2.</t>
  </si>
  <si>
    <t>Forgatási célú belföldi értékpapírok kibocsátása</t>
  </si>
  <si>
    <t>063</t>
  </si>
  <si>
    <t>11.3.</t>
  </si>
  <si>
    <t>Befektetési célú belföldi értékpapírok beváltása,  értékesítése</t>
  </si>
  <si>
    <t>064</t>
  </si>
  <si>
    <t>11.4.</t>
  </si>
  <si>
    <t>Befektetési célú belföldi értékpapírok kibocsátása</t>
  </si>
  <si>
    <t>065</t>
  </si>
  <si>
    <t xml:space="preserve">    12.</t>
  </si>
  <si>
    <t>Maradvány igénybevétele (12.1. + 12.2.)</t>
  </si>
  <si>
    <t>066</t>
  </si>
  <si>
    <t>12.1.</t>
  </si>
  <si>
    <t>Előző év költségvetési maradványának igénybevétele</t>
  </si>
  <si>
    <t>067</t>
  </si>
  <si>
    <t>12.2.</t>
  </si>
  <si>
    <t>Előző év vállalkozási maradványának igénybevétele</t>
  </si>
  <si>
    <t>068</t>
  </si>
  <si>
    <t xml:space="preserve">    13.</t>
  </si>
  <si>
    <t>Belföldi finanszírozás bevételei (13.1. + … + 13.3.)</t>
  </si>
  <si>
    <t>069</t>
  </si>
  <si>
    <t>13.1.</t>
  </si>
  <si>
    <t>Államháztartáson belüli megelőlegezések</t>
  </si>
  <si>
    <t>070</t>
  </si>
  <si>
    <t>13.2.</t>
  </si>
  <si>
    <t>Államháztartáson belüli megelőlegezések törlesztése</t>
  </si>
  <si>
    <t>071</t>
  </si>
  <si>
    <t>13.3.</t>
  </si>
  <si>
    <t>Betétek megszüntetése</t>
  </si>
  <si>
    <t>072</t>
  </si>
  <si>
    <t xml:space="preserve">    14.</t>
  </si>
  <si>
    <t>Külföldi finanszírozás bevételei (14.1.+…14.4.)</t>
  </si>
  <si>
    <t>073</t>
  </si>
  <si>
    <t xml:space="preserve">    14.1.</t>
  </si>
  <si>
    <t>Forgatási célú külföldi értékpapírok beváltása,  értékesítése</t>
  </si>
  <si>
    <t>074</t>
  </si>
  <si>
    <t xml:space="preserve">    14.2.</t>
  </si>
  <si>
    <t>Befektetési célú külföldi értékpapírok beváltása,  értékesítése</t>
  </si>
  <si>
    <t>075</t>
  </si>
  <si>
    <t xml:space="preserve">    14.3.</t>
  </si>
  <si>
    <t>Külföldi értékpapírok kibocsátása</t>
  </si>
  <si>
    <t>076</t>
  </si>
  <si>
    <t xml:space="preserve">    14.4.</t>
  </si>
  <si>
    <t>Külföldi hitelek, kölcsönök felvétele</t>
  </si>
  <si>
    <t>077</t>
  </si>
  <si>
    <t xml:space="preserve">    15.</t>
  </si>
  <si>
    <t>Adóssághoz nem kapcsolódó származékos ügyletek bevételei</t>
  </si>
  <si>
    <t>078</t>
  </si>
  <si>
    <t xml:space="preserve">    16.</t>
  </si>
  <si>
    <t>FINANSZÍROZÁSI BEVÉTELEK ÖSSZESEN: (10. + … +15.)</t>
  </si>
  <si>
    <t>079</t>
  </si>
  <si>
    <t xml:space="preserve">    17.</t>
  </si>
  <si>
    <t>KÖLTSÉGVETÉSI ÉS FINANSZÍROZÁSI BEVÉTELEK ÖSSZESEN: (9+16)</t>
  </si>
  <si>
    <t>080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</si>
  <si>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</si>
  <si>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</si>
  <si>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</si>
  <si>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</si>
  <si>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</si>
  <si>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</si>
  <si>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</si>
  <si>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</si>
  <si>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</si>
  <si>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</si>
  <si>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</si>
  <si>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</si>
  <si>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</si>
  <si>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</si>
  <si>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</si>
  <si>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</si>
  <si>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</si>
  <si>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</si>
  <si>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</si>
  <si>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</si>
  <si>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</si>
  <si>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</si>
  <si>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</si>
  <si>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</si>
  <si>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</si>
  <si>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</si>
  <si>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</si>
  <si>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</si>
  <si>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</si>
  <si>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</si>
  <si>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</si>
  <si>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</si>
  <si>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</si>
  <si>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</si>
  <si>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</si>
  <si>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</si>
  <si>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</si>
  <si>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</si>
  <si>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</si>
  <si>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</si>
  <si>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</si>
  <si>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</si>
  <si>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</si>
  <si>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</si>
  <si>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</si>
  <si>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</si>
  <si>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</si>
  <si>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</si>
  <si>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</si>
  <si>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</si>
  <si>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</si>
  <si>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</si>
  <si>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</si>
  <si>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</si>
  <si>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</si>
  <si>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</si>
  <si>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</si>
  <si>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</si>
  <si>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</si>
  <si>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</si>
  <si>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</si>
  <si>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</si>
  <si>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</si>
  <si>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</si>
  <si>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</si>
  <si>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</si>
  <si>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</si>
  <si>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</si>
  <si>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</si>
  <si>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</si>
  <si>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</si>
  <si>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</si>
  <si>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</si>
  <si>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</si>
  <si>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</si>
  <si>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</si>
  <si>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</si>
  <si>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</si>
  <si>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</si>
  <si>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</si>
  <si>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Működési célú költségvetési támogatások és kiegészítő</t>
  </si>
  <si>
    <t>Elszámolásból származó bevételek</t>
  </si>
  <si>
    <t>Egyéb működési célú támogatások bevételei államháztartáson belülről</t>
  </si>
  <si>
    <t>Egyéb felhalmozási célú támogatások bevételei államháztartáson belülről</t>
  </si>
  <si>
    <t xml:space="preserve"> - Értékesítési és forgalmi adók</t>
  </si>
  <si>
    <t>5.11.</t>
  </si>
  <si>
    <t>Működési bevételek (5.1.+…+ 5.11.)</t>
  </si>
  <si>
    <t>Biztosító által fizetett kártérítés</t>
  </si>
  <si>
    <t>Működési célú garancia- és kezességvállalásból megtérülések ÁH-n belülről</t>
  </si>
  <si>
    <t>Felhalm. célú garancia- és kezességvállalásból megtérülések ÁH-n belülről</t>
  </si>
  <si>
    <t>forintban</t>
  </si>
  <si>
    <t>2019. évi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</si>
</sst>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#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1" fillId="0" borderId="0" xfId="1" applyFill="1" applyProtection="1"/>
    <xf numFmtId="165" fontId="3" fillId="0" borderId="1" xfId="1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right" vertical="center"/>
    </xf>
    <xf numFmtId="49" fontId="1" fillId="0" borderId="0" xfId="1" applyNumberFormat="1" applyFill="1" applyProtection="1"/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Protection="1"/>
    <xf numFmtId="0" fontId="9" fillId="0" borderId="0" xfId="1" applyFont="1" applyFill="1" applyProtection="1"/>
    <xf numFmtId="0" fontId="8" fillId="0" borderId="8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5" fontId="8" fillId="0" borderId="9" xfId="1" applyNumberFormat="1" applyFont="1" applyFill="1" applyBorder="1" applyAlignment="1" applyProtection="1">
      <alignment horizontal="right" vertical="center" wrapText="1" indent="1"/>
    </xf>
    <xf numFmtId="49" fontId="10" fillId="0" borderId="0" xfId="1" applyNumberFormat="1" applyFont="1" applyFill="1" applyProtection="1"/>
    <xf numFmtId="0" fontId="10" fillId="0" borderId="0" xfId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1" fillId="0" borderId="12" xfId="0" applyFont="1" applyBorder="1" applyAlignment="1" applyProtection="1">
      <alignment horizontal="left" wrapText="1" indent="1"/>
    </xf>
    <xf numFmtId="165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165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wrapText="1" indent="1"/>
    </xf>
    <xf numFmtId="165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vertical="center" wrapText="1" indent="1"/>
    </xf>
    <xf numFmtId="165" fontId="13" fillId="0" borderId="9" xfId="1" applyNumberFormat="1" applyFont="1" applyFill="1" applyBorder="1" applyAlignment="1" applyProtection="1">
      <alignment horizontal="right" vertical="center" wrapText="1" indent="1"/>
    </xf>
    <xf numFmtId="165" fontId="9" fillId="0" borderId="12" xfId="1" applyNumberFormat="1" applyFont="1" applyFill="1" applyBorder="1" applyAlignment="1" applyProtection="1">
      <alignment horizontal="right" vertical="center" wrapText="1" indent="1"/>
    </xf>
    <xf numFmtId="165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8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vertical="center" wrapText="1"/>
    </xf>
    <xf numFmtId="0" fontId="11" fillId="0" borderId="11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165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vertical="center" wrapText="1"/>
    </xf>
    <xf numFmtId="0" fontId="12" fillId="0" borderId="20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165" fontId="3" fillId="0" borderId="1" xfId="1" applyNumberFormat="1" applyFont="1" applyFill="1" applyBorder="1" applyAlignment="1" applyProtection="1"/>
    <xf numFmtId="0" fontId="5" fillId="0" borderId="1" xfId="0" applyFont="1" applyFill="1" applyBorder="1" applyAlignment="1" applyProtection="1">
      <alignment horizontal="right"/>
    </xf>
    <xf numFmtId="49" fontId="1" fillId="0" borderId="0" xfId="1" applyNumberFormat="1" applyFill="1" applyAlignment="1" applyProtection="1"/>
    <xf numFmtId="0" fontId="1" fillId="0" borderId="0" xfId="1" applyFill="1" applyAlignment="1" applyProtection="1"/>
    <xf numFmtId="0" fontId="8" fillId="0" borderId="22" xfId="1" applyFont="1" applyFill="1" applyBorder="1" applyAlignment="1" applyProtection="1">
      <alignment horizontal="center" vertical="center" wrapText="1"/>
    </xf>
    <xf numFmtId="0" fontId="8" fillId="0" borderId="23" xfId="1" applyFont="1" applyFill="1" applyBorder="1" applyAlignment="1" applyProtection="1">
      <alignment horizontal="left" vertical="center" wrapText="1" indent="1"/>
    </xf>
    <xf numFmtId="0" fontId="8" fillId="0" borderId="24" xfId="1" applyFont="1" applyFill="1" applyBorder="1" applyAlignment="1" applyProtection="1">
      <alignment vertical="center" wrapText="1"/>
    </xf>
    <xf numFmtId="165" fontId="8" fillId="0" borderId="24" xfId="1" applyNumberFormat="1" applyFont="1" applyFill="1" applyBorder="1" applyAlignment="1" applyProtection="1">
      <alignment horizontal="right" vertical="center" wrapText="1" indent="1"/>
    </xf>
    <xf numFmtId="49" fontId="9" fillId="0" borderId="2" xfId="1" applyNumberFormat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5" fontId="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26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27" xfId="1" applyNumberFormat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5" xfId="1" applyNumberFormat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horizontal="left" vertical="center" wrapText="1" indent="6"/>
    </xf>
    <xf numFmtId="165" fontId="9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vertical="center" wrapText="1"/>
    </xf>
    <xf numFmtId="0" fontId="9" fillId="0" borderId="18" xfId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13" fillId="0" borderId="9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165" fontId="12" fillId="0" borderId="9" xfId="0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165" fontId="15" fillId="0" borderId="9" xfId="0" quotePrefix="1" applyNumberFormat="1" applyFont="1" applyBorder="1" applyAlignment="1" applyProtection="1">
      <alignment horizontal="righ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5" fillId="0" borderId="21" xfId="0" applyFont="1" applyBorder="1" applyAlignment="1" applyProtection="1">
      <alignment horizontal="left" vertical="center" wrapText="1" indent="1"/>
    </xf>
    <xf numFmtId="165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right" vertical="center" indent="1"/>
    </xf>
    <xf numFmtId="165" fontId="8" fillId="0" borderId="22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Protection="1"/>
    <xf numFmtId="0" fontId="6" fillId="0" borderId="6" xfId="1" applyFont="1" applyFill="1" applyBorder="1" applyAlignment="1" applyProtection="1">
      <alignment horizontal="center" vertical="center" wrapText="1"/>
    </xf>
    <xf numFmtId="165" fontId="9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2" xfId="1" applyNumberFormat="1" applyFont="1" applyFill="1" applyBorder="1" applyAlignment="1" applyProtection="1">
      <alignment horizontal="right" vertical="center" wrapText="1" indent="1"/>
    </xf>
    <xf numFmtId="165" fontId="9" fillId="0" borderId="31" xfId="1" applyNumberFormat="1" applyFont="1" applyFill="1" applyBorder="1" applyAlignment="1" applyProtection="1">
      <alignment horizontal="right" vertical="center" wrapText="1" inden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165" fontId="7" fillId="0" borderId="3" xfId="1" applyNumberFormat="1" applyFont="1" applyFill="1" applyBorder="1" applyAlignment="1" applyProtection="1">
      <alignment horizontal="center" vertical="center"/>
    </xf>
    <xf numFmtId="165" fontId="7" fillId="0" borderId="4" xfId="1" applyNumberFormat="1" applyFont="1" applyFill="1" applyBorder="1" applyAlignment="1" applyProtection="1">
      <alignment horizontal="center" vertical="center"/>
    </xf>
    <xf numFmtId="0" fontId="16" fillId="0" borderId="0" xfId="1" applyFont="1" applyFill="1" applyAlignment="1" applyProtection="1">
      <alignment horizontal="center"/>
    </xf>
    <xf numFmtId="165" fontId="2" fillId="0" borderId="0" xfId="1" applyNumberFormat="1" applyFont="1" applyFill="1" applyBorder="1" applyAlignment="1" applyProtection="1">
      <alignment horizontal="center" vertical="center"/>
    </xf>
  </cellXfs>
  <cellStyles count="12">
    <cellStyle name="1. jelölőszín�" xfId="2" xr:uid="{00000000-0005-0000-0000-000000000000}"/>
    <cellStyle name="2. jelölőszín�" xfId="3" xr:uid="{00000000-0005-0000-0000-000001000000}"/>
    <cellStyle name="3. jelölőszín�" xfId="4" xr:uid="{00000000-0005-0000-0000-000002000000}"/>
    <cellStyle name="4. jelölőszín�" xfId="5" xr:uid="{00000000-0005-0000-0000-000003000000}"/>
    <cellStyle name="5. jelölőszín�" xfId="6" xr:uid="{00000000-0005-0000-0000-000004000000}"/>
    <cellStyle name="6. jelölőszín�" xfId="7" xr:uid="{00000000-0005-0000-0000-000005000000}"/>
    <cellStyle name="Ezres 2" xfId="8" xr:uid="{00000000-0005-0000-0000-000006000000}"/>
    <cellStyle name="Ezres 3" xfId="9" xr:uid="{00000000-0005-0000-0000-000007000000}"/>
    <cellStyle name="Hiperhivatkozás" xfId="10" xr:uid="{00000000-0005-0000-0000-000008000000}"/>
    <cellStyle name="Már látott hiperhivatkozás" xfId="11" xr:uid="{00000000-0005-0000-0000-000009000000}"/>
    <cellStyle name="Normál" xfId="0" builtinId="0"/>
    <cellStyle name="Normál_KVRENMUNKA" xfId="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I160"/>
  <sheetViews>
    <sheetView tabSelected="1" view="pageLayout" zoomScaleNormal="130" zoomScaleSheetLayoutView="100" workbookViewId="0">
      <selection activeCell="C4" sqref="C4:E4"/>
    </sheetView>
  </sheetViews>
  <sheetFormatPr defaultColWidth="9.33203125" defaultRowHeight="15.6" x14ac:dyDescent="0.3"/>
  <cols>
    <col min="1" max="1" width="7.44140625" style="88" customWidth="1"/>
    <col min="2" max="2" width="59.109375" style="88" customWidth="1"/>
    <col min="3" max="3" width="12.33203125" style="86" customWidth="1"/>
    <col min="4" max="4" width="13.6640625" style="86" customWidth="1"/>
    <col min="5" max="5" width="12.6640625" style="86" customWidth="1"/>
    <col min="6" max="6" width="9.33203125" style="1" hidden="1" customWidth="1"/>
    <col min="7" max="16384" width="9.33203125" style="1"/>
  </cols>
  <sheetData>
    <row r="1" spans="1:6" ht="21" customHeight="1" x14ac:dyDescent="0.3">
      <c r="A1" s="101"/>
      <c r="B1" s="101"/>
      <c r="C1" s="101"/>
      <c r="D1" s="101"/>
      <c r="E1" s="101"/>
    </row>
    <row r="2" spans="1:6" ht="21" customHeight="1" x14ac:dyDescent="0.3">
      <c r="A2" s="101" t="s">
        <v>0</v>
      </c>
      <c r="B2" s="101"/>
      <c r="C2" s="101"/>
      <c r="D2" s="101"/>
      <c r="E2" s="101"/>
    </row>
    <row r="3" spans="1:6" ht="15.9" customHeight="1" thickBot="1" x14ac:dyDescent="0.35">
      <c r="A3" s="2" t="s">
        <v>1</v>
      </c>
      <c r="B3" s="2"/>
      <c r="C3" s="3"/>
      <c r="D3" s="3"/>
      <c r="E3" s="3" t="s">
        <v>333</v>
      </c>
    </row>
    <row r="4" spans="1:6" ht="15.9" customHeight="1" x14ac:dyDescent="0.3">
      <c r="A4" s="94" t="s">
        <v>3</v>
      </c>
      <c r="B4" s="96" t="s">
        <v>4</v>
      </c>
      <c r="C4" s="98" t="s">
        <v>334</v>
      </c>
      <c r="D4" s="98"/>
      <c r="E4" s="99"/>
      <c r="F4" s="4"/>
    </row>
    <row r="5" spans="1:6" ht="38.1" customHeight="1" thickBot="1" x14ac:dyDescent="0.35">
      <c r="A5" s="95"/>
      <c r="B5" s="97"/>
      <c r="C5" s="89" t="s">
        <v>5</v>
      </c>
      <c r="D5" s="89" t="s">
        <v>6</v>
      </c>
      <c r="E5" s="6" t="s">
        <v>7</v>
      </c>
      <c r="F5" s="4"/>
    </row>
    <row r="6" spans="1:6" s="11" customFormat="1" ht="12" customHeight="1" thickBot="1" x14ac:dyDescent="0.25">
      <c r="A6" s="7" t="s">
        <v>8</v>
      </c>
      <c r="B6" s="8" t="s">
        <v>9</v>
      </c>
      <c r="C6" s="8" t="s">
        <v>10</v>
      </c>
      <c r="D6" s="8" t="s">
        <v>11</v>
      </c>
      <c r="E6" s="9" t="s">
        <v>12</v>
      </c>
      <c r="F6" s="10"/>
    </row>
    <row r="7" spans="1:6" s="16" customFormat="1" ht="12" customHeight="1" thickBot="1" x14ac:dyDescent="0.3">
      <c r="A7" s="12" t="s">
        <v>13</v>
      </c>
      <c r="B7" s="13" t="s">
        <v>14</v>
      </c>
      <c r="C7" s="14">
        <f>SUM(C8:C13)</f>
        <v>26668241</v>
      </c>
      <c r="D7" s="14">
        <f>SUM(D8:D13)</f>
        <v>33071825</v>
      </c>
      <c r="E7" s="87">
        <f>SUM(E8:E13)</f>
        <v>33071825</v>
      </c>
      <c r="F7" s="15" t="s">
        <v>15</v>
      </c>
    </row>
    <row r="8" spans="1:6" s="16" customFormat="1" ht="12" customHeight="1" x14ac:dyDescent="0.25">
      <c r="A8" s="17" t="s">
        <v>16</v>
      </c>
      <c r="B8" s="18" t="s">
        <v>17</v>
      </c>
      <c r="C8" s="19">
        <v>16738561</v>
      </c>
      <c r="D8" s="19">
        <v>16739039</v>
      </c>
      <c r="E8" s="20">
        <v>16739039</v>
      </c>
      <c r="F8" s="15" t="s">
        <v>18</v>
      </c>
    </row>
    <row r="9" spans="1:6" s="16" customFormat="1" ht="12" customHeight="1" x14ac:dyDescent="0.25">
      <c r="A9" s="21" t="s">
        <v>19</v>
      </c>
      <c r="B9" s="22" t="s">
        <v>20</v>
      </c>
      <c r="C9" s="23">
        <v>0</v>
      </c>
      <c r="D9" s="23">
        <v>0</v>
      </c>
      <c r="E9" s="24">
        <v>0</v>
      </c>
      <c r="F9" s="15" t="s">
        <v>21</v>
      </c>
    </row>
    <row r="10" spans="1:6" s="16" customFormat="1" ht="12" customHeight="1" x14ac:dyDescent="0.25">
      <c r="A10" s="21" t="s">
        <v>22</v>
      </c>
      <c r="B10" s="22" t="s">
        <v>23</v>
      </c>
      <c r="C10" s="23">
        <v>8129680</v>
      </c>
      <c r="D10" s="23">
        <v>10068300</v>
      </c>
      <c r="E10" s="24">
        <v>10068300</v>
      </c>
      <c r="F10" s="15" t="s">
        <v>24</v>
      </c>
    </row>
    <row r="11" spans="1:6" s="16" customFormat="1" ht="12" customHeight="1" x14ac:dyDescent="0.25">
      <c r="A11" s="21" t="s">
        <v>25</v>
      </c>
      <c r="B11" s="22" t="s">
        <v>26</v>
      </c>
      <c r="C11" s="23">
        <v>1800000</v>
      </c>
      <c r="D11" s="23">
        <v>1800000</v>
      </c>
      <c r="E11" s="90">
        <v>1800000</v>
      </c>
      <c r="F11" s="15" t="s">
        <v>27</v>
      </c>
    </row>
    <row r="12" spans="1:6" s="16" customFormat="1" ht="13.5" customHeight="1" x14ac:dyDescent="0.25">
      <c r="A12" s="21" t="s">
        <v>28</v>
      </c>
      <c r="B12" s="22" t="s">
        <v>323</v>
      </c>
      <c r="C12" s="23"/>
      <c r="D12" s="23">
        <v>4413660</v>
      </c>
      <c r="E12" s="90">
        <v>4413660</v>
      </c>
      <c r="F12" s="15" t="s">
        <v>29</v>
      </c>
    </row>
    <row r="13" spans="1:6" s="16" customFormat="1" ht="12" customHeight="1" thickBot="1" x14ac:dyDescent="0.3">
      <c r="A13" s="25" t="s">
        <v>30</v>
      </c>
      <c r="B13" s="26" t="s">
        <v>324</v>
      </c>
      <c r="C13" s="27"/>
      <c r="D13" s="27">
        <v>50826</v>
      </c>
      <c r="E13" s="28">
        <v>50826</v>
      </c>
      <c r="F13" s="15" t="s">
        <v>31</v>
      </c>
    </row>
    <row r="14" spans="1:6" s="16" customFormat="1" ht="25.5" customHeight="1" thickBot="1" x14ac:dyDescent="0.3">
      <c r="A14" s="12" t="s">
        <v>32</v>
      </c>
      <c r="B14" s="29" t="s">
        <v>33</v>
      </c>
      <c r="C14" s="14">
        <v>716943</v>
      </c>
      <c r="D14" s="14">
        <v>14690135</v>
      </c>
      <c r="E14" s="87">
        <v>13290157</v>
      </c>
      <c r="F14" s="15" t="s">
        <v>34</v>
      </c>
    </row>
    <row r="15" spans="1:6" s="16" customFormat="1" ht="12" customHeight="1" x14ac:dyDescent="0.25">
      <c r="A15" s="17" t="s">
        <v>35</v>
      </c>
      <c r="B15" s="18" t="s">
        <v>36</v>
      </c>
      <c r="C15" s="19">
        <v>0</v>
      </c>
      <c r="D15" s="19">
        <v>0</v>
      </c>
      <c r="E15" s="20">
        <v>0</v>
      </c>
      <c r="F15" s="15" t="s">
        <v>37</v>
      </c>
    </row>
    <row r="16" spans="1:6" s="16" customFormat="1" ht="12" customHeight="1" x14ac:dyDescent="0.25">
      <c r="A16" s="21" t="s">
        <v>38</v>
      </c>
      <c r="B16" s="22" t="s">
        <v>39</v>
      </c>
      <c r="C16" s="23">
        <v>0</v>
      </c>
      <c r="D16" s="23">
        <v>0</v>
      </c>
      <c r="E16" s="24">
        <v>0</v>
      </c>
      <c r="F16" s="15" t="s">
        <v>40</v>
      </c>
    </row>
    <row r="17" spans="1:6" s="16" customFormat="1" ht="12" customHeight="1" x14ac:dyDescent="0.25">
      <c r="A17" s="21" t="s">
        <v>41</v>
      </c>
      <c r="B17" s="22" t="s">
        <v>42</v>
      </c>
      <c r="C17" s="23">
        <v>0</v>
      </c>
      <c r="D17" s="23">
        <v>0</v>
      </c>
      <c r="E17" s="24">
        <v>0</v>
      </c>
      <c r="F17" s="15" t="s">
        <v>43</v>
      </c>
    </row>
    <row r="18" spans="1:6" s="16" customFormat="1" ht="12" customHeight="1" x14ac:dyDescent="0.25">
      <c r="A18" s="21" t="s">
        <v>44</v>
      </c>
      <c r="B18" s="22" t="s">
        <v>45</v>
      </c>
      <c r="C18" s="23">
        <v>0</v>
      </c>
      <c r="D18" s="23">
        <v>0</v>
      </c>
      <c r="E18" s="24">
        <v>0</v>
      </c>
      <c r="F18" s="15" t="s">
        <v>46</v>
      </c>
    </row>
    <row r="19" spans="1:6" s="16" customFormat="1" ht="10.5" customHeight="1" x14ac:dyDescent="0.25">
      <c r="A19" s="21" t="s">
        <v>47</v>
      </c>
      <c r="B19" s="22" t="s">
        <v>325</v>
      </c>
      <c r="C19" s="23">
        <v>716943</v>
      </c>
      <c r="D19" s="23">
        <v>14690135</v>
      </c>
      <c r="E19" s="24">
        <v>13290157</v>
      </c>
      <c r="F19" s="15" t="s">
        <v>48</v>
      </c>
    </row>
    <row r="20" spans="1:6" s="16" customFormat="1" ht="12" customHeight="1" thickBot="1" x14ac:dyDescent="0.3">
      <c r="A20" s="25" t="s">
        <v>49</v>
      </c>
      <c r="B20" s="26" t="s">
        <v>50</v>
      </c>
      <c r="C20" s="27"/>
      <c r="D20" s="27"/>
      <c r="E20" s="28"/>
      <c r="F20" s="15" t="s">
        <v>51</v>
      </c>
    </row>
    <row r="21" spans="1:6" s="16" customFormat="1" ht="24.75" customHeight="1" thickBot="1" x14ac:dyDescent="0.3">
      <c r="A21" s="12" t="s">
        <v>52</v>
      </c>
      <c r="B21" s="13" t="s">
        <v>53</v>
      </c>
      <c r="C21" s="14">
        <v>4024826</v>
      </c>
      <c r="D21" s="14">
        <v>4024826</v>
      </c>
      <c r="E21" s="87"/>
      <c r="F21" s="15" t="s">
        <v>54</v>
      </c>
    </row>
    <row r="22" spans="1:6" s="16" customFormat="1" ht="12" customHeight="1" x14ac:dyDescent="0.25">
      <c r="A22" s="17" t="s">
        <v>55</v>
      </c>
      <c r="B22" s="18" t="s">
        <v>56</v>
      </c>
      <c r="C22" s="19"/>
      <c r="D22" s="19"/>
      <c r="E22" s="91"/>
      <c r="F22" s="15" t="s">
        <v>57</v>
      </c>
    </row>
    <row r="23" spans="1:6" s="16" customFormat="1" ht="12" customHeight="1" x14ac:dyDescent="0.25">
      <c r="A23" s="21" t="s">
        <v>58</v>
      </c>
      <c r="B23" s="22" t="s">
        <v>59</v>
      </c>
      <c r="C23" s="23">
        <v>0</v>
      </c>
      <c r="D23" s="23">
        <v>0</v>
      </c>
      <c r="E23" s="24">
        <v>0</v>
      </c>
      <c r="F23" s="15" t="s">
        <v>60</v>
      </c>
    </row>
    <row r="24" spans="1:6" s="16" customFormat="1" ht="12" customHeight="1" x14ac:dyDescent="0.25">
      <c r="A24" s="21" t="s">
        <v>61</v>
      </c>
      <c r="B24" s="22" t="s">
        <v>62</v>
      </c>
      <c r="C24" s="23">
        <v>0</v>
      </c>
      <c r="D24" s="23">
        <v>0</v>
      </c>
      <c r="E24" s="24">
        <v>0</v>
      </c>
      <c r="F24" s="15" t="s">
        <v>63</v>
      </c>
    </row>
    <row r="25" spans="1:6" s="16" customFormat="1" ht="12" customHeight="1" x14ac:dyDescent="0.25">
      <c r="A25" s="21" t="s">
        <v>64</v>
      </c>
      <c r="B25" s="22" t="s">
        <v>65</v>
      </c>
      <c r="C25" s="23">
        <v>0</v>
      </c>
      <c r="D25" s="23">
        <v>0</v>
      </c>
      <c r="E25" s="24">
        <v>0</v>
      </c>
      <c r="F25" s="15" t="s">
        <v>66</v>
      </c>
    </row>
    <row r="26" spans="1:6" s="16" customFormat="1" ht="12" customHeight="1" x14ac:dyDescent="0.25">
      <c r="A26" s="21" t="s">
        <v>67</v>
      </c>
      <c r="B26" s="22" t="s">
        <v>326</v>
      </c>
      <c r="C26" s="23">
        <v>4024826</v>
      </c>
      <c r="D26" s="23">
        <v>4024826</v>
      </c>
      <c r="E26" s="24"/>
      <c r="F26" s="15" t="s">
        <v>68</v>
      </c>
    </row>
    <row r="27" spans="1:6" s="16" customFormat="1" ht="12" customHeight="1" thickBot="1" x14ac:dyDescent="0.3">
      <c r="A27" s="25" t="s">
        <v>69</v>
      </c>
      <c r="B27" s="30" t="s">
        <v>70</v>
      </c>
      <c r="C27" s="27">
        <v>0</v>
      </c>
      <c r="D27" s="27">
        <v>0</v>
      </c>
      <c r="E27" s="28"/>
      <c r="F27" s="15" t="s">
        <v>71</v>
      </c>
    </row>
    <row r="28" spans="1:6" s="16" customFormat="1" ht="12" customHeight="1" thickBot="1" x14ac:dyDescent="0.3">
      <c r="A28" s="12" t="s">
        <v>72</v>
      </c>
      <c r="B28" s="13" t="s">
        <v>73</v>
      </c>
      <c r="C28" s="31">
        <v>3250000</v>
      </c>
      <c r="D28" s="31">
        <v>3295000</v>
      </c>
      <c r="E28" s="92">
        <v>3252546</v>
      </c>
      <c r="F28" s="15" t="s">
        <v>74</v>
      </c>
    </row>
    <row r="29" spans="1:6" s="16" customFormat="1" ht="12" customHeight="1" x14ac:dyDescent="0.25">
      <c r="A29" s="17" t="s">
        <v>75</v>
      </c>
      <c r="B29" s="18" t="s">
        <v>76</v>
      </c>
      <c r="C29" s="32">
        <f>SUM(C30:C31)</f>
        <v>2200000</v>
      </c>
      <c r="D29" s="32">
        <f>SUM(D30:D31)</f>
        <v>2200000</v>
      </c>
      <c r="E29" s="93">
        <f>SUM(E30:E31)</f>
        <v>2029927</v>
      </c>
      <c r="F29" s="15" t="s">
        <v>77</v>
      </c>
    </row>
    <row r="30" spans="1:6" s="16" customFormat="1" ht="12" customHeight="1" x14ac:dyDescent="0.25">
      <c r="A30" s="21" t="s">
        <v>78</v>
      </c>
      <c r="B30" s="22" t="s">
        <v>79</v>
      </c>
      <c r="C30" s="23">
        <v>900000</v>
      </c>
      <c r="D30" s="23">
        <v>900000</v>
      </c>
      <c r="E30" s="24">
        <v>842425</v>
      </c>
      <c r="F30" s="15" t="s">
        <v>80</v>
      </c>
    </row>
    <row r="31" spans="1:6" s="16" customFormat="1" ht="12" customHeight="1" x14ac:dyDescent="0.25">
      <c r="A31" s="21" t="s">
        <v>81</v>
      </c>
      <c r="B31" s="22" t="s">
        <v>327</v>
      </c>
      <c r="C31" s="23">
        <v>1300000</v>
      </c>
      <c r="D31" s="23">
        <v>1300000</v>
      </c>
      <c r="E31" s="24">
        <v>1187502</v>
      </c>
      <c r="F31" s="15" t="s">
        <v>82</v>
      </c>
    </row>
    <row r="32" spans="1:6" s="16" customFormat="1" ht="12" customHeight="1" x14ac:dyDescent="0.25">
      <c r="A32" s="21" t="s">
        <v>83</v>
      </c>
      <c r="B32" s="22" t="s">
        <v>84</v>
      </c>
      <c r="C32" s="23">
        <v>650000</v>
      </c>
      <c r="D32" s="23">
        <v>650000</v>
      </c>
      <c r="E32" s="24">
        <v>603885</v>
      </c>
      <c r="F32" s="15" t="s">
        <v>85</v>
      </c>
    </row>
    <row r="33" spans="1:6" s="16" customFormat="1" ht="12" customHeight="1" x14ac:dyDescent="0.25">
      <c r="A33" s="21" t="s">
        <v>86</v>
      </c>
      <c r="B33" s="22" t="s">
        <v>87</v>
      </c>
      <c r="C33" s="23">
        <v>400000</v>
      </c>
      <c r="D33" s="23">
        <v>445000</v>
      </c>
      <c r="E33" s="24">
        <v>603587</v>
      </c>
      <c r="F33" s="15" t="s">
        <v>88</v>
      </c>
    </row>
    <row r="34" spans="1:6" s="16" customFormat="1" ht="12" customHeight="1" thickBot="1" x14ac:dyDescent="0.3">
      <c r="A34" s="25" t="s">
        <v>89</v>
      </c>
      <c r="B34" s="30" t="s">
        <v>90</v>
      </c>
      <c r="C34" s="27">
        <v>0</v>
      </c>
      <c r="D34" s="27"/>
      <c r="E34" s="28">
        <v>15147</v>
      </c>
      <c r="F34" s="15" t="s">
        <v>91</v>
      </c>
    </row>
    <row r="35" spans="1:6" s="16" customFormat="1" ht="12" customHeight="1" thickBot="1" x14ac:dyDescent="0.3">
      <c r="A35" s="12" t="s">
        <v>92</v>
      </c>
      <c r="B35" s="13" t="s">
        <v>329</v>
      </c>
      <c r="C35" s="14">
        <v>5440400</v>
      </c>
      <c r="D35" s="14">
        <v>6839060</v>
      </c>
      <c r="E35" s="87">
        <v>4398197</v>
      </c>
      <c r="F35" s="15" t="s">
        <v>93</v>
      </c>
    </row>
    <row r="36" spans="1:6" s="16" customFormat="1" ht="12" customHeight="1" x14ac:dyDescent="0.25">
      <c r="A36" s="17" t="s">
        <v>94</v>
      </c>
      <c r="B36" s="18" t="s">
        <v>95</v>
      </c>
      <c r="C36" s="19"/>
      <c r="D36" s="19">
        <v>102126</v>
      </c>
      <c r="E36" s="20">
        <v>102126</v>
      </c>
      <c r="F36" s="15" t="s">
        <v>96</v>
      </c>
    </row>
    <row r="37" spans="1:6" s="16" customFormat="1" ht="12" customHeight="1" x14ac:dyDescent="0.25">
      <c r="A37" s="21" t="s">
        <v>97</v>
      </c>
      <c r="B37" s="22" t="s">
        <v>98</v>
      </c>
      <c r="C37" s="23"/>
      <c r="D37" s="23">
        <v>50000</v>
      </c>
      <c r="E37" s="24">
        <v>50000</v>
      </c>
      <c r="F37" s="15" t="s">
        <v>99</v>
      </c>
    </row>
    <row r="38" spans="1:6" s="16" customFormat="1" ht="12" customHeight="1" x14ac:dyDescent="0.25">
      <c r="A38" s="21" t="s">
        <v>100</v>
      </c>
      <c r="B38" s="22" t="s">
        <v>101</v>
      </c>
      <c r="C38" s="23">
        <v>600000</v>
      </c>
      <c r="D38" s="23">
        <v>603594</v>
      </c>
      <c r="E38" s="24">
        <v>536182</v>
      </c>
      <c r="F38" s="15" t="s">
        <v>102</v>
      </c>
    </row>
    <row r="39" spans="1:6" s="16" customFormat="1" ht="12" customHeight="1" x14ac:dyDescent="0.25">
      <c r="A39" s="21" t="s">
        <v>103</v>
      </c>
      <c r="B39" s="22" t="s">
        <v>104</v>
      </c>
      <c r="C39" s="23">
        <v>2140400</v>
      </c>
      <c r="D39" s="23">
        <v>2140400</v>
      </c>
      <c r="E39" s="24">
        <v>536182</v>
      </c>
      <c r="F39" s="15" t="s">
        <v>105</v>
      </c>
    </row>
    <row r="40" spans="1:6" s="16" customFormat="1" ht="12" customHeight="1" x14ac:dyDescent="0.25">
      <c r="A40" s="21" t="s">
        <v>106</v>
      </c>
      <c r="B40" s="22" t="s">
        <v>107</v>
      </c>
      <c r="C40" s="23">
        <v>1540000</v>
      </c>
      <c r="D40" s="23">
        <v>2666080</v>
      </c>
      <c r="E40" s="24">
        <v>2666080</v>
      </c>
      <c r="F40" s="15" t="s">
        <v>108</v>
      </c>
    </row>
    <row r="41" spans="1:6" s="16" customFormat="1" ht="12" customHeight="1" x14ac:dyDescent="0.25">
      <c r="A41" s="21" t="s">
        <v>109</v>
      </c>
      <c r="B41" s="22" t="s">
        <v>110</v>
      </c>
      <c r="C41" s="23">
        <v>1160000</v>
      </c>
      <c r="D41" s="23">
        <v>1160546</v>
      </c>
      <c r="E41" s="24">
        <v>895682</v>
      </c>
      <c r="F41" s="15" t="s">
        <v>111</v>
      </c>
    </row>
    <row r="42" spans="1:6" s="16" customFormat="1" ht="12" customHeight="1" x14ac:dyDescent="0.25">
      <c r="A42" s="21" t="s">
        <v>112</v>
      </c>
      <c r="B42" s="22" t="s">
        <v>113</v>
      </c>
      <c r="C42" s="23">
        <v>0</v>
      </c>
      <c r="D42" s="23">
        <v>0</v>
      </c>
      <c r="E42" s="24">
        <v>0</v>
      </c>
      <c r="F42" s="15" t="s">
        <v>114</v>
      </c>
    </row>
    <row r="43" spans="1:6" s="16" customFormat="1" ht="12" customHeight="1" x14ac:dyDescent="0.25">
      <c r="A43" s="21" t="s">
        <v>115</v>
      </c>
      <c r="B43" s="22" t="s">
        <v>116</v>
      </c>
      <c r="C43" s="23">
        <v>0</v>
      </c>
      <c r="D43" s="23"/>
      <c r="E43" s="24">
        <v>305</v>
      </c>
      <c r="F43" s="15" t="s">
        <v>117</v>
      </c>
    </row>
    <row r="44" spans="1:6" s="16" customFormat="1" ht="12" customHeight="1" x14ac:dyDescent="0.25">
      <c r="A44" s="21" t="s">
        <v>118</v>
      </c>
      <c r="B44" s="22" t="s">
        <v>330</v>
      </c>
      <c r="C44" s="23"/>
      <c r="D44" s="23">
        <v>78290</v>
      </c>
      <c r="E44" s="24">
        <v>78290</v>
      </c>
      <c r="F44" s="15"/>
    </row>
    <row r="45" spans="1:6" s="16" customFormat="1" ht="12" customHeight="1" x14ac:dyDescent="0.25">
      <c r="A45" s="21" t="s">
        <v>121</v>
      </c>
      <c r="B45" s="22" t="s">
        <v>119</v>
      </c>
      <c r="C45" s="33">
        <v>0</v>
      </c>
      <c r="D45" s="33">
        <v>0</v>
      </c>
      <c r="E45" s="34">
        <v>0</v>
      </c>
      <c r="F45" s="15" t="s">
        <v>120</v>
      </c>
    </row>
    <row r="46" spans="1:6" s="16" customFormat="1" ht="12" customHeight="1" thickBot="1" x14ac:dyDescent="0.3">
      <c r="A46" s="21" t="s">
        <v>328</v>
      </c>
      <c r="B46" s="26" t="s">
        <v>122</v>
      </c>
      <c r="C46" s="35"/>
      <c r="D46" s="35">
        <v>37804</v>
      </c>
      <c r="E46" s="36">
        <v>38822</v>
      </c>
      <c r="F46" s="15" t="s">
        <v>123</v>
      </c>
    </row>
    <row r="47" spans="1:6" s="16" customFormat="1" ht="12" customHeight="1" thickBot="1" x14ac:dyDescent="0.3">
      <c r="A47" s="12" t="s">
        <v>124</v>
      </c>
      <c r="B47" s="13" t="s">
        <v>125</v>
      </c>
      <c r="C47" s="14">
        <v>240000</v>
      </c>
      <c r="D47" s="14">
        <v>240000</v>
      </c>
      <c r="E47" s="87">
        <v>240000</v>
      </c>
      <c r="F47" s="15" t="s">
        <v>126</v>
      </c>
    </row>
    <row r="48" spans="1:6" s="16" customFormat="1" ht="12" customHeight="1" x14ac:dyDescent="0.25">
      <c r="A48" s="17" t="s">
        <v>127</v>
      </c>
      <c r="B48" s="18" t="s">
        <v>128</v>
      </c>
      <c r="C48" s="37">
        <v>0</v>
      </c>
      <c r="D48" s="37">
        <v>0</v>
      </c>
      <c r="E48" s="38">
        <v>0</v>
      </c>
      <c r="F48" s="15" t="s">
        <v>129</v>
      </c>
    </row>
    <row r="49" spans="1:6" s="16" customFormat="1" ht="12" customHeight="1" x14ac:dyDescent="0.25">
      <c r="A49" s="21" t="s">
        <v>130</v>
      </c>
      <c r="B49" s="22" t="s">
        <v>131</v>
      </c>
      <c r="C49" s="33">
        <v>240000</v>
      </c>
      <c r="D49" s="33">
        <v>240000</v>
      </c>
      <c r="E49" s="34">
        <v>240000</v>
      </c>
      <c r="F49" s="15" t="s">
        <v>132</v>
      </c>
    </row>
    <row r="50" spans="1:6" s="16" customFormat="1" ht="12" customHeight="1" x14ac:dyDescent="0.25">
      <c r="A50" s="21" t="s">
        <v>133</v>
      </c>
      <c r="B50" s="22" t="s">
        <v>134</v>
      </c>
      <c r="C50" s="33">
        <v>0</v>
      </c>
      <c r="D50" s="33"/>
      <c r="E50" s="34"/>
      <c r="F50" s="15" t="s">
        <v>135</v>
      </c>
    </row>
    <row r="51" spans="1:6" s="16" customFormat="1" ht="12" customHeight="1" x14ac:dyDescent="0.25">
      <c r="A51" s="21" t="s">
        <v>136</v>
      </c>
      <c r="B51" s="22" t="s">
        <v>137</v>
      </c>
      <c r="C51" s="33">
        <v>0</v>
      </c>
      <c r="D51" s="33">
        <v>0</v>
      </c>
      <c r="E51" s="34">
        <v>0</v>
      </c>
      <c r="F51" s="15" t="s">
        <v>138</v>
      </c>
    </row>
    <row r="52" spans="1:6" s="16" customFormat="1" ht="12" customHeight="1" thickBot="1" x14ac:dyDescent="0.3">
      <c r="A52" s="25" t="s">
        <v>139</v>
      </c>
      <c r="B52" s="26" t="s">
        <v>140</v>
      </c>
      <c r="C52" s="35">
        <v>0</v>
      </c>
      <c r="D52" s="35">
        <v>0</v>
      </c>
      <c r="E52" s="36">
        <v>0</v>
      </c>
      <c r="F52" s="15" t="s">
        <v>141</v>
      </c>
    </row>
    <row r="53" spans="1:6" s="16" customFormat="1" ht="17.25" customHeight="1" thickBot="1" x14ac:dyDescent="0.3">
      <c r="A53" s="12" t="s">
        <v>142</v>
      </c>
      <c r="B53" s="13" t="s">
        <v>143</v>
      </c>
      <c r="C53" s="14">
        <f>SUM(C54:C56)</f>
        <v>0</v>
      </c>
      <c r="D53" s="14">
        <f>SUM(D54:D56)</f>
        <v>0</v>
      </c>
      <c r="E53" s="87">
        <f>SUM(E54:E56)</f>
        <v>0</v>
      </c>
      <c r="F53" s="15" t="s">
        <v>144</v>
      </c>
    </row>
    <row r="54" spans="1:6" s="16" customFormat="1" ht="12" customHeight="1" x14ac:dyDescent="0.25">
      <c r="A54" s="17" t="s">
        <v>145</v>
      </c>
      <c r="B54" s="18" t="s">
        <v>146</v>
      </c>
      <c r="C54" s="19">
        <v>0</v>
      </c>
      <c r="D54" s="19">
        <v>0</v>
      </c>
      <c r="E54" s="20">
        <v>0</v>
      </c>
      <c r="F54" s="15" t="s">
        <v>147</v>
      </c>
    </row>
    <row r="55" spans="1:6" s="16" customFormat="1" ht="10.5" customHeight="1" x14ac:dyDescent="0.25">
      <c r="A55" s="21" t="s">
        <v>148</v>
      </c>
      <c r="B55" s="22" t="s">
        <v>331</v>
      </c>
      <c r="C55" s="23">
        <v>0</v>
      </c>
      <c r="D55" s="23"/>
      <c r="E55" s="24"/>
      <c r="F55" s="15" t="s">
        <v>149</v>
      </c>
    </row>
    <row r="56" spans="1:6" s="16" customFormat="1" ht="12" customHeight="1" thickBot="1" x14ac:dyDescent="0.3">
      <c r="A56" s="21" t="s">
        <v>150</v>
      </c>
      <c r="B56" s="22" t="s">
        <v>151</v>
      </c>
      <c r="C56" s="23">
        <v>0</v>
      </c>
      <c r="D56" s="23"/>
      <c r="E56" s="24"/>
      <c r="F56" s="15" t="s">
        <v>152</v>
      </c>
    </row>
    <row r="57" spans="1:6" s="16" customFormat="1" ht="12" customHeight="1" thickBot="1" x14ac:dyDescent="0.3">
      <c r="A57" s="12" t="s">
        <v>155</v>
      </c>
      <c r="B57" s="29" t="s">
        <v>156</v>
      </c>
      <c r="C57" s="14">
        <f>SUM(C58:C60)</f>
        <v>0</v>
      </c>
      <c r="D57" s="14">
        <v>104500</v>
      </c>
      <c r="E57" s="87">
        <v>104500</v>
      </c>
      <c r="F57" s="15" t="s">
        <v>157</v>
      </c>
    </row>
    <row r="58" spans="1:6" s="16" customFormat="1" ht="12" customHeight="1" x14ac:dyDescent="0.25">
      <c r="A58" s="17" t="s">
        <v>158</v>
      </c>
      <c r="B58" s="18" t="s">
        <v>159</v>
      </c>
      <c r="C58" s="33">
        <v>0</v>
      </c>
      <c r="D58" s="33">
        <v>0</v>
      </c>
      <c r="E58" s="34">
        <v>0</v>
      </c>
      <c r="F58" s="15" t="s">
        <v>160</v>
      </c>
    </row>
    <row r="59" spans="1:6" s="16" customFormat="1" ht="12" customHeight="1" x14ac:dyDescent="0.25">
      <c r="A59" s="21" t="s">
        <v>161</v>
      </c>
      <c r="B59" s="22" t="s">
        <v>332</v>
      </c>
      <c r="C59" s="33">
        <v>0</v>
      </c>
      <c r="D59" s="33">
        <v>0</v>
      </c>
      <c r="E59" s="34">
        <v>0</v>
      </c>
      <c r="F59" s="15" t="s">
        <v>162</v>
      </c>
    </row>
    <row r="60" spans="1:6" s="16" customFormat="1" ht="12" customHeight="1" thickBot="1" x14ac:dyDescent="0.3">
      <c r="A60" s="21" t="s">
        <v>163</v>
      </c>
      <c r="B60" s="22" t="s">
        <v>164</v>
      </c>
      <c r="C60" s="33"/>
      <c r="D60" s="33"/>
      <c r="E60" s="34">
        <v>104500</v>
      </c>
      <c r="F60" s="15" t="s">
        <v>165</v>
      </c>
    </row>
    <row r="61" spans="1:6" s="16" customFormat="1" ht="19.5" customHeight="1" thickBot="1" x14ac:dyDescent="0.3">
      <c r="A61" s="12" t="s">
        <v>168</v>
      </c>
      <c r="B61" s="13" t="s">
        <v>169</v>
      </c>
      <c r="C61" s="31">
        <f>SUM(C7,C14,C21,C28,C35,C47,C53,C57)</f>
        <v>40340410</v>
      </c>
      <c r="D61" s="31">
        <f>SUM(D7,D14,D21,D28,D35,D47,D53,D57)</f>
        <v>62265346</v>
      </c>
      <c r="E61" s="92">
        <f>SUM(E7,E14,E21,E28,E35,E47,E53,E57)</f>
        <v>54357225</v>
      </c>
      <c r="F61" s="15" t="s">
        <v>170</v>
      </c>
    </row>
    <row r="62" spans="1:6" s="16" customFormat="1" ht="12" customHeight="1" thickBot="1" x14ac:dyDescent="0.3">
      <c r="A62" s="39" t="s">
        <v>171</v>
      </c>
      <c r="B62" s="29" t="s">
        <v>172</v>
      </c>
      <c r="C62" s="14">
        <f>SUM(C63:C65)</f>
        <v>5400000</v>
      </c>
      <c r="D62" s="14">
        <f t="shared" ref="D62:E62" si="0">SUM(D63:D65)</f>
        <v>22591270</v>
      </c>
      <c r="E62" s="87">
        <f t="shared" si="0"/>
        <v>22591270</v>
      </c>
      <c r="F62" s="15" t="s">
        <v>173</v>
      </c>
    </row>
    <row r="63" spans="1:6" s="16" customFormat="1" ht="12" customHeight="1" x14ac:dyDescent="0.25">
      <c r="A63" s="17" t="s">
        <v>174</v>
      </c>
      <c r="B63" s="18" t="s">
        <v>175</v>
      </c>
      <c r="C63" s="33">
        <v>0</v>
      </c>
      <c r="D63" s="33">
        <v>0</v>
      </c>
      <c r="E63" s="34">
        <v>0</v>
      </c>
      <c r="F63" s="15" t="s">
        <v>176</v>
      </c>
    </row>
    <row r="64" spans="1:6" s="16" customFormat="1" ht="12" customHeight="1" x14ac:dyDescent="0.25">
      <c r="A64" s="21" t="s">
        <v>177</v>
      </c>
      <c r="B64" s="22" t="s">
        <v>178</v>
      </c>
      <c r="C64" s="33">
        <v>0</v>
      </c>
      <c r="D64" s="33">
        <v>22591270</v>
      </c>
      <c r="E64" s="34">
        <v>22591270</v>
      </c>
      <c r="F64" s="15" t="s">
        <v>179</v>
      </c>
    </row>
    <row r="65" spans="1:6" s="16" customFormat="1" ht="12" customHeight="1" thickBot="1" x14ac:dyDescent="0.3">
      <c r="A65" s="25" t="s">
        <v>180</v>
      </c>
      <c r="B65" s="40" t="s">
        <v>181</v>
      </c>
      <c r="C65" s="33">
        <v>5400000</v>
      </c>
      <c r="D65" s="33"/>
      <c r="E65" s="34"/>
      <c r="F65" s="15" t="s">
        <v>182</v>
      </c>
    </row>
    <row r="66" spans="1:6" s="16" customFormat="1" ht="12" customHeight="1" thickBot="1" x14ac:dyDescent="0.3">
      <c r="A66" s="39" t="s">
        <v>183</v>
      </c>
      <c r="B66" s="29" t="s">
        <v>184</v>
      </c>
      <c r="C66" s="14"/>
      <c r="D66" s="14">
        <f t="shared" ref="D66:E66" si="1">SUM(D67:D70)</f>
        <v>0</v>
      </c>
      <c r="E66" s="87">
        <f t="shared" si="1"/>
        <v>0</v>
      </c>
      <c r="F66" s="15" t="s">
        <v>185</v>
      </c>
    </row>
    <row r="67" spans="1:6" s="16" customFormat="1" ht="13.5" customHeight="1" x14ac:dyDescent="0.25">
      <c r="A67" s="17" t="s">
        <v>186</v>
      </c>
      <c r="B67" s="18" t="s">
        <v>187</v>
      </c>
      <c r="C67" s="33">
        <v>0</v>
      </c>
      <c r="D67" s="33">
        <v>0</v>
      </c>
      <c r="E67" s="34">
        <v>0</v>
      </c>
      <c r="F67" s="15" t="s">
        <v>188</v>
      </c>
    </row>
    <row r="68" spans="1:6" s="16" customFormat="1" ht="12" customHeight="1" x14ac:dyDescent="0.25">
      <c r="A68" s="21" t="s">
        <v>189</v>
      </c>
      <c r="B68" s="22" t="s">
        <v>190</v>
      </c>
      <c r="C68" s="33">
        <v>0</v>
      </c>
      <c r="D68" s="33">
        <v>0</v>
      </c>
      <c r="E68" s="34">
        <v>0</v>
      </c>
      <c r="F68" s="15" t="s">
        <v>191</v>
      </c>
    </row>
    <row r="69" spans="1:6" s="16" customFormat="1" ht="12" customHeight="1" x14ac:dyDescent="0.25">
      <c r="A69" s="21" t="s">
        <v>192</v>
      </c>
      <c r="B69" s="22" t="s">
        <v>193</v>
      </c>
      <c r="C69" s="33">
        <v>0</v>
      </c>
      <c r="D69" s="33">
        <v>0</v>
      </c>
      <c r="E69" s="34">
        <v>0</v>
      </c>
      <c r="F69" s="15" t="s">
        <v>194</v>
      </c>
    </row>
    <row r="70" spans="1:6" s="16" customFormat="1" ht="12" customHeight="1" thickBot="1" x14ac:dyDescent="0.3">
      <c r="A70" s="25" t="s">
        <v>195</v>
      </c>
      <c r="B70" s="26" t="s">
        <v>196</v>
      </c>
      <c r="C70" s="33">
        <v>0</v>
      </c>
      <c r="D70" s="33">
        <v>0</v>
      </c>
      <c r="E70" s="34">
        <v>0</v>
      </c>
      <c r="F70" s="15" t="s">
        <v>197</v>
      </c>
    </row>
    <row r="71" spans="1:6" s="16" customFormat="1" ht="12" customHeight="1" thickBot="1" x14ac:dyDescent="0.3">
      <c r="A71" s="39" t="s">
        <v>198</v>
      </c>
      <c r="B71" s="29" t="s">
        <v>199</v>
      </c>
      <c r="C71" s="14">
        <f>SUM(C72:C73)</f>
        <v>58772977</v>
      </c>
      <c r="D71" s="14">
        <f t="shared" ref="D71:E71" si="2">SUM(D72:D73)</f>
        <v>58772977</v>
      </c>
      <c r="E71" s="87">
        <f t="shared" si="2"/>
        <v>58772977</v>
      </c>
      <c r="F71" s="15" t="s">
        <v>200</v>
      </c>
    </row>
    <row r="72" spans="1:6" s="16" customFormat="1" ht="12" customHeight="1" x14ac:dyDescent="0.25">
      <c r="A72" s="17" t="s">
        <v>201</v>
      </c>
      <c r="B72" s="18" t="s">
        <v>202</v>
      </c>
      <c r="C72" s="33">
        <v>58772977</v>
      </c>
      <c r="D72" s="33">
        <v>58772977</v>
      </c>
      <c r="E72" s="34">
        <v>58772977</v>
      </c>
      <c r="F72" s="15" t="s">
        <v>203</v>
      </c>
    </row>
    <row r="73" spans="1:6" s="16" customFormat="1" ht="12" customHeight="1" thickBot="1" x14ac:dyDescent="0.3">
      <c r="A73" s="25" t="s">
        <v>204</v>
      </c>
      <c r="B73" s="26" t="s">
        <v>205</v>
      </c>
      <c r="C73" s="33">
        <v>0</v>
      </c>
      <c r="D73" s="33">
        <v>0</v>
      </c>
      <c r="E73" s="34">
        <v>0</v>
      </c>
      <c r="F73" s="15" t="s">
        <v>206</v>
      </c>
    </row>
    <row r="74" spans="1:6" s="16" customFormat="1" ht="12" customHeight="1" thickBot="1" x14ac:dyDescent="0.3">
      <c r="A74" s="39" t="s">
        <v>207</v>
      </c>
      <c r="B74" s="29" t="s">
        <v>208</v>
      </c>
      <c r="C74" s="14">
        <f>SUM(C75:C77)</f>
        <v>0</v>
      </c>
      <c r="D74" s="14">
        <f t="shared" ref="D74:E74" si="3">SUM(D75:D77)</f>
        <v>167130</v>
      </c>
      <c r="E74" s="87">
        <f t="shared" si="3"/>
        <v>1291525</v>
      </c>
      <c r="F74" s="15" t="s">
        <v>209</v>
      </c>
    </row>
    <row r="75" spans="1:6" s="16" customFormat="1" ht="12" customHeight="1" x14ac:dyDescent="0.25">
      <c r="A75" s="17" t="s">
        <v>210</v>
      </c>
      <c r="B75" s="18" t="s">
        <v>211</v>
      </c>
      <c r="C75" s="33">
        <v>0</v>
      </c>
      <c r="D75" s="33">
        <v>167130</v>
      </c>
      <c r="E75" s="34">
        <v>1291525</v>
      </c>
      <c r="F75" s="15" t="s">
        <v>212</v>
      </c>
    </row>
    <row r="76" spans="1:6" s="16" customFormat="1" ht="12" customHeight="1" x14ac:dyDescent="0.25">
      <c r="A76" s="21" t="s">
        <v>213</v>
      </c>
      <c r="B76" s="22" t="s">
        <v>214</v>
      </c>
      <c r="C76" s="33">
        <v>0</v>
      </c>
      <c r="D76" s="33">
        <v>0</v>
      </c>
      <c r="E76" s="34">
        <v>0</v>
      </c>
      <c r="F76" s="15" t="s">
        <v>215</v>
      </c>
    </row>
    <row r="77" spans="1:6" s="16" customFormat="1" ht="12" customHeight="1" thickBot="1" x14ac:dyDescent="0.3">
      <c r="A77" s="25" t="s">
        <v>216</v>
      </c>
      <c r="B77" s="30" t="s">
        <v>217</v>
      </c>
      <c r="C77" s="33">
        <v>0</v>
      </c>
      <c r="D77" s="33">
        <v>0</v>
      </c>
      <c r="E77" s="34">
        <v>0</v>
      </c>
      <c r="F77" s="15" t="s">
        <v>218</v>
      </c>
    </row>
    <row r="78" spans="1:6" s="16" customFormat="1" ht="12" customHeight="1" thickBot="1" x14ac:dyDescent="0.3">
      <c r="A78" s="39" t="s">
        <v>219</v>
      </c>
      <c r="B78" s="29" t="s">
        <v>220</v>
      </c>
      <c r="C78" s="14">
        <f>SUM(C79:C82)</f>
        <v>0</v>
      </c>
      <c r="D78" s="14">
        <f t="shared" ref="D78:E78" si="4">SUM(D79:D82)</f>
        <v>0</v>
      </c>
      <c r="E78" s="87">
        <f t="shared" si="4"/>
        <v>0</v>
      </c>
      <c r="F78" s="15" t="s">
        <v>221</v>
      </c>
    </row>
    <row r="79" spans="1:6" s="16" customFormat="1" ht="12" customHeight="1" x14ac:dyDescent="0.25">
      <c r="A79" s="41" t="s">
        <v>222</v>
      </c>
      <c r="B79" s="18" t="s">
        <v>223</v>
      </c>
      <c r="C79" s="33">
        <v>0</v>
      </c>
      <c r="D79" s="33">
        <v>0</v>
      </c>
      <c r="E79" s="34">
        <v>0</v>
      </c>
      <c r="F79" s="15" t="s">
        <v>224</v>
      </c>
    </row>
    <row r="80" spans="1:6" s="16" customFormat="1" ht="12" customHeight="1" x14ac:dyDescent="0.25">
      <c r="A80" s="42" t="s">
        <v>225</v>
      </c>
      <c r="B80" s="22" t="s">
        <v>226</v>
      </c>
      <c r="C80" s="33">
        <v>0</v>
      </c>
      <c r="D80" s="33">
        <v>0</v>
      </c>
      <c r="E80" s="34">
        <v>0</v>
      </c>
      <c r="F80" s="15" t="s">
        <v>227</v>
      </c>
    </row>
    <row r="81" spans="1:6" s="16" customFormat="1" ht="12" customHeight="1" x14ac:dyDescent="0.25">
      <c r="A81" s="42" t="s">
        <v>228</v>
      </c>
      <c r="B81" s="22" t="s">
        <v>229</v>
      </c>
      <c r="C81" s="33">
        <v>0</v>
      </c>
      <c r="D81" s="33">
        <v>0</v>
      </c>
      <c r="E81" s="34">
        <v>0</v>
      </c>
      <c r="F81" s="15" t="s">
        <v>230</v>
      </c>
    </row>
    <row r="82" spans="1:6" s="16" customFormat="1" ht="12" customHeight="1" thickBot="1" x14ac:dyDescent="0.3">
      <c r="A82" s="43" t="s">
        <v>231</v>
      </c>
      <c r="B82" s="30" t="s">
        <v>232</v>
      </c>
      <c r="C82" s="33">
        <v>0</v>
      </c>
      <c r="D82" s="33">
        <v>0</v>
      </c>
      <c r="E82" s="34">
        <v>0</v>
      </c>
      <c r="F82" s="15" t="s">
        <v>233</v>
      </c>
    </row>
    <row r="83" spans="1:6" s="16" customFormat="1" ht="12" customHeight="1" thickBot="1" x14ac:dyDescent="0.3">
      <c r="A83" s="39" t="s">
        <v>234</v>
      </c>
      <c r="B83" s="29" t="s">
        <v>235</v>
      </c>
      <c r="C83" s="44">
        <v>0</v>
      </c>
      <c r="D83" s="44">
        <v>0</v>
      </c>
      <c r="E83" s="45">
        <v>0</v>
      </c>
      <c r="F83" s="15" t="s">
        <v>236</v>
      </c>
    </row>
    <row r="84" spans="1:6" s="16" customFormat="1" ht="12" customHeight="1" thickBot="1" x14ac:dyDescent="0.3">
      <c r="A84" s="39" t="s">
        <v>237</v>
      </c>
      <c r="B84" s="46" t="s">
        <v>238</v>
      </c>
      <c r="C84" s="31">
        <f>SUM(C62,C66,C71,C74,C78,C83)</f>
        <v>64172977</v>
      </c>
      <c r="D84" s="31">
        <f t="shared" ref="D84:E84" si="5">SUM(D62,D66,D71,D74,D78,D83)</f>
        <v>81531377</v>
      </c>
      <c r="E84" s="92">
        <f t="shared" si="5"/>
        <v>82655772</v>
      </c>
      <c r="F84" s="15" t="s">
        <v>239</v>
      </c>
    </row>
    <row r="85" spans="1:6" s="16" customFormat="1" ht="24" customHeight="1" thickBot="1" x14ac:dyDescent="0.3">
      <c r="A85" s="47" t="s">
        <v>240</v>
      </c>
      <c r="B85" s="48" t="s">
        <v>241</v>
      </c>
      <c r="C85" s="31">
        <f>SUM(C61,C84)</f>
        <v>104513387</v>
      </c>
      <c r="D85" s="31">
        <f t="shared" ref="D85:E85" si="6">SUM(D61,D84)</f>
        <v>143796723</v>
      </c>
      <c r="E85" s="92">
        <f t="shared" si="6"/>
        <v>137012997</v>
      </c>
      <c r="F85" s="15" t="s">
        <v>242</v>
      </c>
    </row>
    <row r="86" spans="1:6" ht="16.5" customHeight="1" x14ac:dyDescent="0.3">
      <c r="A86" s="101" t="s">
        <v>243</v>
      </c>
      <c r="B86" s="101"/>
      <c r="C86" s="101"/>
      <c r="D86" s="101"/>
      <c r="E86" s="101"/>
      <c r="F86" s="4"/>
    </row>
    <row r="87" spans="1:6" s="52" customFormat="1" ht="16.5" customHeight="1" thickBot="1" x14ac:dyDescent="0.35">
      <c r="A87" s="49" t="s">
        <v>244</v>
      </c>
      <c r="B87" s="49"/>
      <c r="C87" s="50"/>
      <c r="D87" s="50"/>
      <c r="E87" s="50" t="s">
        <v>2</v>
      </c>
      <c r="F87" s="51"/>
    </row>
    <row r="88" spans="1:6" s="52" customFormat="1" ht="16.5" customHeight="1" x14ac:dyDescent="0.3">
      <c r="A88" s="94" t="s">
        <v>3</v>
      </c>
      <c r="B88" s="96" t="s">
        <v>245</v>
      </c>
      <c r="C88" s="98" t="str">
        <f>+C4</f>
        <v>2019. évi</v>
      </c>
      <c r="D88" s="98"/>
      <c r="E88" s="99"/>
      <c r="F88" s="51"/>
    </row>
    <row r="89" spans="1:6" ht="38.1" customHeight="1" thickBot="1" x14ac:dyDescent="0.35">
      <c r="A89" s="95"/>
      <c r="B89" s="97"/>
      <c r="C89" s="5" t="s">
        <v>5</v>
      </c>
      <c r="D89" s="5" t="s">
        <v>6</v>
      </c>
      <c r="E89" s="6" t="s">
        <v>7</v>
      </c>
      <c r="F89" s="4"/>
    </row>
    <row r="90" spans="1:6" s="11" customFormat="1" ht="12" customHeight="1" thickBot="1" x14ac:dyDescent="0.25">
      <c r="A90" s="7" t="s">
        <v>8</v>
      </c>
      <c r="B90" s="8" t="s">
        <v>9</v>
      </c>
      <c r="C90" s="8" t="s">
        <v>10</v>
      </c>
      <c r="D90" s="8" t="s">
        <v>11</v>
      </c>
      <c r="E90" s="53" t="s">
        <v>12</v>
      </c>
      <c r="F90" s="10"/>
    </row>
    <row r="91" spans="1:6" ht="12" customHeight="1" thickBot="1" x14ac:dyDescent="0.35">
      <c r="A91" s="54" t="s">
        <v>13</v>
      </c>
      <c r="B91" s="55" t="s">
        <v>246</v>
      </c>
      <c r="C91" s="56">
        <f>SUM(C92:C96)</f>
        <v>40778953</v>
      </c>
      <c r="D91" s="56">
        <f t="shared" ref="D91:E91" si="7">SUM(D92:D96)</f>
        <v>73471340</v>
      </c>
      <c r="E91" s="56">
        <f t="shared" si="7"/>
        <v>62220989</v>
      </c>
      <c r="F91" s="4" t="s">
        <v>15</v>
      </c>
    </row>
    <row r="92" spans="1:6" ht="12" customHeight="1" x14ac:dyDescent="0.3">
      <c r="A92" s="57" t="s">
        <v>16</v>
      </c>
      <c r="B92" s="58" t="s">
        <v>247</v>
      </c>
      <c r="C92" s="59">
        <v>16003510</v>
      </c>
      <c r="D92" s="59">
        <v>27053073</v>
      </c>
      <c r="E92" s="60">
        <v>24320680</v>
      </c>
      <c r="F92" s="4" t="s">
        <v>18</v>
      </c>
    </row>
    <row r="93" spans="1:6" ht="12" customHeight="1" x14ac:dyDescent="0.3">
      <c r="A93" s="21" t="s">
        <v>19</v>
      </c>
      <c r="B93" s="61" t="s">
        <v>248</v>
      </c>
      <c r="C93" s="23">
        <v>2981257</v>
      </c>
      <c r="D93" s="23">
        <v>4121191</v>
      </c>
      <c r="E93" s="24">
        <v>3753920</v>
      </c>
      <c r="F93" s="4" t="s">
        <v>21</v>
      </c>
    </row>
    <row r="94" spans="1:6" ht="12" customHeight="1" x14ac:dyDescent="0.3">
      <c r="A94" s="21" t="s">
        <v>22</v>
      </c>
      <c r="B94" s="61" t="s">
        <v>249</v>
      </c>
      <c r="C94" s="27">
        <v>17966374</v>
      </c>
      <c r="D94" s="27">
        <v>34048753</v>
      </c>
      <c r="E94" s="28">
        <v>27614855</v>
      </c>
      <c r="F94" s="4" t="s">
        <v>24</v>
      </c>
    </row>
    <row r="95" spans="1:6" ht="12" customHeight="1" x14ac:dyDescent="0.3">
      <c r="A95" s="21" t="s">
        <v>25</v>
      </c>
      <c r="B95" s="62" t="s">
        <v>250</v>
      </c>
      <c r="C95" s="27">
        <v>1550000</v>
      </c>
      <c r="D95" s="27">
        <v>1550000</v>
      </c>
      <c r="E95" s="28">
        <v>1401265</v>
      </c>
      <c r="F95" s="4" t="s">
        <v>27</v>
      </c>
    </row>
    <row r="96" spans="1:6" ht="12" customHeight="1" x14ac:dyDescent="0.3">
      <c r="A96" s="21" t="s">
        <v>251</v>
      </c>
      <c r="B96" s="63" t="s">
        <v>252</v>
      </c>
      <c r="C96" s="27">
        <v>2277812</v>
      </c>
      <c r="D96" s="27">
        <v>6698323</v>
      </c>
      <c r="E96" s="28">
        <v>5130269</v>
      </c>
      <c r="F96" s="4" t="s">
        <v>29</v>
      </c>
    </row>
    <row r="97" spans="1:6" ht="12" customHeight="1" x14ac:dyDescent="0.3">
      <c r="A97" s="21" t="s">
        <v>30</v>
      </c>
      <c r="B97" s="61" t="s">
        <v>253</v>
      </c>
      <c r="C97" s="27">
        <v>238426</v>
      </c>
      <c r="D97" s="27">
        <v>240213</v>
      </c>
      <c r="E97" s="28">
        <v>240213</v>
      </c>
      <c r="F97" s="4" t="s">
        <v>31</v>
      </c>
    </row>
    <row r="98" spans="1:6" ht="12" customHeight="1" x14ac:dyDescent="0.3">
      <c r="A98" s="21" t="s">
        <v>254</v>
      </c>
      <c r="B98" s="64" t="s">
        <v>255</v>
      </c>
      <c r="C98" s="27">
        <v>0</v>
      </c>
      <c r="D98" s="27">
        <v>0</v>
      </c>
      <c r="E98" s="28">
        <v>0</v>
      </c>
      <c r="F98" s="4" t="s">
        <v>34</v>
      </c>
    </row>
    <row r="99" spans="1:6" ht="19.5" customHeight="1" x14ac:dyDescent="0.3">
      <c r="A99" s="21" t="s">
        <v>256</v>
      </c>
      <c r="B99" s="65" t="s">
        <v>257</v>
      </c>
      <c r="C99" s="27">
        <v>0</v>
      </c>
      <c r="D99" s="27">
        <v>0</v>
      </c>
      <c r="E99" s="28">
        <v>0</v>
      </c>
      <c r="F99" s="4" t="s">
        <v>37</v>
      </c>
    </row>
    <row r="100" spans="1:6" ht="22.5" customHeight="1" x14ac:dyDescent="0.3">
      <c r="A100" s="21" t="s">
        <v>258</v>
      </c>
      <c r="B100" s="65" t="s">
        <v>259</v>
      </c>
      <c r="C100" s="27">
        <v>0</v>
      </c>
      <c r="D100" s="27">
        <v>0</v>
      </c>
      <c r="E100" s="28">
        <v>0</v>
      </c>
      <c r="F100" s="4" t="s">
        <v>40</v>
      </c>
    </row>
    <row r="101" spans="1:6" ht="12" customHeight="1" x14ac:dyDescent="0.3">
      <c r="A101" s="21" t="s">
        <v>260</v>
      </c>
      <c r="B101" s="64" t="s">
        <v>261</v>
      </c>
      <c r="C101" s="27">
        <v>1888986</v>
      </c>
      <c r="D101" s="27">
        <v>2901710</v>
      </c>
      <c r="E101" s="28">
        <v>1333656</v>
      </c>
      <c r="F101" s="4" t="s">
        <v>43</v>
      </c>
    </row>
    <row r="102" spans="1:6" ht="12" customHeight="1" x14ac:dyDescent="0.3">
      <c r="A102" s="21" t="s">
        <v>262</v>
      </c>
      <c r="B102" s="64" t="s">
        <v>263</v>
      </c>
      <c r="C102" s="27">
        <v>0</v>
      </c>
      <c r="D102" s="27">
        <v>0</v>
      </c>
      <c r="E102" s="28">
        <v>0</v>
      </c>
      <c r="F102" s="4" t="s">
        <v>46</v>
      </c>
    </row>
    <row r="103" spans="1:6" ht="21" customHeight="1" x14ac:dyDescent="0.3">
      <c r="A103" s="21" t="s">
        <v>264</v>
      </c>
      <c r="B103" s="65" t="s">
        <v>265</v>
      </c>
      <c r="C103" s="27">
        <v>0</v>
      </c>
      <c r="D103" s="27"/>
      <c r="E103" s="28"/>
      <c r="F103" s="4" t="s">
        <v>48</v>
      </c>
    </row>
    <row r="104" spans="1:6" ht="12" customHeight="1" x14ac:dyDescent="0.3">
      <c r="A104" s="66" t="s">
        <v>266</v>
      </c>
      <c r="B104" s="67" t="s">
        <v>267</v>
      </c>
      <c r="C104" s="27">
        <v>0</v>
      </c>
      <c r="D104" s="27">
        <v>0</v>
      </c>
      <c r="E104" s="28">
        <v>0</v>
      </c>
      <c r="F104" s="4" t="s">
        <v>51</v>
      </c>
    </row>
    <row r="105" spans="1:6" ht="12" customHeight="1" x14ac:dyDescent="0.3">
      <c r="A105" s="21" t="s">
        <v>268</v>
      </c>
      <c r="B105" s="67" t="s">
        <v>269</v>
      </c>
      <c r="C105" s="27">
        <v>0</v>
      </c>
      <c r="D105" s="27">
        <v>0</v>
      </c>
      <c r="E105" s="28">
        <v>0</v>
      </c>
      <c r="F105" s="4" t="s">
        <v>54</v>
      </c>
    </row>
    <row r="106" spans="1:6" ht="12" customHeight="1" thickBot="1" x14ac:dyDescent="0.35">
      <c r="A106" s="68" t="s">
        <v>270</v>
      </c>
      <c r="B106" s="69" t="s">
        <v>271</v>
      </c>
      <c r="C106" s="70">
        <v>150000</v>
      </c>
      <c r="D106" s="70">
        <v>3556400</v>
      </c>
      <c r="E106" s="71">
        <v>3556400</v>
      </c>
      <c r="F106" s="4" t="s">
        <v>57</v>
      </c>
    </row>
    <row r="107" spans="1:6" ht="12" customHeight="1" thickBot="1" x14ac:dyDescent="0.35">
      <c r="A107" s="12" t="s">
        <v>32</v>
      </c>
      <c r="B107" s="72" t="s">
        <v>272</v>
      </c>
      <c r="C107" s="14">
        <f>SUM(C108,C110,C112)</f>
        <v>55127705</v>
      </c>
      <c r="D107" s="14">
        <f t="shared" ref="D107:E107" si="8">SUM(D108,D110,D112)</f>
        <v>45890837</v>
      </c>
      <c r="E107" s="14">
        <f t="shared" si="8"/>
        <v>45314109</v>
      </c>
      <c r="F107" s="4" t="s">
        <v>60</v>
      </c>
    </row>
    <row r="108" spans="1:6" ht="12" customHeight="1" x14ac:dyDescent="0.3">
      <c r="A108" s="17" t="s">
        <v>35</v>
      </c>
      <c r="B108" s="61" t="s">
        <v>273</v>
      </c>
      <c r="C108" s="19">
        <v>52944118</v>
      </c>
      <c r="D108" s="19">
        <v>43463740</v>
      </c>
      <c r="E108" s="20">
        <v>42987012</v>
      </c>
      <c r="F108" s="4" t="s">
        <v>63</v>
      </c>
    </row>
    <row r="109" spans="1:6" ht="12" customHeight="1" x14ac:dyDescent="0.3">
      <c r="A109" s="17" t="s">
        <v>38</v>
      </c>
      <c r="B109" s="73" t="s">
        <v>274</v>
      </c>
      <c r="C109" s="19">
        <v>0</v>
      </c>
      <c r="D109" s="19"/>
      <c r="E109" s="20"/>
      <c r="F109" s="4" t="s">
        <v>66</v>
      </c>
    </row>
    <row r="110" spans="1:6" x14ac:dyDescent="0.3">
      <c r="A110" s="17" t="s">
        <v>41</v>
      </c>
      <c r="B110" s="73" t="s">
        <v>275</v>
      </c>
      <c r="C110" s="23">
        <v>2183587</v>
      </c>
      <c r="D110" s="23">
        <v>2327097</v>
      </c>
      <c r="E110" s="24">
        <v>2327097</v>
      </c>
      <c r="F110" s="4" t="s">
        <v>68</v>
      </c>
    </row>
    <row r="111" spans="1:6" ht="12" customHeight="1" x14ac:dyDescent="0.3">
      <c r="A111" s="17" t="s">
        <v>44</v>
      </c>
      <c r="B111" s="73" t="s">
        <v>276</v>
      </c>
      <c r="C111" s="23">
        <v>0</v>
      </c>
      <c r="D111" s="23">
        <v>0</v>
      </c>
      <c r="E111" s="24">
        <v>0</v>
      </c>
      <c r="F111" s="4" t="s">
        <v>71</v>
      </c>
    </row>
    <row r="112" spans="1:6" ht="12" customHeight="1" x14ac:dyDescent="0.3">
      <c r="A112" s="17" t="s">
        <v>47</v>
      </c>
      <c r="B112" s="30" t="s">
        <v>277</v>
      </c>
      <c r="C112" s="23"/>
      <c r="D112" s="23">
        <v>100000</v>
      </c>
      <c r="E112" s="24"/>
      <c r="F112" s="4" t="s">
        <v>74</v>
      </c>
    </row>
    <row r="113" spans="1:6" ht="21.75" customHeight="1" x14ac:dyDescent="0.3">
      <c r="A113" s="17" t="s">
        <v>49</v>
      </c>
      <c r="B113" s="74" t="s">
        <v>278</v>
      </c>
      <c r="C113" s="23">
        <v>0</v>
      </c>
      <c r="D113" s="23">
        <v>0</v>
      </c>
      <c r="E113" s="24">
        <v>0</v>
      </c>
      <c r="F113" s="4" t="s">
        <v>77</v>
      </c>
    </row>
    <row r="114" spans="1:6" ht="24" customHeight="1" x14ac:dyDescent="0.3">
      <c r="A114" s="17" t="s">
        <v>279</v>
      </c>
      <c r="B114" s="75" t="s">
        <v>280</v>
      </c>
      <c r="C114" s="23">
        <v>0</v>
      </c>
      <c r="D114" s="23">
        <v>0</v>
      </c>
      <c r="E114" s="24">
        <v>0</v>
      </c>
      <c r="F114" s="4" t="s">
        <v>80</v>
      </c>
    </row>
    <row r="115" spans="1:6" ht="19.5" customHeight="1" x14ac:dyDescent="0.3">
      <c r="A115" s="17" t="s">
        <v>281</v>
      </c>
      <c r="B115" s="65" t="s">
        <v>259</v>
      </c>
      <c r="C115" s="23">
        <v>0</v>
      </c>
      <c r="D115" s="23">
        <v>0</v>
      </c>
      <c r="E115" s="24">
        <v>0</v>
      </c>
      <c r="F115" s="4" t="s">
        <v>82</v>
      </c>
    </row>
    <row r="116" spans="1:6" ht="12" customHeight="1" x14ac:dyDescent="0.3">
      <c r="A116" s="17" t="s">
        <v>282</v>
      </c>
      <c r="B116" s="65" t="s">
        <v>283</v>
      </c>
      <c r="C116" s="23">
        <v>0</v>
      </c>
      <c r="D116" s="23">
        <v>0</v>
      </c>
      <c r="E116" s="24">
        <v>0</v>
      </c>
      <c r="F116" s="4" t="s">
        <v>85</v>
      </c>
    </row>
    <row r="117" spans="1:6" ht="12" customHeight="1" x14ac:dyDescent="0.3">
      <c r="A117" s="17" t="s">
        <v>284</v>
      </c>
      <c r="B117" s="65" t="s">
        <v>285</v>
      </c>
      <c r="C117" s="23">
        <v>0</v>
      </c>
      <c r="D117" s="23">
        <v>0</v>
      </c>
      <c r="E117" s="24">
        <v>0</v>
      </c>
      <c r="F117" s="4" t="s">
        <v>88</v>
      </c>
    </row>
    <row r="118" spans="1:6" s="76" customFormat="1" ht="21" customHeight="1" x14ac:dyDescent="0.3">
      <c r="A118" s="17" t="s">
        <v>286</v>
      </c>
      <c r="B118" s="65" t="s">
        <v>265</v>
      </c>
      <c r="C118" s="23">
        <v>0</v>
      </c>
      <c r="D118" s="23">
        <v>0</v>
      </c>
      <c r="E118" s="24">
        <v>0</v>
      </c>
      <c r="F118" s="4" t="s">
        <v>91</v>
      </c>
    </row>
    <row r="119" spans="1:6" ht="12" customHeight="1" x14ac:dyDescent="0.3">
      <c r="A119" s="17" t="s">
        <v>287</v>
      </c>
      <c r="B119" s="65" t="s">
        <v>288</v>
      </c>
      <c r="C119" s="23">
        <v>0</v>
      </c>
      <c r="D119" s="23">
        <f ca="1">SUM(D113:D120)</f>
        <v>0</v>
      </c>
      <c r="E119" s="24">
        <v>0</v>
      </c>
      <c r="F119" s="4" t="s">
        <v>93</v>
      </c>
    </row>
    <row r="120" spans="1:6" ht="21" customHeight="1" thickBot="1" x14ac:dyDescent="0.35">
      <c r="A120" s="66" t="s">
        <v>289</v>
      </c>
      <c r="B120" s="65" t="s">
        <v>290</v>
      </c>
      <c r="C120" s="27"/>
      <c r="D120" s="27">
        <v>100000</v>
      </c>
      <c r="E120" s="28"/>
      <c r="F120" s="4" t="s">
        <v>96</v>
      </c>
    </row>
    <row r="121" spans="1:6" ht="12" customHeight="1" thickBot="1" x14ac:dyDescent="0.35">
      <c r="A121" s="12" t="s">
        <v>52</v>
      </c>
      <c r="B121" s="77" t="s">
        <v>291</v>
      </c>
      <c r="C121" s="14">
        <v>2140000</v>
      </c>
      <c r="D121" s="14">
        <v>609417</v>
      </c>
      <c r="E121" s="14">
        <f t="shared" ref="E121" si="9">SUM(E122:E123)</f>
        <v>0</v>
      </c>
      <c r="F121" s="4" t="s">
        <v>99</v>
      </c>
    </row>
    <row r="122" spans="1:6" ht="12" customHeight="1" x14ac:dyDescent="0.3">
      <c r="A122" s="17" t="s">
        <v>55</v>
      </c>
      <c r="B122" s="78" t="s">
        <v>292</v>
      </c>
      <c r="C122" s="19">
        <v>2140000</v>
      </c>
      <c r="D122" s="19">
        <v>609417</v>
      </c>
      <c r="E122" s="20">
        <v>0</v>
      </c>
      <c r="F122" s="4" t="s">
        <v>102</v>
      </c>
    </row>
    <row r="123" spans="1:6" ht="12" customHeight="1" thickBot="1" x14ac:dyDescent="0.35">
      <c r="A123" s="25" t="s">
        <v>58</v>
      </c>
      <c r="B123" s="73" t="s">
        <v>293</v>
      </c>
      <c r="C123" s="27">
        <v>0</v>
      </c>
      <c r="D123" s="27"/>
      <c r="E123" s="28">
        <v>0</v>
      </c>
      <c r="F123" s="4" t="s">
        <v>105</v>
      </c>
    </row>
    <row r="124" spans="1:6" ht="12" customHeight="1" thickBot="1" x14ac:dyDescent="0.35">
      <c r="A124" s="12" t="s">
        <v>294</v>
      </c>
      <c r="B124" s="77" t="s">
        <v>295</v>
      </c>
      <c r="C124" s="14">
        <f>SUM(C91,C107,C121)</f>
        <v>98046658</v>
      </c>
      <c r="D124" s="14">
        <f t="shared" ref="D124:E124" si="10">SUM(D91,D107,D121)</f>
        <v>119971594</v>
      </c>
      <c r="E124" s="14">
        <f t="shared" si="10"/>
        <v>107535098</v>
      </c>
      <c r="F124" s="4" t="s">
        <v>108</v>
      </c>
    </row>
    <row r="125" spans="1:6" ht="22.5" customHeight="1" thickBot="1" x14ac:dyDescent="0.35">
      <c r="A125" s="12" t="s">
        <v>92</v>
      </c>
      <c r="B125" s="77" t="s">
        <v>296</v>
      </c>
      <c r="C125" s="14">
        <f>SUM(C126:C128)</f>
        <v>5400000</v>
      </c>
      <c r="D125" s="14">
        <f t="shared" ref="D125:E125" si="11">SUM(D126:D128)</f>
        <v>22591270</v>
      </c>
      <c r="E125" s="14">
        <f t="shared" si="11"/>
        <v>22591270</v>
      </c>
      <c r="F125" s="4" t="s">
        <v>111</v>
      </c>
    </row>
    <row r="126" spans="1:6" ht="12" customHeight="1" x14ac:dyDescent="0.3">
      <c r="A126" s="17" t="s">
        <v>94</v>
      </c>
      <c r="B126" s="78" t="s">
        <v>297</v>
      </c>
      <c r="C126" s="23">
        <v>0</v>
      </c>
      <c r="D126" s="23">
        <v>0</v>
      </c>
      <c r="E126" s="24">
        <v>0</v>
      </c>
      <c r="F126" s="4" t="s">
        <v>114</v>
      </c>
    </row>
    <row r="127" spans="1:6" ht="12" customHeight="1" x14ac:dyDescent="0.3">
      <c r="A127" s="17" t="s">
        <v>97</v>
      </c>
      <c r="B127" s="78" t="s">
        <v>298</v>
      </c>
      <c r="C127" s="23">
        <v>0</v>
      </c>
      <c r="D127" s="23">
        <v>22591270</v>
      </c>
      <c r="E127" s="24">
        <v>22591270</v>
      </c>
      <c r="F127" s="4" t="s">
        <v>117</v>
      </c>
    </row>
    <row r="128" spans="1:6" ht="12" customHeight="1" thickBot="1" x14ac:dyDescent="0.35">
      <c r="A128" s="66" t="s">
        <v>100</v>
      </c>
      <c r="B128" s="79" t="s">
        <v>299</v>
      </c>
      <c r="C128" s="23">
        <v>5400000</v>
      </c>
      <c r="D128" s="23"/>
      <c r="E128" s="24"/>
      <c r="F128" s="4" t="s">
        <v>120</v>
      </c>
    </row>
    <row r="129" spans="1:9" ht="12" customHeight="1" thickBot="1" x14ac:dyDescent="0.35">
      <c r="A129" s="12" t="s">
        <v>124</v>
      </c>
      <c r="B129" s="77" t="s">
        <v>300</v>
      </c>
      <c r="C129" s="14">
        <f>SUM(C130:C133)</f>
        <v>0</v>
      </c>
      <c r="D129" s="14">
        <f t="shared" ref="D129:E129" si="12">SUM(D130:D133)</f>
        <v>0</v>
      </c>
      <c r="E129" s="14">
        <f t="shared" si="12"/>
        <v>0</v>
      </c>
      <c r="F129" s="4" t="s">
        <v>123</v>
      </c>
    </row>
    <row r="130" spans="1:9" ht="12" customHeight="1" x14ac:dyDescent="0.3">
      <c r="A130" s="17" t="s">
        <v>127</v>
      </c>
      <c r="B130" s="78" t="s">
        <v>301</v>
      </c>
      <c r="C130" s="23">
        <v>0</v>
      </c>
      <c r="D130" s="23">
        <v>0</v>
      </c>
      <c r="E130" s="24">
        <v>0</v>
      </c>
      <c r="F130" s="4" t="s">
        <v>126</v>
      </c>
    </row>
    <row r="131" spans="1:9" ht="12" customHeight="1" x14ac:dyDescent="0.3">
      <c r="A131" s="17" t="s">
        <v>130</v>
      </c>
      <c r="B131" s="78" t="s">
        <v>302</v>
      </c>
      <c r="C131" s="23">
        <v>0</v>
      </c>
      <c r="D131" s="23">
        <v>0</v>
      </c>
      <c r="E131" s="24">
        <v>0</v>
      </c>
      <c r="F131" s="4" t="s">
        <v>129</v>
      </c>
    </row>
    <row r="132" spans="1:9" ht="12" customHeight="1" x14ac:dyDescent="0.3">
      <c r="A132" s="17" t="s">
        <v>133</v>
      </c>
      <c r="B132" s="78" t="s">
        <v>303</v>
      </c>
      <c r="C132" s="23">
        <v>0</v>
      </c>
      <c r="D132" s="23">
        <v>0</v>
      </c>
      <c r="E132" s="24">
        <v>0</v>
      </c>
      <c r="F132" s="4" t="s">
        <v>132</v>
      </c>
    </row>
    <row r="133" spans="1:9" ht="12" customHeight="1" thickBot="1" x14ac:dyDescent="0.35">
      <c r="A133" s="66" t="s">
        <v>136</v>
      </c>
      <c r="B133" s="79" t="s">
        <v>304</v>
      </c>
      <c r="C133" s="23">
        <v>0</v>
      </c>
      <c r="D133" s="23">
        <v>0</v>
      </c>
      <c r="E133" s="24">
        <v>0</v>
      </c>
      <c r="F133" s="4" t="s">
        <v>135</v>
      </c>
    </row>
    <row r="134" spans="1:9" ht="12" customHeight="1" thickBot="1" x14ac:dyDescent="0.35">
      <c r="A134" s="12" t="s">
        <v>305</v>
      </c>
      <c r="B134" s="77" t="s">
        <v>306</v>
      </c>
      <c r="C134" s="31">
        <f>SUM(C135:C138)</f>
        <v>1066729</v>
      </c>
      <c r="D134" s="31">
        <f t="shared" ref="D134:E134" si="13">SUM(D135:D138)</f>
        <v>1233859</v>
      </c>
      <c r="E134" s="31">
        <f t="shared" si="13"/>
        <v>1233859</v>
      </c>
      <c r="F134" s="4" t="s">
        <v>138</v>
      </c>
    </row>
    <row r="135" spans="1:9" ht="12" customHeight="1" x14ac:dyDescent="0.3">
      <c r="A135" s="17" t="s">
        <v>145</v>
      </c>
      <c r="B135" s="78" t="s">
        <v>307</v>
      </c>
      <c r="C135" s="23">
        <v>0</v>
      </c>
      <c r="D135" s="23">
        <v>0</v>
      </c>
      <c r="E135" s="24">
        <v>0</v>
      </c>
      <c r="F135" s="4" t="s">
        <v>141</v>
      </c>
    </row>
    <row r="136" spans="1:9" ht="12" customHeight="1" x14ac:dyDescent="0.3">
      <c r="A136" s="17" t="s">
        <v>148</v>
      </c>
      <c r="B136" s="78" t="s">
        <v>308</v>
      </c>
      <c r="C136" s="23">
        <v>1066729</v>
      </c>
      <c r="D136" s="23">
        <v>1233859</v>
      </c>
      <c r="E136" s="24">
        <v>1233859</v>
      </c>
      <c r="F136" s="4" t="s">
        <v>144</v>
      </c>
    </row>
    <row r="137" spans="1:9" ht="12" customHeight="1" x14ac:dyDescent="0.3">
      <c r="A137" s="17" t="s">
        <v>150</v>
      </c>
      <c r="B137" s="78" t="s">
        <v>309</v>
      </c>
      <c r="C137" s="23">
        <v>0</v>
      </c>
      <c r="D137" s="23">
        <v>0</v>
      </c>
      <c r="E137" s="24">
        <v>0</v>
      </c>
      <c r="F137" s="4" t="s">
        <v>147</v>
      </c>
    </row>
    <row r="138" spans="1:9" ht="12" customHeight="1" thickBot="1" x14ac:dyDescent="0.35">
      <c r="A138" s="66" t="s">
        <v>153</v>
      </c>
      <c r="B138" s="79" t="s">
        <v>310</v>
      </c>
      <c r="C138" s="23">
        <v>0</v>
      </c>
      <c r="D138" s="23">
        <v>0</v>
      </c>
      <c r="E138" s="24">
        <v>0</v>
      </c>
      <c r="F138" s="4" t="s">
        <v>149</v>
      </c>
    </row>
    <row r="139" spans="1:9" ht="15" customHeight="1" thickBot="1" x14ac:dyDescent="0.35">
      <c r="A139" s="12" t="s">
        <v>155</v>
      </c>
      <c r="B139" s="77" t="s">
        <v>311</v>
      </c>
      <c r="C139" s="80">
        <f>SUM(C140:C143)</f>
        <v>0</v>
      </c>
      <c r="D139" s="80">
        <f t="shared" ref="D139:E139" si="14">SUM(D140:D143)</f>
        <v>0</v>
      </c>
      <c r="E139" s="80">
        <f t="shared" si="14"/>
        <v>0</v>
      </c>
      <c r="F139" s="4" t="s">
        <v>152</v>
      </c>
      <c r="G139" s="81"/>
      <c r="H139" s="81"/>
      <c r="I139" s="81"/>
    </row>
    <row r="140" spans="1:9" s="16" customFormat="1" ht="12.9" customHeight="1" x14ac:dyDescent="0.3">
      <c r="A140" s="17" t="s">
        <v>158</v>
      </c>
      <c r="B140" s="78" t="s">
        <v>312</v>
      </c>
      <c r="C140" s="23">
        <v>0</v>
      </c>
      <c r="D140" s="23">
        <v>0</v>
      </c>
      <c r="E140" s="24">
        <v>0</v>
      </c>
      <c r="F140" s="4" t="s">
        <v>154</v>
      </c>
    </row>
    <row r="141" spans="1:9" ht="12.75" customHeight="1" x14ac:dyDescent="0.3">
      <c r="A141" s="17" t="s">
        <v>161</v>
      </c>
      <c r="B141" s="78" t="s">
        <v>313</v>
      </c>
      <c r="C141" s="23">
        <v>0</v>
      </c>
      <c r="D141" s="23">
        <v>0</v>
      </c>
      <c r="E141" s="24">
        <v>0</v>
      </c>
      <c r="F141" s="4" t="s">
        <v>157</v>
      </c>
    </row>
    <row r="142" spans="1:9" ht="12.75" customHeight="1" x14ac:dyDescent="0.3">
      <c r="A142" s="17" t="s">
        <v>163</v>
      </c>
      <c r="B142" s="78" t="s">
        <v>314</v>
      </c>
      <c r="C142" s="23">
        <v>0</v>
      </c>
      <c r="D142" s="23">
        <v>0</v>
      </c>
      <c r="E142" s="24">
        <v>0</v>
      </c>
      <c r="F142" s="4" t="s">
        <v>160</v>
      </c>
    </row>
    <row r="143" spans="1:9" ht="12.75" customHeight="1" thickBot="1" x14ac:dyDescent="0.35">
      <c r="A143" s="17" t="s">
        <v>166</v>
      </c>
      <c r="B143" s="78" t="s">
        <v>315</v>
      </c>
      <c r="C143" s="23">
        <v>0</v>
      </c>
      <c r="D143" s="23">
        <v>0</v>
      </c>
      <c r="E143" s="24">
        <v>0</v>
      </c>
      <c r="F143" s="4" t="s">
        <v>162</v>
      </c>
    </row>
    <row r="144" spans="1:9" ht="16.2" thickBot="1" x14ac:dyDescent="0.35">
      <c r="A144" s="12" t="s">
        <v>168</v>
      </c>
      <c r="B144" s="77" t="s">
        <v>316</v>
      </c>
      <c r="C144" s="82">
        <f>SUM(C125,C129,C134,C139)</f>
        <v>6466729</v>
      </c>
      <c r="D144" s="82">
        <f t="shared" ref="D144:E144" si="15">SUM(D125,D129,D134,D139)</f>
        <v>23825129</v>
      </c>
      <c r="E144" s="82">
        <f t="shared" si="15"/>
        <v>23825129</v>
      </c>
      <c r="F144" s="4" t="s">
        <v>165</v>
      </c>
    </row>
    <row r="145" spans="1:9" ht="16.2" thickBot="1" x14ac:dyDescent="0.35">
      <c r="A145" s="83" t="s">
        <v>317</v>
      </c>
      <c r="B145" s="84" t="s">
        <v>318</v>
      </c>
      <c r="C145" s="82">
        <f>SUM(C124,C144)</f>
        <v>104513387</v>
      </c>
      <c r="D145" s="82">
        <f t="shared" ref="D145:E145" si="16">SUM(D124,D144)</f>
        <v>143796723</v>
      </c>
      <c r="E145" s="82">
        <f t="shared" si="16"/>
        <v>131360227</v>
      </c>
      <c r="F145" s="4" t="s">
        <v>167</v>
      </c>
    </row>
    <row r="147" spans="1:9" ht="18.75" customHeight="1" x14ac:dyDescent="0.3">
      <c r="A147" s="100" t="s">
        <v>319</v>
      </c>
      <c r="B147" s="100"/>
      <c r="C147" s="100"/>
      <c r="D147" s="100"/>
      <c r="E147" s="100"/>
    </row>
    <row r="148" spans="1:9" ht="13.5" customHeight="1" thickBot="1" x14ac:dyDescent="0.35">
      <c r="A148" s="85" t="s">
        <v>320</v>
      </c>
      <c r="B148" s="85"/>
      <c r="C148" s="1"/>
      <c r="E148" s="3" t="s">
        <v>2</v>
      </c>
    </row>
    <row r="149" spans="1:9" ht="21" thickBot="1" x14ac:dyDescent="0.35">
      <c r="A149" s="12">
        <v>1</v>
      </c>
      <c r="B149" s="72" t="s">
        <v>321</v>
      </c>
      <c r="C149" s="87">
        <f>+C61-C124</f>
        <v>-57706248</v>
      </c>
      <c r="D149" s="87">
        <f>+D61-D124</f>
        <v>-57706248</v>
      </c>
      <c r="E149" s="87">
        <f>+E61-E124</f>
        <v>-53177873</v>
      </c>
    </row>
    <row r="150" spans="1:9" ht="21" thickBot="1" x14ac:dyDescent="0.35">
      <c r="A150" s="12" t="s">
        <v>32</v>
      </c>
      <c r="B150" s="72" t="s">
        <v>322</v>
      </c>
      <c r="C150" s="87">
        <f>+C84-C144</f>
        <v>57706248</v>
      </c>
      <c r="D150" s="87">
        <f>+D84-D144</f>
        <v>57706248</v>
      </c>
      <c r="E150" s="87">
        <f>+E84-E144</f>
        <v>58830643</v>
      </c>
    </row>
    <row r="151" spans="1:9" ht="7.5" customHeight="1" x14ac:dyDescent="0.3"/>
    <row r="153" spans="1:9" ht="12.75" customHeight="1" x14ac:dyDescent="0.3"/>
    <row r="154" spans="1:9" ht="12.75" customHeight="1" x14ac:dyDescent="0.3"/>
    <row r="155" spans="1:9" ht="12.75" customHeight="1" x14ac:dyDescent="0.3"/>
    <row r="156" spans="1:9" ht="12.75" customHeight="1" x14ac:dyDescent="0.3"/>
    <row r="157" spans="1:9" ht="12.75" customHeight="1" x14ac:dyDescent="0.3"/>
    <row r="158" spans="1:9" ht="12.75" customHeight="1" x14ac:dyDescent="0.3"/>
    <row r="159" spans="1:9" ht="12.75" customHeight="1" x14ac:dyDescent="0.3"/>
    <row r="160" spans="1:9" s="88" customFormat="1" ht="12.75" customHeight="1" x14ac:dyDescent="0.3">
      <c r="C160" s="86"/>
      <c r="D160" s="86"/>
      <c r="E160" s="86"/>
      <c r="F160" s="1"/>
      <c r="G160" s="1"/>
      <c r="H160" s="1"/>
      <c r="I160" s="1"/>
    </row>
  </sheetData>
  <mergeCells count="10">
    <mergeCell ref="A88:A89"/>
    <mergeCell ref="B88:B89"/>
    <mergeCell ref="C88:E88"/>
    <mergeCell ref="A147:E147"/>
    <mergeCell ref="A1:E1"/>
    <mergeCell ref="A2:E2"/>
    <mergeCell ref="A4:A5"/>
    <mergeCell ref="B4:B5"/>
    <mergeCell ref="C4:E4"/>
    <mergeCell ref="A86:E86"/>
  </mergeCells>
  <printOptions horizontalCentered="1"/>
  <pageMargins left="0.23622047244094491" right="0.23622047244094491" top="0.94488188976377963" bottom="0.74803149606299213" header="0" footer="0.31496062992125984"/>
  <pageSetup paperSize="9" orientation="portrait" r:id="rId1"/>
  <headerFooter alignWithMargins="0">
    <oddHeader>&amp;C&amp;"Times New Roman CE,Félkövér"&amp;12Uppony Község Önkormányzata2019. ÉVI ZÁRSZÁMADÁSÁNAK PÉNZÜGYI MÉRLEGE&amp;R&amp;"Times New Roman CE,Félkövér dőlt"&amp;11 &amp;"Times New Roman CE,Félkövér"&amp;12 3.sz. melléklet</oddHeader>
  </headerFooter>
  <rowBreaks count="1" manualBreakCount="1">
    <brk id="85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3.sz.mell.</vt:lpstr>
      <vt:lpstr>'3.sz.mell.'!Nyomtatási_terület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2020-07-08T07:22:49Z</cp:lastPrinted>
  <dcterms:created xsi:type="dcterms:W3CDTF">2016-05-24T08:51:34Z</dcterms:created>
  <dcterms:modified xsi:type="dcterms:W3CDTF">2020-07-08T07:22:56Z</dcterms:modified>
</cp:coreProperties>
</file>