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730" windowHeight="9780" activeTab="4"/>
  </bookViews>
  <sheets>
    <sheet name="1" sheetId="15" r:id="rId1"/>
    <sheet name="2" sheetId="1" r:id="rId2"/>
    <sheet name="3-a" sheetId="14" r:id="rId3"/>
    <sheet name="4-a" sheetId="9" r:id="rId4"/>
    <sheet name="4-b" sheetId="10" r:id="rId5"/>
    <sheet name="Munka1" sheetId="16" r:id="rId6"/>
  </sheets>
  <calcPr calcId="125725"/>
</workbook>
</file>

<file path=xl/calcChain.xml><?xml version="1.0" encoding="utf-8"?>
<calcChain xmlns="http://schemas.openxmlformats.org/spreadsheetml/2006/main">
  <c r="G27" i="9"/>
  <c r="D148" i="14"/>
  <c r="C148"/>
  <c r="D142"/>
  <c r="C142"/>
  <c r="D135"/>
  <c r="C135"/>
  <c r="D131"/>
  <c r="D156" s="1"/>
  <c r="C131"/>
  <c r="C156" s="1"/>
  <c r="D121"/>
  <c r="D116" s="1"/>
  <c r="C116"/>
  <c r="D95"/>
  <c r="C95"/>
  <c r="C130" s="1"/>
  <c r="C157" s="1"/>
  <c r="D84"/>
  <c r="C84"/>
  <c r="D80"/>
  <c r="C80"/>
  <c r="D77"/>
  <c r="C77"/>
  <c r="D72"/>
  <c r="C72"/>
  <c r="D68"/>
  <c r="D91" s="1"/>
  <c r="C68"/>
  <c r="D62"/>
  <c r="C62"/>
  <c r="D57"/>
  <c r="C57"/>
  <c r="D51"/>
  <c r="C51"/>
  <c r="D39"/>
  <c r="C39"/>
  <c r="C32"/>
  <c r="D31"/>
  <c r="C31"/>
  <c r="D24"/>
  <c r="C24"/>
  <c r="D17"/>
  <c r="C17"/>
  <c r="D10"/>
  <c r="C10"/>
  <c r="D148" i="1"/>
  <c r="C148"/>
  <c r="C142"/>
  <c r="D135"/>
  <c r="C135"/>
  <c r="D131"/>
  <c r="C131"/>
  <c r="D121"/>
  <c r="D95"/>
  <c r="C95"/>
  <c r="C130" s="1"/>
  <c r="D84"/>
  <c r="C84"/>
  <c r="C80"/>
  <c r="D72"/>
  <c r="C72"/>
  <c r="D68"/>
  <c r="C68"/>
  <c r="C62"/>
  <c r="D57"/>
  <c r="C57"/>
  <c r="C51"/>
  <c r="C32"/>
  <c r="C31" s="1"/>
  <c r="D24"/>
  <c r="C24"/>
  <c r="C116" i="15"/>
  <c r="D95"/>
  <c r="C95"/>
  <c r="C75"/>
  <c r="D30"/>
  <c r="C30"/>
  <c r="C29" s="1"/>
  <c r="C22" i="10"/>
  <c r="C15"/>
  <c r="F27" i="9"/>
  <c r="F16"/>
  <c r="C22"/>
  <c r="C148" i="15"/>
  <c r="C142"/>
  <c r="C135"/>
  <c r="C131"/>
  <c r="C82"/>
  <c r="C78"/>
  <c r="C70"/>
  <c r="C66"/>
  <c r="C60"/>
  <c r="C55"/>
  <c r="C49"/>
  <c r="C22"/>
  <c r="C156" l="1"/>
  <c r="C157" s="1"/>
  <c r="C156" i="1"/>
  <c r="C157" s="1"/>
  <c r="C91" i="14"/>
  <c r="C67"/>
  <c r="C92" s="1"/>
  <c r="D67"/>
  <c r="D92" s="1"/>
  <c r="D130" i="1"/>
  <c r="D157" s="1"/>
  <c r="D130" i="14"/>
  <c r="D157" s="1"/>
  <c r="F28" i="9"/>
  <c r="G28" i="10" l="1"/>
  <c r="D22"/>
  <c r="D22" i="9"/>
  <c r="G16"/>
  <c r="D121" i="15"/>
  <c r="D116" s="1"/>
  <c r="D131"/>
  <c r="D135"/>
  <c r="D148"/>
  <c r="D22"/>
  <c r="D55"/>
  <c r="D60"/>
  <c r="D66"/>
  <c r="D70"/>
  <c r="D82"/>
</calcChain>
</file>

<file path=xl/sharedStrings.xml><?xml version="1.0" encoding="utf-8"?>
<sst xmlns="http://schemas.openxmlformats.org/spreadsheetml/2006/main" count="1093" uniqueCount="360">
  <si>
    <t>Megnevezés</t>
  </si>
  <si>
    <t>Önkormányzat</t>
  </si>
  <si>
    <t>Feladat megnevezése</t>
  </si>
  <si>
    <t>Összes bevétel, kiadás</t>
  </si>
  <si>
    <t>Száma</t>
  </si>
  <si>
    <t>Előirányzat-csoport, kiemelt előirányzat megnevezése</t>
  </si>
  <si>
    <t>Előirányzat</t>
  </si>
  <si>
    <t>A</t>
  </si>
  <si>
    <t>B</t>
  </si>
  <si>
    <t>C</t>
  </si>
  <si>
    <t>Bevételek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</si>
  <si>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</si>
  <si>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</si>
  <si>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</si>
  <si>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</si>
  <si>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</si>
  <si>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</si>
  <si>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</si>
  <si>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</si>
  <si>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</si>
  <si>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</si>
  <si>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</si>
  <si>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kvi támogatások és kiegészítő támogatások</t>
  </si>
  <si>
    <t>1.6.</t>
  </si>
  <si>
    <t>Elszámolásból származó bevételek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</si>
  <si>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</si>
  <si>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</si>
  <si>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</si>
  <si>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</si>
  <si>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</si>
  <si>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</si>
  <si>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</si>
  <si>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</si>
  <si>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</si>
  <si>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</si>
  <si>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</si>
  <si>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</si>
  <si>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</si>
  <si>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</si>
  <si>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</si>
  <si>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</si>
  <si>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</si>
  <si>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</si>
  <si>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</si>
  <si>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</si>
  <si>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</si>
  <si>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Felhalmozási célú visszatérítendő támogatások, kölcsönök visszatérülése</t>
  </si>
  <si>
    <t>3.4.</t>
  </si>
  <si>
    <t>Felhalmozási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</si>
  <si>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</si>
  <si>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</si>
  <si>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</si>
  <si>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</si>
  <si>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</si>
  <si>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</si>
  <si>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</si>
  <si>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Helyi adók  (4.1.1.+…+4.1.3.)</t>
  </si>
  <si>
    <t>4.1.1.</t>
  </si>
  <si>
    <t>- Vagyoni típusú adók</t>
  </si>
  <si>
    <t>4.1.2.</t>
  </si>
  <si>
    <t>- Termékek és szolgáltatások adói</t>
  </si>
  <si>
    <t>4.1.3.</t>
  </si>
  <si>
    <t>- Értékesítési és forgalmi adók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</si>
  <si>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</si>
  <si>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</si>
  <si>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</si>
  <si>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</si>
  <si>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</si>
  <si>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</si>
  <si>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</si>
  <si>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(5.1.+…+ 5.11.)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</si>
  <si>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</si>
  <si>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</si>
  <si>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</si>
  <si>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</si>
  <si>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</si>
  <si>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</si>
  <si>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</si>
  <si>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</si>
  <si>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</si>
  <si>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</si>
  <si>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</si>
  <si>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</si>
  <si>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</si>
  <si>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</si>
  <si>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</si>
  <si>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</si>
  <si>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</si>
  <si>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</si>
  <si>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5.10.</t>
  </si>
  <si>
    <t>Biztosító által fizetett kártérítés</t>
  </si>
  <si>
    <t>5.11.</t>
  </si>
  <si>
    <t>Egyéb működési bevételek</t>
  </si>
  <si>
    <t>6.</t>
  </si>
  <si>
    <t>Felhalmozási bevételek (6.1.+…+6.5.)</t>
  </si>
  <si>
    <t>6.1.</t>
  </si>
  <si>
    <t>Immateriális javak értékesítése</t>
  </si>
  <si>
    <t>6.2.</t>
  </si>
  <si>
    <t>Ingatlanok értékesítése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</si>
  <si>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</si>
  <si>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</si>
  <si>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</si>
  <si>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</si>
  <si>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</si>
  <si>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</si>
  <si>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</si>
  <si>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</si>
  <si>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</si>
  <si>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</si>
  <si>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</si>
  <si>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</si>
  <si>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</si>
  <si>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</si>
  <si>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</si>
  <si>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</si>
  <si>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</si>
  <si>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</si>
  <si>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</si>
  <si>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</si>
  <si>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</si>
  <si>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</si>
  <si>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</si>
  <si>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</si>
  <si>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</si>
  <si>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</si>
  <si>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</si>
  <si>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</si>
  <si>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</si>
  <si>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</si>
  <si>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</si>
  <si>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</si>
  <si>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</si>
  <si>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</si>
  <si>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</si>
  <si>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</si>
  <si>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</si>
  <si>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</si>
  <si>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</si>
  <si>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</si>
  <si>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</si>
  <si>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</si>
  <si>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</si>
  <si>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</si>
  <si>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</si>
  <si>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</si>
  <si>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</si>
  <si>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</si>
  <si>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</si>
  <si>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</si>
  <si>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</si>
  <si>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</si>
  <si>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</si>
  <si>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</si>
  <si>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</si>
  <si>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</si>
  <si>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</si>
  <si>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</si>
  <si>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</si>
  <si>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</si>
  <si>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</si>
  <si>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</si>
  <si>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</si>
  <si>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</si>
  <si>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</si>
  <si>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</si>
  <si>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</si>
  <si>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</si>
  <si>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</si>
  <si>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</si>
  <si>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</si>
  <si>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Váltóbevételek</t>
  </si>
  <si>
    <t xml:space="preserve">   16.</t>
  </si>
  <si>
    <t>Adóssághoz nem kapcsolódó származékos ügyletek bevételei</t>
  </si>
  <si>
    <t xml:space="preserve">   17.</t>
  </si>
  <si>
    <t>FINANSZÍROZÁSI BEVÉTELEK ÖSSZESEN: (10. + … +16.)</t>
  </si>
  <si>
    <t xml:space="preserve">   18.</t>
  </si>
  <si>
    <t>BEVÉTELEK ÖSSZESEN: (9+17)</t>
  </si>
  <si>
    <t>Kiadások</t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</si>
  <si>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</si>
  <si>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</si>
  <si>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</si>
  <si>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</si>
  <si>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</si>
  <si>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</si>
  <si>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az 1.5-ből: - Előző évi elszámolásból származó befizetések</t>
  </si>
  <si>
    <t>1.7.</t>
  </si>
  <si>
    <t xml:space="preserve">   - Törvényi előíráson alapuló befizetések</t>
  </si>
  <si>
    <t>1.8.</t>
  </si>
  <si>
    <t xml:space="preserve">   - Elvonások és befizetések</t>
  </si>
  <si>
    <t>1.9.</t>
  </si>
  <si>
    <t xml:space="preserve">   - Garancia- és kezességvállalásból kifizetés ÁH-n belülre</t>
  </si>
  <si>
    <t>1.10.</t>
  </si>
  <si>
    <t xml:space="preserve">   -Visszatérítendő támogatások, kölcsönök nyújtása ÁH-n belülre</t>
  </si>
  <si>
    <t>1.11.</t>
  </si>
  <si>
    <t xml:space="preserve">   - Visszatérítendő támogatások, kölcsönök törlesztése ÁH-n belülre</t>
  </si>
  <si>
    <t>1.12.</t>
  </si>
  <si>
    <t xml:space="preserve">   - Egyéb működési célú támogatások ÁH-n belülre</t>
  </si>
  <si>
    <t>1.13.</t>
  </si>
  <si>
    <t xml:space="preserve">   - Garancia és kezességvállalásból kifizetés ÁH-n kívülre</t>
  </si>
  <si>
    <t>1.14.</t>
  </si>
  <si>
    <t xml:space="preserve">   - Visszatérítendő támogatások, kölcsönök nyújtása ÁH-n kívülre</t>
  </si>
  <si>
    <t>1.15.</t>
  </si>
  <si>
    <t xml:space="preserve">   - Árkiegészítések, ártámogatások</t>
  </si>
  <si>
    <t>1.16.</t>
  </si>
  <si>
    <t xml:space="preserve">   - Kamattámogatások</t>
  </si>
  <si>
    <t>1.17.</t>
  </si>
  <si>
    <t xml:space="preserve">   - Egyéb működési célú támogatások államháztartáson kívülre</t>
  </si>
  <si>
    <t>1.18.</t>
  </si>
  <si>
    <t>Tartalékok</t>
  </si>
  <si>
    <t>1.19.</t>
  </si>
  <si>
    <t xml:space="preserve"> az 1.18-ból: - Általános tartalék</t>
  </si>
  <si>
    <t>1.20.</t>
  </si>
  <si>
    <t xml:space="preserve">     - Céltartalék</t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</si>
  <si>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</si>
  <si>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</si>
  <si>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</si>
  <si>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</si>
  <si>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</si>
  <si>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</si>
  <si>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</si>
  <si>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</si>
  <si>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</si>
  <si>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</si>
  <si>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</si>
  <si>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</si>
  <si>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</si>
  <si>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</si>
  <si>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</si>
  <si>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</si>
  <si>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</si>
  <si>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</si>
  <si>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KÖLTSÉGVETÉSI KIADÁSOK ÖSSZESEN (1+2)</t>
  </si>
  <si>
    <t>4.</t>
  </si>
  <si>
    <t>Hitel-, kölcsöntörlesztés államháztartáson kívülre (4.1. + … + 4.3.)</t>
  </si>
  <si>
    <t>Hosszú lejáratú hitelek, kölcsönök törlesztése</t>
  </si>
  <si>
    <t>Likviditási célú hitelek, kölcsönök törlesztése pénzügyi vállalkozásnak</t>
  </si>
  <si>
    <t>Rövid lejáratú hitelek, kölcsönök törlesztése</t>
  </si>
  <si>
    <t>Belföldi értékpapírok kiadásai (5.1. + … + 5.6.)</t>
  </si>
  <si>
    <t>Forgatási célú belföldi értékpapírok vásárlása</t>
  </si>
  <si>
    <t>Befektetési célú belföldi értékpapírok vásárlása</t>
  </si>
  <si>
    <t>Kincstárjegyek beváltása</t>
  </si>
  <si>
    <t>Éven belüli lejáatú belföldi értékpapírok beváltása</t>
  </si>
  <si>
    <t>Belföldi kötvények beváltása</t>
  </si>
  <si>
    <t>Éven túli lejáratú belföldi értékpapírok beváltása</t>
  </si>
  <si>
    <t>Belföldi finanszírozás kiadásai (6.1. + … + 6.5.)</t>
  </si>
  <si>
    <t>Államháztartáson belüli megelőlegezések folyósítása</t>
  </si>
  <si>
    <t>Államháztartáson belüli megelőlegezések visszafizetése</t>
  </si>
  <si>
    <t>Központi, irányító szervi támogatás</t>
  </si>
  <si>
    <t>Pénzeszközök lekötött betétként elhelyezése</t>
  </si>
  <si>
    <t>Pénzügyi lízing kiadásai</t>
  </si>
  <si>
    <t>7.</t>
  </si>
  <si>
    <t>Külföldi finanszírozás kiadásai (7.1. + … + 7.5.)</t>
  </si>
  <si>
    <t>Forgatási célú külföldi értékpapírok vásárlása</t>
  </si>
  <si>
    <t>Befektetési célú külföldi értékpapírok vásárlása</t>
  </si>
  <si>
    <t>Külföldi értékpapírok beváltása</t>
  </si>
  <si>
    <t>Hitelek, kölcsönök törlesztése külföldi kormányoknak nemz. szervezeteknek</t>
  </si>
  <si>
    <t>7.5.</t>
  </si>
  <si>
    <t>Hitelek, kölcsönök törlesztése külföldi pénzintézeteknek</t>
  </si>
  <si>
    <t>Adóssághoz nem kapcsolódó származékos ügyletek</t>
  </si>
  <si>
    <t>Váltókiadások</t>
  </si>
  <si>
    <t>10.</t>
  </si>
  <si>
    <t>FINANSZÍROZÁSI KIADÁSOK ÖSSZESEN: (4.+…+9.)</t>
  </si>
  <si>
    <t>11.</t>
  </si>
  <si>
    <t>KIADÁSOK ÖSSZESEN: (3.+10.)</t>
  </si>
  <si>
    <t>Éves tervezett létszám előirányzat (fő)</t>
  </si>
  <si>
    <t>Közfoglalkoztatottak létszáma (fő)</t>
  </si>
  <si>
    <t>Közhatalmi bevételek</t>
  </si>
  <si>
    <t>Működési célú átvett pénzeszközök</t>
  </si>
  <si>
    <t>Költségvetési maradvány igénybevétele</t>
  </si>
  <si>
    <t>Kötelező feladatok bevételei, kiadásai</t>
  </si>
  <si>
    <t>Sor-
szám</t>
  </si>
  <si>
    <t>D</t>
  </si>
  <si>
    <t>E</t>
  </si>
  <si>
    <t>Önkormányzatok működési támogatásai</t>
  </si>
  <si>
    <t>Személyi juttatások</t>
  </si>
  <si>
    <t>Működési célú támogatások államháztartáson belülről</t>
  </si>
  <si>
    <t>2.-ból EU-s támogatás</t>
  </si>
  <si>
    <t xml:space="preserve">Dologi kiadások </t>
  </si>
  <si>
    <t>Működési bevételek</t>
  </si>
  <si>
    <t>6.-ból EU-s támogatás (közvetlen)</t>
  </si>
  <si>
    <t>12.</t>
  </si>
  <si>
    <t>13.</t>
  </si>
  <si>
    <t>14.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</si>
  <si>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</si>
  <si>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</si>
  <si>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</si>
  <si>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</si>
  <si>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</si>
  <si>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</si>
  <si>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</si>
  <si>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</si>
  <si>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</si>
  <si>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Hosszú lejáratú hitelek törlesztése</t>
  </si>
  <si>
    <t>18.</t>
  </si>
  <si>
    <t xml:space="preserve">   Egyéb belső finanszírozási bevételek</t>
  </si>
  <si>
    <t>Kölcsön törlesztése</t>
  </si>
  <si>
    <t>19.</t>
  </si>
  <si>
    <t>Forgatási célú belföldi, külföldi értékpapírok vásárlása</t>
  </si>
  <si>
    <t>20.</t>
  </si>
  <si>
    <t xml:space="preserve">   Likviditási célú hitelek, kölcsönök felvétele</t>
  </si>
  <si>
    <t>21.</t>
  </si>
  <si>
    <t xml:space="preserve">   Értékpapírok bevételei</t>
  </si>
  <si>
    <t>Felhalmozási célú támogatások államháztartáson belülről</t>
  </si>
  <si>
    <t>1.-ből EU-s támogatás</t>
  </si>
  <si>
    <t>1.-ből EU-s forrásból megvalósuló beruházás</t>
  </si>
  <si>
    <t>Felhalmozási bevételek</t>
  </si>
  <si>
    <t>Felhalmozási célú átvett pénzeszközök átvétele</t>
  </si>
  <si>
    <t>3.-ból EU-s forrásból megvalósuló felújítás</t>
  </si>
  <si>
    <t>4.-ből EU-s támogatás (közvetlen)</t>
  </si>
  <si>
    <t>Egyéb felhalmozási célú bevételek</t>
  </si>
  <si>
    <t>Hitelek törlesztése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</si>
  <si>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</si>
  <si>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</si>
  <si>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</si>
  <si>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</si>
  <si>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Befektetési célú belföldi, külföldi értékpapírok vásárlása</t>
  </si>
  <si>
    <t>Betét elhelyezése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</si>
  <si>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</si>
  <si>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</si>
  <si>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</si>
  <si>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</si>
  <si>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</si>
  <si>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r>
      <t xml:space="preserve">   Működési költségvetés kiadásai </t>
    </r>
    <r>
      <rPr>
        <sz val="12"/>
        <rFont val="Times New Roman"/>
        <family val="1"/>
        <charset val="238"/>
      </rPr>
      <t>(1.1+…+1.5+1.18.)</t>
    </r>
  </si>
  <si>
    <r>
      <t xml:space="preserve">   Felhalmozási költségvetés kiadásai </t>
    </r>
    <r>
      <rPr>
        <sz val="12"/>
        <rFont val="Times New Roman"/>
        <family val="1"/>
        <charset val="238"/>
      </rPr>
      <t>(2.1.+2.3.+2.5.)</t>
    </r>
  </si>
  <si>
    <t>1. számú melléklet</t>
  </si>
  <si>
    <t>2. számú melléklet</t>
  </si>
  <si>
    <t xml:space="preserve">Hiány külső finanszírozásának bevételei (15.+…+16.) </t>
  </si>
  <si>
    <t>Hiány belső finanszírozásának bevételei (10.+…+13. )</t>
  </si>
  <si>
    <t>Működési célú finanszírozási bevételek összesen (9.+14.+17.+18.)</t>
  </si>
  <si>
    <t>Költségvetési kiadások összesen (1.+2.+3+4.+5.+6.)</t>
  </si>
  <si>
    <t>Költségvetési bevételek összesen (1.+2.+4.+5.+6.)</t>
  </si>
  <si>
    <t>BEVÉTEL ÖSSZESEN (8.+19.)</t>
  </si>
  <si>
    <t>KIADÁSOK ÖSSZESEN (8.+19.)</t>
  </si>
  <si>
    <t>Költségvetési bevételek összesen: (1.+3.+4.+6.)</t>
  </si>
  <si>
    <t>Költségvetési kiadások összesen: (1.+3.+5.+6.)</t>
  </si>
  <si>
    <t>Hiány belső finanszírozás bevételei ( 9+…+13)</t>
  </si>
  <si>
    <t>Hiány külső finanszírozásának bevételei (15+…+19)</t>
  </si>
  <si>
    <t>Felhalmozási célú finanszírozási bevételek összesen (8.+14.)</t>
  </si>
  <si>
    <t>Felhalmozási célú finanszírozási kiadások összesen
(8.+...+15.)</t>
  </si>
  <si>
    <t>BEVÉTEL ÖSSZESEN (7.+20.)</t>
  </si>
  <si>
    <t>KIADÁSOK ÖSSZESEN (7.+20.)</t>
  </si>
  <si>
    <t>I. Működési bevételek és kiadások mérlege</t>
  </si>
  <si>
    <t>II. Felhalmozási bevételek és kiadások mérlege</t>
  </si>
  <si>
    <t xml:space="preserve">  Rövid lejáratú  hitelek, kölcsönök felvétele</t>
  </si>
  <si>
    <t>Sorszám</t>
  </si>
  <si>
    <t>Bevételi jogcímek</t>
  </si>
  <si>
    <t>BEVÉTELEK</t>
  </si>
  <si>
    <t>KIADÁSOK</t>
  </si>
  <si>
    <t>Kiadási jogcímek</t>
  </si>
  <si>
    <t>3/a. számú melléklet</t>
  </si>
  <si>
    <t>Működési célú finanszírozási kiadások összesen (9.+...+18.)</t>
  </si>
  <si>
    <t>Módosított</t>
  </si>
  <si>
    <t>F</t>
  </si>
  <si>
    <t>G</t>
  </si>
  <si>
    <t>4/a. számú melléklet</t>
  </si>
  <si>
    <t>4/b. számú melléklet</t>
  </si>
  <si>
    <t>Ft-ban</t>
  </si>
  <si>
    <t xml:space="preserve"> Ft-ban</t>
  </si>
  <si>
    <t>Finanszírozás kiadásai</t>
  </si>
  <si>
    <t>3/2018. (V.29.) önkormányzati rendelethez</t>
  </si>
</sst>
</file>

<file path=xl/styles.xml><?xml version="1.0" encoding="utf-8"?>
<styleSheet xmlns="http://schemas.openxmlformats.org/spreadsheetml/2006/main">
  <numFmts count="1">
    <numFmt numFmtId="164" formatCode="#,###"/>
  </numFmts>
  <fonts count="7">
    <font>
      <sz val="11"/>
      <color theme="1"/>
      <name val="Calibri"/>
      <family val="2"/>
      <charset val="238"/>
      <scheme val="minor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i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7">
    <xf numFmtId="0" fontId="0" fillId="0" borderId="0" xfId="0"/>
    <xf numFmtId="0" fontId="3" fillId="0" borderId="0" xfId="0" applyFont="1"/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quotePrefix="1" applyFont="1" applyFill="1" applyBorder="1" applyAlignment="1" applyProtection="1">
      <alignment horizontal="right" vertical="center" indent="1"/>
    </xf>
    <xf numFmtId="0" fontId="4" fillId="0" borderId="0" xfId="0" applyFont="1" applyFill="1" applyAlignment="1" applyProtection="1">
      <alignment vertical="center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9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 applyProtection="1">
      <alignment horizontal="left" vertical="center" wrapText="1" indent="1"/>
    </xf>
    <xf numFmtId="164" fontId="4" fillId="0" borderId="11" xfId="1" applyNumberFormat="1" applyFont="1" applyFill="1" applyBorder="1" applyAlignment="1" applyProtection="1">
      <alignment horizontal="right" vertical="center" wrapText="1" indent="1"/>
    </xf>
    <xf numFmtId="49" fontId="5" fillId="0" borderId="15" xfId="1" applyNumberFormat="1" applyFont="1" applyFill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left" wrapText="1" indent="1"/>
    </xf>
    <xf numFmtId="49" fontId="5" fillId="0" borderId="17" xfId="1" applyNumberFormat="1" applyFont="1" applyFill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left" wrapText="1" indent="1"/>
    </xf>
    <xf numFmtId="49" fontId="5" fillId="0" borderId="19" xfId="1" applyNumberFormat="1" applyFont="1" applyFill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left" wrapText="1" indent="1"/>
    </xf>
    <xf numFmtId="0" fontId="4" fillId="0" borderId="10" xfId="0" applyFont="1" applyBorder="1" applyAlignment="1" applyProtection="1">
      <alignment horizontal="left" vertical="center" wrapText="1" indent="1"/>
    </xf>
    <xf numFmtId="0" fontId="5" fillId="0" borderId="18" xfId="0" quotePrefix="1" applyFont="1" applyBorder="1" applyAlignment="1" applyProtection="1">
      <alignment horizontal="left" wrapText="1" indent="1"/>
    </xf>
    <xf numFmtId="0" fontId="4" fillId="0" borderId="9" xfId="0" applyFont="1" applyBorder="1" applyAlignment="1" applyProtection="1">
      <alignment horizontal="center" wrapText="1"/>
    </xf>
    <xf numFmtId="0" fontId="5" fillId="0" borderId="20" xfId="0" applyFont="1" applyBorder="1" applyAlignment="1" applyProtection="1">
      <alignment wrapText="1"/>
    </xf>
    <xf numFmtId="0" fontId="5" fillId="0" borderId="15" xfId="0" applyFont="1" applyBorder="1" applyAlignment="1" applyProtection="1">
      <alignment horizontal="center" wrapText="1"/>
    </xf>
    <xf numFmtId="0" fontId="5" fillId="0" borderId="17" xfId="0" applyFont="1" applyBorder="1" applyAlignment="1" applyProtection="1">
      <alignment horizontal="center" wrapText="1"/>
    </xf>
    <xf numFmtId="0" fontId="5" fillId="0" borderId="19" xfId="0" applyFont="1" applyBorder="1" applyAlignment="1" applyProtection="1">
      <alignment horizontal="center" wrapText="1"/>
    </xf>
    <xf numFmtId="0" fontId="4" fillId="0" borderId="10" xfId="0" applyFont="1" applyBorder="1" applyAlignment="1" applyProtection="1">
      <alignment wrapText="1"/>
    </xf>
    <xf numFmtId="0" fontId="4" fillId="0" borderId="21" xfId="0" applyFont="1" applyBorder="1" applyAlignment="1" applyProtection="1">
      <alignment horizontal="center" wrapText="1"/>
    </xf>
    <xf numFmtId="0" fontId="4" fillId="0" borderId="22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 indent="1"/>
    </xf>
    <xf numFmtId="164" fontId="4" fillId="0" borderId="0" xfId="0" applyNumberFormat="1" applyFont="1" applyFill="1" applyBorder="1" applyAlignment="1" applyProtection="1">
      <alignment horizontal="right" vertical="center" wrapText="1" indent="1"/>
    </xf>
    <xf numFmtId="0" fontId="4" fillId="0" borderId="23" xfId="0" applyFont="1" applyFill="1" applyBorder="1" applyAlignment="1" applyProtection="1">
      <alignment horizontal="center" vertical="center" wrapText="1"/>
    </xf>
    <xf numFmtId="164" fontId="4" fillId="0" borderId="24" xfId="0" applyNumberFormat="1" applyFont="1" applyFill="1" applyBorder="1" applyAlignment="1" applyProtection="1">
      <alignment horizontal="right" vertical="center" wrapText="1" indent="1"/>
    </xf>
    <xf numFmtId="0" fontId="4" fillId="0" borderId="25" xfId="1" applyFont="1" applyFill="1" applyBorder="1" applyAlignment="1" applyProtection="1">
      <alignment horizontal="center" vertical="center" wrapText="1"/>
    </xf>
    <xf numFmtId="0" fontId="4" fillId="0" borderId="7" xfId="1" applyFont="1" applyFill="1" applyBorder="1" applyAlignment="1" applyProtection="1">
      <alignment vertical="center" wrapText="1"/>
    </xf>
    <xf numFmtId="49" fontId="5" fillId="0" borderId="26" xfId="1" applyNumberFormat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left" vertical="center" wrapText="1" indent="1"/>
    </xf>
    <xf numFmtId="0" fontId="5" fillId="0" borderId="18" xfId="1" applyFont="1" applyFill="1" applyBorder="1" applyAlignment="1" applyProtection="1">
      <alignment horizontal="left" vertical="center" wrapText="1" indent="1"/>
    </xf>
    <xf numFmtId="0" fontId="5" fillId="0" borderId="27" xfId="1" applyFont="1" applyFill="1" applyBorder="1" applyAlignment="1" applyProtection="1">
      <alignment horizontal="left" vertical="center" wrapText="1" indent="1"/>
    </xf>
    <xf numFmtId="0" fontId="5" fillId="0" borderId="0" xfId="1" applyFont="1" applyFill="1" applyBorder="1" applyAlignment="1" applyProtection="1">
      <alignment horizontal="left" vertical="center" wrapText="1" indent="1"/>
    </xf>
    <xf numFmtId="0" fontId="5" fillId="0" borderId="18" xfId="1" applyFont="1" applyFill="1" applyBorder="1" applyAlignment="1" applyProtection="1">
      <alignment horizontal="left" indent="6"/>
    </xf>
    <xf numFmtId="0" fontId="5" fillId="0" borderId="18" xfId="1" applyFont="1" applyFill="1" applyBorder="1" applyAlignment="1" applyProtection="1">
      <alignment horizontal="left" vertical="center" wrapText="1" indent="6"/>
    </xf>
    <xf numFmtId="49" fontId="5" fillId="0" borderId="28" xfId="1" applyNumberFormat="1" applyFont="1" applyFill="1" applyBorder="1" applyAlignment="1" applyProtection="1">
      <alignment horizontal="center" vertical="center" wrapText="1"/>
    </xf>
    <xf numFmtId="0" fontId="5" fillId="0" borderId="20" xfId="1" applyFont="1" applyFill="1" applyBorder="1" applyAlignment="1" applyProtection="1">
      <alignment horizontal="left" vertical="center" wrapText="1" indent="6"/>
    </xf>
    <xf numFmtId="49" fontId="5" fillId="0" borderId="29" xfId="1" applyNumberFormat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left" vertical="center" wrapText="1" indent="6"/>
    </xf>
    <xf numFmtId="0" fontId="4" fillId="0" borderId="10" xfId="1" applyFont="1" applyFill="1" applyBorder="1" applyAlignment="1" applyProtection="1">
      <alignment vertical="center" wrapText="1"/>
    </xf>
    <xf numFmtId="0" fontId="5" fillId="0" borderId="20" xfId="1" applyFont="1" applyFill="1" applyBorder="1" applyAlignment="1" applyProtection="1">
      <alignment horizontal="left" vertical="center" wrapText="1" indent="1"/>
    </xf>
    <xf numFmtId="164" fontId="5" fillId="0" borderId="31" xfId="1" applyNumberFormat="1" applyFont="1" applyFill="1" applyBorder="1" applyAlignment="1" applyProtection="1">
      <alignment horizontal="right" vertical="center" wrapText="1" indent="1"/>
      <protection locked="0"/>
    </xf>
    <xf numFmtId="0" fontId="5" fillId="0" borderId="20" xfId="0" applyFont="1" applyBorder="1" applyAlignment="1" applyProtection="1">
      <alignment horizontal="left" vertical="center" wrapText="1" indent="1"/>
    </xf>
    <xf numFmtId="0" fontId="5" fillId="0" borderId="18" xfId="0" applyFont="1" applyBorder="1" applyAlignment="1" applyProtection="1">
      <alignment horizontal="left" vertical="center" wrapText="1" indent="1"/>
    </xf>
    <xf numFmtId="0" fontId="5" fillId="0" borderId="16" xfId="1" applyFont="1" applyFill="1" applyBorder="1" applyAlignment="1" applyProtection="1">
      <alignment horizontal="left" vertical="center" wrapText="1" indent="6"/>
    </xf>
    <xf numFmtId="164" fontId="5" fillId="0" borderId="14" xfId="1" applyNumberFormat="1" applyFont="1" applyFill="1" applyBorder="1" applyAlignment="1" applyProtection="1">
      <alignment horizontal="right" vertical="center" wrapText="1" indent="1"/>
      <protection locked="0"/>
    </xf>
    <xf numFmtId="0" fontId="5" fillId="0" borderId="16" xfId="1" applyFont="1" applyFill="1" applyBorder="1" applyAlignment="1" applyProtection="1">
      <alignment horizontal="left" vertical="center" wrapText="1" indent="1"/>
    </xf>
    <xf numFmtId="0" fontId="5" fillId="0" borderId="32" xfId="1" applyFont="1" applyFill="1" applyBorder="1" applyAlignment="1" applyProtection="1">
      <alignment horizontal="left" vertical="center" wrapText="1" indent="1"/>
    </xf>
    <xf numFmtId="49" fontId="4" fillId="0" borderId="9" xfId="1" applyNumberFormat="1" applyFont="1" applyFill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left" vertical="center" wrapText="1" indent="1"/>
    </xf>
    <xf numFmtId="0" fontId="5" fillId="0" borderId="0" xfId="0" applyFont="1" applyFill="1" applyAlignment="1" applyProtection="1">
      <alignment horizontal="left" vertical="center" wrapText="1"/>
    </xf>
    <xf numFmtId="0" fontId="5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horizontal="right" vertical="center" wrapText="1" indent="1"/>
    </xf>
    <xf numFmtId="0" fontId="4" fillId="0" borderId="9" xfId="0" applyFont="1" applyFill="1" applyBorder="1" applyAlignment="1" applyProtection="1">
      <alignment horizontal="left" vertical="center"/>
    </xf>
    <xf numFmtId="0" fontId="4" fillId="0" borderId="33" xfId="0" applyFont="1" applyFill="1" applyBorder="1" applyAlignment="1" applyProtection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/>
    <xf numFmtId="0" fontId="3" fillId="0" borderId="0" xfId="0" applyFont="1" applyAlignment="1"/>
    <xf numFmtId="0" fontId="2" fillId="0" borderId="5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3" fillId="0" borderId="0" xfId="0" applyNumberFormat="1" applyFont="1" applyFill="1" applyAlignment="1" applyProtection="1">
      <alignment horizontal="center" vertical="center" wrapText="1"/>
    </xf>
    <xf numFmtId="164" fontId="4" fillId="0" borderId="9" xfId="0" applyNumberFormat="1" applyFont="1" applyFill="1" applyBorder="1" applyAlignment="1" applyProtection="1">
      <alignment horizontal="centerContinuous" vertical="center" wrapText="1"/>
    </xf>
    <xf numFmtId="164" fontId="4" fillId="0" borderId="10" xfId="0" applyNumberFormat="1" applyFont="1" applyFill="1" applyBorder="1" applyAlignment="1" applyProtection="1">
      <alignment horizontal="centerContinuous" vertical="center" wrapText="1"/>
    </xf>
    <xf numFmtId="164" fontId="4" fillId="0" borderId="11" xfId="0" applyNumberFormat="1" applyFont="1" applyFill="1" applyBorder="1" applyAlignment="1" applyProtection="1">
      <alignment horizontal="centerContinuous" vertical="center" wrapText="1"/>
    </xf>
    <xf numFmtId="164" fontId="4" fillId="0" borderId="9" xfId="0" applyNumberFormat="1" applyFont="1" applyFill="1" applyBorder="1" applyAlignment="1" applyProtection="1">
      <alignment horizontal="center" vertical="center" wrapText="1"/>
    </xf>
    <xf numFmtId="164" fontId="4" fillId="0" borderId="10" xfId="0" applyNumberFormat="1" applyFont="1" applyFill="1" applyBorder="1" applyAlignment="1" applyProtection="1">
      <alignment horizontal="center" vertical="center"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164" fontId="4" fillId="0" borderId="36" xfId="0" applyNumberFormat="1" applyFont="1" applyFill="1" applyBorder="1" applyAlignment="1" applyProtection="1">
      <alignment horizontal="center" vertical="center" wrapText="1"/>
    </xf>
    <xf numFmtId="164" fontId="5" fillId="0" borderId="15" xfId="0" applyNumberFormat="1" applyFont="1" applyFill="1" applyBorder="1" applyAlignment="1" applyProtection="1">
      <alignment horizontal="left" vertical="center" wrapText="1" indent="1"/>
    </xf>
    <xf numFmtId="164" fontId="5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17" xfId="0" applyNumberFormat="1" applyFont="1" applyFill="1" applyBorder="1" applyAlignment="1" applyProtection="1">
      <alignment horizontal="left" vertical="center" wrapText="1" indent="1"/>
    </xf>
    <xf numFmtId="164" fontId="5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39" xfId="0" applyNumberFormat="1" applyFont="1" applyFill="1" applyBorder="1" applyAlignment="1" applyProtection="1">
      <alignment horizontal="left" vertical="center" wrapText="1" indent="1"/>
    </xf>
    <xf numFmtId="164" fontId="5" fillId="0" borderId="40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17" xfId="0" applyNumberFormat="1" applyFont="1" applyFill="1" applyBorder="1" applyAlignment="1" applyProtection="1">
      <alignment horizontal="left" vertical="center" wrapText="1" indent="1"/>
      <protection locked="0"/>
    </xf>
    <xf numFmtId="164" fontId="4" fillId="0" borderId="9" xfId="0" applyNumberFormat="1" applyFont="1" applyFill="1" applyBorder="1" applyAlignment="1" applyProtection="1">
      <alignment horizontal="left" vertical="center" wrapText="1" indent="1"/>
    </xf>
    <xf numFmtId="164" fontId="4" fillId="0" borderId="10" xfId="0" applyNumberFormat="1" applyFont="1" applyFill="1" applyBorder="1" applyAlignment="1" applyProtection="1">
      <alignment horizontal="right" vertical="center" wrapText="1" indent="1"/>
    </xf>
    <xf numFmtId="164" fontId="5" fillId="0" borderId="28" xfId="0" applyNumberFormat="1" applyFont="1" applyFill="1" applyBorder="1" applyAlignment="1" applyProtection="1">
      <alignment horizontal="left" vertical="center" wrapText="1" indent="1"/>
    </xf>
    <xf numFmtId="164" fontId="6" fillId="0" borderId="18" xfId="0" applyNumberFormat="1" applyFont="1" applyFill="1" applyBorder="1" applyAlignment="1" applyProtection="1">
      <alignment horizontal="right" vertical="center" wrapText="1" indent="1"/>
    </xf>
    <xf numFmtId="164" fontId="5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28" xfId="0" applyNumberFormat="1" applyFont="1" applyFill="1" applyBorder="1" applyAlignment="1" applyProtection="1">
      <alignment horizontal="left" vertical="center" wrapText="1" indent="1"/>
      <protection locked="0"/>
    </xf>
    <xf numFmtId="164" fontId="6" fillId="0" borderId="28" xfId="0" applyNumberFormat="1" applyFont="1" applyFill="1" applyBorder="1" applyAlignment="1" applyProtection="1">
      <alignment horizontal="left" vertical="center" wrapText="1" indent="1"/>
    </xf>
    <xf numFmtId="164" fontId="5" fillId="0" borderId="17" xfId="0" applyNumberFormat="1" applyFont="1" applyFill="1" applyBorder="1" applyAlignment="1" applyProtection="1">
      <alignment horizontal="left" vertical="center" wrapText="1" indent="2"/>
    </xf>
    <xf numFmtId="164" fontId="5" fillId="0" borderId="18" xfId="0" applyNumberFormat="1" applyFont="1" applyFill="1" applyBorder="1" applyAlignment="1" applyProtection="1">
      <alignment horizontal="left" vertical="center" wrapText="1" indent="2"/>
    </xf>
    <xf numFmtId="164" fontId="6" fillId="0" borderId="18" xfId="0" applyNumberFormat="1" applyFont="1" applyFill="1" applyBorder="1" applyAlignment="1" applyProtection="1">
      <alignment horizontal="left" vertical="center" wrapText="1" indent="1"/>
    </xf>
    <xf numFmtId="164" fontId="5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64" fontId="5" fillId="0" borderId="15" xfId="0" applyNumberFormat="1" applyFont="1" applyFill="1" applyBorder="1" applyAlignment="1" applyProtection="1">
      <alignment horizontal="left" vertical="center" wrapText="1" indent="2"/>
    </xf>
    <xf numFmtId="164" fontId="5" fillId="0" borderId="19" xfId="0" applyNumberFormat="1" applyFont="1" applyFill="1" applyBorder="1" applyAlignment="1" applyProtection="1">
      <alignment horizontal="left" vertical="center" wrapText="1" indent="2"/>
    </xf>
    <xf numFmtId="164" fontId="3" fillId="0" borderId="37" xfId="0" applyNumberFormat="1" applyFont="1" applyFill="1" applyBorder="1" applyAlignment="1" applyProtection="1">
      <alignment horizontal="center" vertical="center" wrapText="1"/>
    </xf>
    <xf numFmtId="164" fontId="3" fillId="0" borderId="38" xfId="0" applyNumberFormat="1" applyFont="1" applyFill="1" applyBorder="1" applyAlignment="1" applyProtection="1">
      <alignment horizontal="center" vertical="center" wrapText="1"/>
    </xf>
    <xf numFmtId="164" fontId="5" fillId="0" borderId="41" xfId="0" applyNumberFormat="1" applyFont="1" applyFill="1" applyBorder="1" applyAlignment="1" applyProtection="1">
      <alignment horizontal="center" vertical="center" wrapText="1"/>
    </xf>
    <xf numFmtId="164" fontId="5" fillId="0" borderId="38" xfId="0" applyNumberFormat="1" applyFont="1" applyFill="1" applyBorder="1" applyAlignment="1" applyProtection="1">
      <alignment horizontal="center" vertical="center" wrapText="1"/>
    </xf>
    <xf numFmtId="164" fontId="3" fillId="0" borderId="4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/>
    </xf>
    <xf numFmtId="0" fontId="4" fillId="0" borderId="45" xfId="0" applyFont="1" applyFill="1" applyBorder="1" applyAlignment="1" applyProtection="1">
      <alignment horizontal="center" vertical="center"/>
    </xf>
    <xf numFmtId="0" fontId="4" fillId="0" borderId="46" xfId="0" applyFont="1" applyFill="1" applyBorder="1" applyAlignment="1" applyProtection="1">
      <alignment horizontal="center" vertical="center" wrapText="1"/>
    </xf>
    <xf numFmtId="0" fontId="4" fillId="0" borderId="47" xfId="0" applyFont="1" applyFill="1" applyBorder="1" applyAlignment="1" applyProtection="1">
      <alignment horizontal="center" vertical="center" wrapText="1"/>
    </xf>
    <xf numFmtId="0" fontId="4" fillId="0" borderId="45" xfId="0" applyFont="1" applyFill="1" applyBorder="1" applyAlignment="1" applyProtection="1">
      <alignment vertical="center"/>
    </xf>
    <xf numFmtId="0" fontId="4" fillId="0" borderId="49" xfId="0" applyFont="1" applyFill="1" applyBorder="1" applyAlignment="1" applyProtection="1">
      <alignment vertical="center"/>
    </xf>
    <xf numFmtId="0" fontId="4" fillId="0" borderId="3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vertical="center"/>
    </xf>
    <xf numFmtId="0" fontId="4" fillId="0" borderId="52" xfId="0" applyFont="1" applyFill="1" applyBorder="1" applyAlignment="1" applyProtection="1">
      <alignment horizontal="center" vertical="center" wrapText="1"/>
    </xf>
    <xf numFmtId="164" fontId="4" fillId="0" borderId="24" xfId="1" applyNumberFormat="1" applyFont="1" applyFill="1" applyBorder="1" applyAlignment="1" applyProtection="1">
      <alignment horizontal="right" vertical="center" wrapText="1" indent="1"/>
    </xf>
    <xf numFmtId="164" fontId="5" fillId="0" borderId="53" xfId="1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53" xfId="1" applyNumberFormat="1" applyFont="1" applyFill="1" applyBorder="1" applyAlignment="1" applyProtection="1">
      <alignment horizontal="right" vertical="center" wrapText="1" indent="1"/>
    </xf>
    <xf numFmtId="164" fontId="4" fillId="0" borderId="24" xfId="1" applyNumberFormat="1" applyFont="1" applyFill="1" applyBorder="1" applyAlignment="1" applyProtection="1">
      <alignment horizontal="right" vertical="center" wrapText="1" indent="1"/>
      <protection locked="0"/>
    </xf>
    <xf numFmtId="164" fontId="4" fillId="0" borderId="10" xfId="1" applyNumberFormat="1" applyFont="1" applyFill="1" applyBorder="1" applyAlignment="1" applyProtection="1">
      <alignment horizontal="right" vertical="center" wrapText="1" indent="1"/>
    </xf>
    <xf numFmtId="164" fontId="5" fillId="0" borderId="16" xfId="1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18" xfId="1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20" xfId="1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16" xfId="1" applyNumberFormat="1" applyFont="1" applyFill="1" applyBorder="1" applyAlignment="1" applyProtection="1">
      <alignment horizontal="right" vertical="center" wrapText="1" indent="1"/>
    </xf>
    <xf numFmtId="164" fontId="4" fillId="0" borderId="10" xfId="1" applyNumberFormat="1" applyFont="1" applyFill="1" applyBorder="1" applyAlignment="1" applyProtection="1">
      <alignment horizontal="right" vertical="center" wrapText="1" indent="1"/>
      <protection locked="0"/>
    </xf>
    <xf numFmtId="164" fontId="4" fillId="0" borderId="52" xfId="1" applyNumberFormat="1" applyFont="1" applyFill="1" applyBorder="1" applyAlignment="1" applyProtection="1">
      <alignment horizontal="right" vertical="center" wrapText="1" indent="1"/>
    </xf>
    <xf numFmtId="164" fontId="5" fillId="0" borderId="50" xfId="1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51" xfId="1" applyNumberFormat="1" applyFont="1" applyFill="1" applyBorder="1" applyAlignment="1" applyProtection="1">
      <alignment horizontal="right" vertical="center" wrapText="1" indent="1"/>
      <protection locked="0"/>
    </xf>
    <xf numFmtId="164" fontId="4" fillId="0" borderId="24" xfId="0" applyNumberFormat="1" applyFont="1" applyBorder="1" applyAlignment="1" applyProtection="1">
      <alignment horizontal="right" vertical="center" wrapText="1" indent="1"/>
    </xf>
    <xf numFmtId="164" fontId="4" fillId="0" borderId="24" xfId="0" quotePrefix="1" applyNumberFormat="1" applyFont="1" applyBorder="1" applyAlignment="1" applyProtection="1">
      <alignment horizontal="right" vertical="center" wrapText="1" indent="1"/>
    </xf>
    <xf numFmtId="164" fontId="4" fillId="0" borderId="7" xfId="1" applyNumberFormat="1" applyFont="1" applyFill="1" applyBorder="1" applyAlignment="1" applyProtection="1">
      <alignment horizontal="right" vertical="center" wrapText="1" indent="1"/>
    </xf>
    <xf numFmtId="164" fontId="5" fillId="0" borderId="2" xfId="1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5" xfId="1" applyNumberFormat="1" applyFont="1" applyFill="1" applyBorder="1" applyAlignment="1" applyProtection="1">
      <alignment horizontal="right" vertical="center" wrapText="1" indent="1"/>
      <protection locked="0"/>
    </xf>
    <xf numFmtId="164" fontId="4" fillId="0" borderId="10" xfId="0" applyNumberFormat="1" applyFont="1" applyBorder="1" applyAlignment="1" applyProtection="1">
      <alignment horizontal="right" vertical="center" wrapText="1" indent="1"/>
    </xf>
    <xf numFmtId="164" fontId="4" fillId="0" borderId="10" xfId="0" quotePrefix="1" applyNumberFormat="1" applyFont="1" applyBorder="1" applyAlignment="1" applyProtection="1">
      <alignment horizontal="right" vertical="center" wrapText="1" indent="1"/>
    </xf>
    <xf numFmtId="3" fontId="4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3" fontId="4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49" xfId="0" applyFont="1" applyFill="1" applyBorder="1" applyAlignment="1" applyProtection="1">
      <alignment horizontal="center" vertical="center"/>
    </xf>
    <xf numFmtId="0" fontId="4" fillId="0" borderId="45" xfId="0" quotePrefix="1" applyFont="1" applyFill="1" applyBorder="1" applyAlignment="1" applyProtection="1">
      <alignment horizontal="right" vertical="center" indent="1"/>
    </xf>
    <xf numFmtId="49" fontId="4" fillId="0" borderId="44" xfId="0" applyNumberFormat="1" applyFont="1" applyFill="1" applyBorder="1" applyAlignment="1" applyProtection="1">
      <alignment horizontal="right" vertical="center" indent="1"/>
    </xf>
    <xf numFmtId="49" fontId="4" fillId="0" borderId="54" xfId="0" applyNumberFormat="1" applyFont="1" applyFill="1" applyBorder="1" applyAlignment="1" applyProtection="1">
      <alignment horizontal="right" vertical="center" indent="1"/>
    </xf>
    <xf numFmtId="164" fontId="4" fillId="0" borderId="33" xfId="0" applyNumberFormat="1" applyFont="1" applyFill="1" applyBorder="1" applyAlignment="1" applyProtection="1">
      <alignment horizontal="centerContinuous" vertical="center" wrapText="1"/>
    </xf>
    <xf numFmtId="164" fontId="4" fillId="0" borderId="33" xfId="0" applyNumberFormat="1" applyFont="1" applyFill="1" applyBorder="1" applyAlignment="1" applyProtection="1">
      <alignment horizontal="center" vertical="center" wrapText="1"/>
    </xf>
    <xf numFmtId="164" fontId="5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48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57" xfId="0" applyNumberFormat="1" applyFont="1" applyFill="1" applyBorder="1" applyAlignment="1" applyProtection="1">
      <alignment horizontal="right" vertical="center" wrapText="1" indent="1"/>
      <protection locked="0"/>
    </xf>
    <xf numFmtId="164" fontId="4" fillId="0" borderId="24" xfId="0" applyNumberFormat="1" applyFont="1" applyFill="1" applyBorder="1" applyAlignment="1" applyProtection="1">
      <alignment horizontal="center" vertical="center" wrapText="1"/>
    </xf>
    <xf numFmtId="164" fontId="5" fillId="0" borderId="53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31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55" xfId="0" applyNumberFormat="1" applyFont="1" applyFill="1" applyBorder="1" applyAlignment="1" applyProtection="1">
      <alignment horizontal="right" vertical="center" wrapText="1" indent="1"/>
      <protection locked="0"/>
    </xf>
    <xf numFmtId="164" fontId="5" fillId="0" borderId="32" xfId="0" applyNumberFormat="1" applyFont="1" applyFill="1" applyBorder="1" applyAlignment="1" applyProtection="1">
      <alignment horizontal="right" vertical="center" wrapText="1" indent="1"/>
    </xf>
    <xf numFmtId="164" fontId="5" fillId="0" borderId="16" xfId="0" applyNumberFormat="1" applyFont="1" applyFill="1" applyBorder="1" applyAlignment="1" applyProtection="1">
      <alignment horizontal="right" vertical="center" wrapText="1" indent="1"/>
    </xf>
    <xf numFmtId="164" fontId="5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4" fillId="0" borderId="33" xfId="0" applyNumberFormat="1" applyFont="1" applyFill="1" applyBorder="1" applyAlignment="1" applyProtection="1">
      <alignment horizontal="right" vertical="center" wrapText="1" indent="1"/>
    </xf>
    <xf numFmtId="0" fontId="5" fillId="0" borderId="0" xfId="0" applyFont="1" applyFill="1" applyAlignment="1" applyProtection="1">
      <alignment horizontal="right"/>
    </xf>
    <xf numFmtId="0" fontId="5" fillId="0" borderId="23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left" vertical="center" wrapText="1" indent="1"/>
    </xf>
    <xf numFmtId="164" fontId="4" fillId="0" borderId="23" xfId="1" applyNumberFormat="1" applyFont="1" applyFill="1" applyBorder="1" applyAlignment="1" applyProtection="1">
      <alignment horizontal="right" vertical="center" wrapText="1" indent="1"/>
    </xf>
    <xf numFmtId="0" fontId="4" fillId="0" borderId="21" xfId="1" applyFont="1" applyFill="1" applyBorder="1" applyAlignment="1" applyProtection="1">
      <alignment horizontal="center" vertical="center" wrapText="1"/>
    </xf>
    <xf numFmtId="0" fontId="4" fillId="0" borderId="22" xfId="1" applyFont="1" applyFill="1" applyBorder="1" applyAlignment="1" applyProtection="1">
      <alignment horizontal="left" vertical="center" wrapText="1" indent="1"/>
    </xf>
    <xf numFmtId="164" fontId="4" fillId="0" borderId="22" xfId="1" applyNumberFormat="1" applyFont="1" applyFill="1" applyBorder="1" applyAlignment="1" applyProtection="1">
      <alignment horizontal="right" vertical="center" wrapText="1" indent="1"/>
    </xf>
    <xf numFmtId="164" fontId="4" fillId="0" borderId="58" xfId="1" applyNumberFormat="1" applyFont="1" applyFill="1" applyBorder="1" applyAlignment="1" applyProtection="1">
      <alignment horizontal="right" vertical="center" wrapText="1" indent="1"/>
    </xf>
    <xf numFmtId="0" fontId="5" fillId="0" borderId="5" xfId="0" applyFont="1" applyBorder="1" applyAlignment="1" applyProtection="1">
      <alignment horizontal="left" wrapText="1" indent="1"/>
    </xf>
    <xf numFmtId="0" fontId="0" fillId="0" borderId="44" xfId="0" applyBorder="1"/>
    <xf numFmtId="0" fontId="4" fillId="0" borderId="44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5" fillId="0" borderId="0" xfId="0" applyFont="1" applyFill="1" applyAlignment="1" applyProtection="1">
      <alignment horizontal="right"/>
    </xf>
    <xf numFmtId="0" fontId="5" fillId="0" borderId="23" xfId="0" applyFont="1" applyFill="1" applyBorder="1" applyAlignment="1" applyProtection="1">
      <alignment horizontal="right"/>
    </xf>
    <xf numFmtId="164" fontId="4" fillId="0" borderId="34" xfId="0" applyNumberFormat="1" applyFont="1" applyFill="1" applyBorder="1" applyAlignment="1" applyProtection="1">
      <alignment horizontal="center" vertical="center" wrapText="1"/>
    </xf>
    <xf numFmtId="164" fontId="4" fillId="0" borderId="35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5" fillId="0" borderId="44" xfId="0" applyNumberFormat="1" applyFont="1" applyFill="1" applyBorder="1" applyAlignment="1" applyProtection="1">
      <alignment horizontal="right" vertical="center"/>
    </xf>
    <xf numFmtId="164" fontId="4" fillId="0" borderId="42" xfId="0" applyNumberFormat="1" applyFont="1" applyFill="1" applyBorder="1" applyAlignment="1" applyProtection="1">
      <alignment horizontal="center" vertical="center" wrapText="1"/>
    </xf>
    <xf numFmtId="164" fontId="4" fillId="0" borderId="43" xfId="0" applyNumberFormat="1" applyFont="1" applyFill="1" applyBorder="1" applyAlignment="1" applyProtection="1">
      <alignment horizontal="center" vertical="center" wrapText="1"/>
    </xf>
  </cellXfs>
  <cellStyles count="2">
    <cellStyle name="Normál" xfId="0" builtinId="0"/>
    <cellStyle name="Normál_KVRENMUNK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8"/>
  <sheetViews>
    <sheetView view="pageBreakPreview" zoomScale="60" workbookViewId="0">
      <selection activeCell="A2" sqref="A2:D2"/>
    </sheetView>
  </sheetViews>
  <sheetFormatPr defaultRowHeight="15"/>
  <cols>
    <col min="1" max="1" width="9" bestFit="1" customWidth="1"/>
    <col min="2" max="2" width="63.85546875" bestFit="1" customWidth="1"/>
    <col min="3" max="4" width="19.7109375" customWidth="1"/>
  </cols>
  <sheetData>
    <row r="1" spans="1:4" ht="15.75">
      <c r="A1" s="168" t="s">
        <v>324</v>
      </c>
      <c r="B1" s="168"/>
      <c r="C1" s="168"/>
      <c r="D1" s="168"/>
    </row>
    <row r="2" spans="1:4" ht="15.75">
      <c r="A2" s="167" t="s">
        <v>359</v>
      </c>
      <c r="B2" s="167"/>
      <c r="C2" s="167"/>
      <c r="D2" s="167"/>
    </row>
    <row r="3" spans="1:4" ht="15.75">
      <c r="A3" s="69"/>
      <c r="B3" s="69"/>
      <c r="C3" s="69"/>
    </row>
    <row r="4" spans="1:4" ht="15.75">
      <c r="A4" s="107"/>
      <c r="B4" s="5"/>
      <c r="C4" s="169" t="s">
        <v>356</v>
      </c>
      <c r="D4" s="169"/>
    </row>
    <row r="5" spans="1:4" ht="16.5" thickBot="1">
      <c r="A5" s="166" t="s">
        <v>346</v>
      </c>
      <c r="B5" s="166"/>
      <c r="C5" s="166"/>
    </row>
    <row r="6" spans="1:4" ht="16.5" thickBot="1">
      <c r="A6" s="6" t="s">
        <v>344</v>
      </c>
      <c r="B6" s="7" t="s">
        <v>345</v>
      </c>
      <c r="C6" s="109" t="s">
        <v>6</v>
      </c>
      <c r="D6" s="10" t="s">
        <v>351</v>
      </c>
    </row>
    <row r="7" spans="1:4" ht="16.5" thickBot="1">
      <c r="A7" s="8" t="s">
        <v>7</v>
      </c>
      <c r="B7" s="9" t="s">
        <v>8</v>
      </c>
      <c r="C7" s="110" t="s">
        <v>9</v>
      </c>
      <c r="D7" s="10" t="s">
        <v>271</v>
      </c>
    </row>
    <row r="8" spans="1:4" ht="16.5" thickBot="1">
      <c r="A8" s="13" t="s">
        <v>11</v>
      </c>
      <c r="B8" s="14" t="s">
        <v>12</v>
      </c>
      <c r="C8" s="120">
        <v>22322250</v>
      </c>
      <c r="D8" s="15">
        <v>26768615</v>
      </c>
    </row>
    <row r="9" spans="1:4" ht="15.75">
      <c r="A9" s="16" t="s">
        <v>13</v>
      </c>
      <c r="B9" s="17" t="s">
        <v>14</v>
      </c>
      <c r="C9" s="121">
        <v>11536480</v>
      </c>
      <c r="D9" s="117">
        <v>12536480</v>
      </c>
    </row>
    <row r="10" spans="1:4" ht="15.75">
      <c r="A10" s="18" t="s">
        <v>15</v>
      </c>
      <c r="B10" s="19" t="s">
        <v>16</v>
      </c>
      <c r="C10" s="122"/>
      <c r="D10" s="52"/>
    </row>
    <row r="11" spans="1:4" ht="15.75">
      <c r="A11" s="18" t="s">
        <v>17</v>
      </c>
      <c r="B11" s="19" t="s">
        <v>18</v>
      </c>
      <c r="C11" s="122">
        <v>9585770</v>
      </c>
      <c r="D11" s="52">
        <v>10043294</v>
      </c>
    </row>
    <row r="12" spans="1:4" ht="15.75">
      <c r="A12" s="18" t="s">
        <v>19</v>
      </c>
      <c r="B12" s="19" t="s">
        <v>20</v>
      </c>
      <c r="C12" s="122">
        <v>1200000</v>
      </c>
      <c r="D12" s="52">
        <v>1200000</v>
      </c>
    </row>
    <row r="13" spans="1:4" ht="15.75">
      <c r="A13" s="18" t="s">
        <v>21</v>
      </c>
      <c r="B13" s="19" t="s">
        <v>22</v>
      </c>
      <c r="C13" s="122"/>
      <c r="D13" s="52">
        <v>2988841</v>
      </c>
    </row>
    <row r="14" spans="1:4" ht="16.5" thickBot="1">
      <c r="A14" s="20" t="s">
        <v>23</v>
      </c>
      <c r="B14" s="21" t="s">
        <v>24</v>
      </c>
      <c r="C14" s="122"/>
      <c r="D14" s="52"/>
    </row>
    <row r="15" spans="1:4" ht="32.25" thickBot="1">
      <c r="A15" s="13" t="s">
        <v>25</v>
      </c>
      <c r="B15" s="22" t="s">
        <v>26</v>
      </c>
      <c r="C15" s="120">
        <v>9266469</v>
      </c>
      <c r="D15" s="116">
        <v>43209990</v>
      </c>
    </row>
    <row r="16" spans="1:4" ht="15.75">
      <c r="A16" s="16" t="s">
        <v>27</v>
      </c>
      <c r="B16" s="17" t="s">
        <v>28</v>
      </c>
      <c r="C16" s="121"/>
      <c r="D16" s="117"/>
    </row>
    <row r="17" spans="1:4" ht="15.75">
      <c r="A17" s="18" t="s">
        <v>29</v>
      </c>
      <c r="B17" s="19" t="s">
        <v>30</v>
      </c>
      <c r="C17" s="122"/>
      <c r="D17" s="52"/>
    </row>
    <row r="18" spans="1:4" ht="17.25" customHeight="1">
      <c r="A18" s="18" t="s">
        <v>31</v>
      </c>
      <c r="B18" s="19" t="s">
        <v>32</v>
      </c>
      <c r="C18" s="122"/>
      <c r="D18" s="52"/>
    </row>
    <row r="19" spans="1:4" ht="16.5" customHeight="1">
      <c r="A19" s="18" t="s">
        <v>33</v>
      </c>
      <c r="B19" s="19" t="s">
        <v>34</v>
      </c>
      <c r="C19" s="122"/>
      <c r="D19" s="52"/>
    </row>
    <row r="20" spans="1:4" ht="15.75">
      <c r="A20" s="18" t="s">
        <v>35</v>
      </c>
      <c r="B20" s="19" t="s">
        <v>36</v>
      </c>
      <c r="C20" s="122">
        <v>9266469</v>
      </c>
      <c r="D20" s="52">
        <v>43209990</v>
      </c>
    </row>
    <row r="21" spans="1:4" ht="16.5" thickBot="1">
      <c r="A21" s="20" t="s">
        <v>37</v>
      </c>
      <c r="B21" s="21" t="s">
        <v>38</v>
      </c>
      <c r="C21" s="123"/>
      <c r="D21" s="56"/>
    </row>
    <row r="22" spans="1:4" ht="32.25" thickBot="1">
      <c r="A22" s="13" t="s">
        <v>39</v>
      </c>
      <c r="B22" s="14" t="s">
        <v>40</v>
      </c>
      <c r="C22" s="120">
        <f>C23+C24+C25+C26+C27</f>
        <v>0</v>
      </c>
      <c r="D22" s="116">
        <f>D23+D24+D25+D26+D27</f>
        <v>999490</v>
      </c>
    </row>
    <row r="23" spans="1:4" ht="15.75">
      <c r="A23" s="16" t="s">
        <v>41</v>
      </c>
      <c r="B23" s="17" t="s">
        <v>42</v>
      </c>
      <c r="C23" s="121"/>
      <c r="D23" s="117"/>
    </row>
    <row r="24" spans="1:4" ht="15.75">
      <c r="A24" s="18" t="s">
        <v>43</v>
      </c>
      <c r="B24" s="19" t="s">
        <v>44</v>
      </c>
      <c r="C24" s="122"/>
      <c r="D24" s="52"/>
    </row>
    <row r="25" spans="1:4" ht="31.5">
      <c r="A25" s="18" t="s">
        <v>45</v>
      </c>
      <c r="B25" s="19" t="s">
        <v>46</v>
      </c>
      <c r="C25" s="122"/>
      <c r="D25" s="52"/>
    </row>
    <row r="26" spans="1:4" ht="31.5">
      <c r="A26" s="18" t="s">
        <v>47</v>
      </c>
      <c r="B26" s="19" t="s">
        <v>48</v>
      </c>
      <c r="C26" s="122"/>
      <c r="D26" s="52"/>
    </row>
    <row r="27" spans="1:4" ht="15.75">
      <c r="A27" s="18" t="s">
        <v>49</v>
      </c>
      <c r="B27" s="19" t="s">
        <v>50</v>
      </c>
      <c r="C27" s="122"/>
      <c r="D27" s="52">
        <v>999490</v>
      </c>
    </row>
    <row r="28" spans="1:4" ht="16.5" thickBot="1">
      <c r="A28" s="20" t="s">
        <v>51</v>
      </c>
      <c r="B28" s="21" t="s">
        <v>52</v>
      </c>
      <c r="C28" s="123"/>
      <c r="D28" s="56"/>
    </row>
    <row r="29" spans="1:4" ht="16.5" thickBot="1">
      <c r="A29" s="13" t="s">
        <v>53</v>
      </c>
      <c r="B29" s="14" t="s">
        <v>54</v>
      </c>
      <c r="C29" s="120">
        <f>C30+C34+C35+C36</f>
        <v>2729000</v>
      </c>
      <c r="D29" s="116">
        <v>3257084</v>
      </c>
    </row>
    <row r="30" spans="1:4" ht="15.75">
      <c r="A30" s="16" t="s">
        <v>55</v>
      </c>
      <c r="B30" s="17" t="s">
        <v>56</v>
      </c>
      <c r="C30" s="124">
        <f>SUM(C31:C33)</f>
        <v>2024000</v>
      </c>
      <c r="D30" s="118">
        <f>+D31+D32+D33</f>
        <v>2605767</v>
      </c>
    </row>
    <row r="31" spans="1:4" ht="15.75">
      <c r="A31" s="18" t="s">
        <v>57</v>
      </c>
      <c r="B31" s="19" t="s">
        <v>58</v>
      </c>
      <c r="C31" s="122">
        <v>524000</v>
      </c>
      <c r="D31" s="52">
        <v>524000</v>
      </c>
    </row>
    <row r="32" spans="1:4" ht="15.75">
      <c r="A32" s="18" t="s">
        <v>59</v>
      </c>
      <c r="B32" s="19" t="s">
        <v>60</v>
      </c>
      <c r="C32" s="122"/>
      <c r="D32" s="52"/>
    </row>
    <row r="33" spans="1:4" ht="15.75">
      <c r="A33" s="18" t="s">
        <v>61</v>
      </c>
      <c r="B33" s="23" t="s">
        <v>62</v>
      </c>
      <c r="C33" s="122">
        <v>1500000</v>
      </c>
      <c r="D33" s="52">
        <v>2081767</v>
      </c>
    </row>
    <row r="34" spans="1:4" ht="15.75">
      <c r="A34" s="18" t="s">
        <v>63</v>
      </c>
      <c r="B34" s="19" t="s">
        <v>64</v>
      </c>
      <c r="C34" s="122">
        <v>655000</v>
      </c>
      <c r="D34" s="52">
        <v>655000</v>
      </c>
    </row>
    <row r="35" spans="1:4" ht="15.75">
      <c r="A35" s="18" t="s">
        <v>65</v>
      </c>
      <c r="B35" s="19" t="s">
        <v>66</v>
      </c>
      <c r="C35" s="122"/>
      <c r="D35" s="52"/>
    </row>
    <row r="36" spans="1:4" ht="16.5" thickBot="1">
      <c r="A36" s="20" t="s">
        <v>67</v>
      </c>
      <c r="B36" s="21" t="s">
        <v>68</v>
      </c>
      <c r="C36" s="123">
        <v>50000</v>
      </c>
      <c r="D36" s="56">
        <v>50000</v>
      </c>
    </row>
    <row r="37" spans="1:4" ht="16.5" thickBot="1">
      <c r="A37" s="13" t="s">
        <v>69</v>
      </c>
      <c r="B37" s="14" t="s">
        <v>70</v>
      </c>
      <c r="C37" s="120">
        <v>52126</v>
      </c>
      <c r="D37" s="116">
        <v>535146</v>
      </c>
    </row>
    <row r="38" spans="1:4" ht="15.75">
      <c r="A38" s="16" t="s">
        <v>71</v>
      </c>
      <c r="B38" s="17" t="s">
        <v>72</v>
      </c>
      <c r="C38" s="121"/>
      <c r="D38" s="117"/>
    </row>
    <row r="39" spans="1:4" ht="15.75">
      <c r="A39" s="18" t="s">
        <v>73</v>
      </c>
      <c r="B39" s="19" t="s">
        <v>74</v>
      </c>
      <c r="C39" s="122"/>
      <c r="D39" s="52"/>
    </row>
    <row r="40" spans="1:4" ht="15.75">
      <c r="A40" s="18" t="s">
        <v>75</v>
      </c>
      <c r="B40" s="19" t="s">
        <v>76</v>
      </c>
      <c r="C40" s="122"/>
      <c r="D40" s="52">
        <v>100000</v>
      </c>
    </row>
    <row r="41" spans="1:4" ht="15.75">
      <c r="A41" s="18" t="s">
        <v>77</v>
      </c>
      <c r="B41" s="19" t="s">
        <v>78</v>
      </c>
      <c r="C41" s="122">
        <v>10000</v>
      </c>
      <c r="D41" s="52">
        <v>121200</v>
      </c>
    </row>
    <row r="42" spans="1:4" ht="15.75">
      <c r="A42" s="18" t="s">
        <v>79</v>
      </c>
      <c r="B42" s="19" t="s">
        <v>80</v>
      </c>
      <c r="C42" s="122"/>
      <c r="D42" s="52"/>
    </row>
    <row r="43" spans="1:4" ht="15.75">
      <c r="A43" s="18" t="s">
        <v>81</v>
      </c>
      <c r="B43" s="19" t="s">
        <v>82</v>
      </c>
      <c r="C43" s="122"/>
      <c r="D43" s="52"/>
    </row>
    <row r="44" spans="1:4" ht="15.75">
      <c r="A44" s="18" t="s">
        <v>83</v>
      </c>
      <c r="B44" s="19" t="s">
        <v>84</v>
      </c>
      <c r="C44" s="122"/>
      <c r="D44" s="52"/>
    </row>
    <row r="45" spans="1:4" ht="15.75">
      <c r="A45" s="18" t="s">
        <v>85</v>
      </c>
      <c r="B45" s="19" t="s">
        <v>86</v>
      </c>
      <c r="C45" s="122">
        <v>42126</v>
      </c>
      <c r="D45" s="52">
        <v>42126</v>
      </c>
    </row>
    <row r="46" spans="1:4" ht="15.75">
      <c r="A46" s="18" t="s">
        <v>87</v>
      </c>
      <c r="B46" s="19" t="s">
        <v>88</v>
      </c>
      <c r="C46" s="122"/>
      <c r="D46" s="52">
        <v>0</v>
      </c>
    </row>
    <row r="47" spans="1:4" ht="15.75">
      <c r="A47" s="20" t="s">
        <v>89</v>
      </c>
      <c r="B47" s="21" t="s">
        <v>90</v>
      </c>
      <c r="C47" s="123"/>
      <c r="D47" s="56"/>
    </row>
    <row r="48" spans="1:4" s="165" customFormat="1" ht="16.5" thickBot="1">
      <c r="A48" s="48" t="s">
        <v>91</v>
      </c>
      <c r="B48" s="164" t="s">
        <v>92</v>
      </c>
      <c r="C48" s="122"/>
      <c r="D48" s="128">
        <v>271820</v>
      </c>
    </row>
    <row r="49" spans="1:4" ht="16.5" thickBot="1">
      <c r="A49" s="160" t="s">
        <v>93</v>
      </c>
      <c r="B49" s="161" t="s">
        <v>94</v>
      </c>
      <c r="C49" s="162">
        <f>SUM(C50:C54)</f>
        <v>0</v>
      </c>
      <c r="D49" s="163">
        <v>1000</v>
      </c>
    </row>
    <row r="50" spans="1:4" ht="15.75">
      <c r="A50" s="16" t="s">
        <v>95</v>
      </c>
      <c r="B50" s="17" t="s">
        <v>96</v>
      </c>
      <c r="C50" s="121"/>
      <c r="D50" s="117"/>
    </row>
    <row r="51" spans="1:4" ht="15.75">
      <c r="A51" s="18" t="s">
        <v>97</v>
      </c>
      <c r="B51" s="19" t="s">
        <v>98</v>
      </c>
      <c r="C51" s="122"/>
      <c r="D51" s="52"/>
    </row>
    <row r="52" spans="1:4" ht="15.75">
      <c r="A52" s="18" t="s">
        <v>99</v>
      </c>
      <c r="B52" s="19" t="s">
        <v>100</v>
      </c>
      <c r="C52" s="122"/>
      <c r="D52" s="52">
        <v>0</v>
      </c>
    </row>
    <row r="53" spans="1:4" ht="15.75">
      <c r="A53" s="18" t="s">
        <v>101</v>
      </c>
      <c r="B53" s="19" t="s">
        <v>102</v>
      </c>
      <c r="C53" s="122"/>
      <c r="D53" s="52">
        <v>1000</v>
      </c>
    </row>
    <row r="54" spans="1:4" ht="16.5" thickBot="1">
      <c r="A54" s="20" t="s">
        <v>103</v>
      </c>
      <c r="B54" s="21" t="s">
        <v>104</v>
      </c>
      <c r="C54" s="123"/>
      <c r="D54" s="56"/>
    </row>
    <row r="55" spans="1:4" ht="16.5" thickBot="1">
      <c r="A55" s="13" t="s">
        <v>105</v>
      </c>
      <c r="B55" s="14" t="s">
        <v>106</v>
      </c>
      <c r="C55" s="120">
        <f>SUM(C56:C58)</f>
        <v>0</v>
      </c>
      <c r="D55" s="116">
        <f>SUM(D56:D58)</f>
        <v>0</v>
      </c>
    </row>
    <row r="56" spans="1:4" ht="31.5">
      <c r="A56" s="16" t="s">
        <v>107</v>
      </c>
      <c r="B56" s="17" t="s">
        <v>108</v>
      </c>
      <c r="C56" s="121"/>
      <c r="D56" s="117"/>
    </row>
    <row r="57" spans="1:4" ht="31.5">
      <c r="A57" s="18" t="s">
        <v>109</v>
      </c>
      <c r="B57" s="19" t="s">
        <v>110</v>
      </c>
      <c r="C57" s="122"/>
      <c r="D57" s="52"/>
    </row>
    <row r="58" spans="1:4" ht="15.75">
      <c r="A58" s="18" t="s">
        <v>111</v>
      </c>
      <c r="B58" s="19" t="s">
        <v>112</v>
      </c>
      <c r="C58" s="122"/>
      <c r="D58" s="52"/>
    </row>
    <row r="59" spans="1:4" ht="16.5" thickBot="1">
      <c r="A59" s="20" t="s">
        <v>113</v>
      </c>
      <c r="B59" s="21" t="s">
        <v>114</v>
      </c>
      <c r="C59" s="123"/>
      <c r="D59" s="56"/>
    </row>
    <row r="60" spans="1:4" ht="16.5" thickBot="1">
      <c r="A60" s="13" t="s">
        <v>115</v>
      </c>
      <c r="B60" s="22" t="s">
        <v>116</v>
      </c>
      <c r="C60" s="120">
        <f>SUM(C61:C63)</f>
        <v>0</v>
      </c>
      <c r="D60" s="116">
        <f>SUM(D61:D63)</f>
        <v>0</v>
      </c>
    </row>
    <row r="61" spans="1:4" ht="31.5">
      <c r="A61" s="16" t="s">
        <v>117</v>
      </c>
      <c r="B61" s="17" t="s">
        <v>118</v>
      </c>
      <c r="C61" s="122"/>
      <c r="D61" s="52"/>
    </row>
    <row r="62" spans="1:4" ht="31.5">
      <c r="A62" s="18" t="s">
        <v>119</v>
      </c>
      <c r="B62" s="19" t="s">
        <v>120</v>
      </c>
      <c r="C62" s="122"/>
      <c r="D62" s="52"/>
    </row>
    <row r="63" spans="1:4" ht="15.75">
      <c r="A63" s="18" t="s">
        <v>121</v>
      </c>
      <c r="B63" s="19" t="s">
        <v>122</v>
      </c>
      <c r="C63" s="122"/>
      <c r="D63" s="52"/>
    </row>
    <row r="64" spans="1:4" ht="16.5" thickBot="1">
      <c r="A64" s="20" t="s">
        <v>123</v>
      </c>
      <c r="B64" s="21" t="s">
        <v>124</v>
      </c>
      <c r="C64" s="122"/>
      <c r="D64" s="52"/>
    </row>
    <row r="65" spans="1:4" ht="16.5" thickBot="1">
      <c r="A65" s="13" t="s">
        <v>125</v>
      </c>
      <c r="B65" s="14" t="s">
        <v>126</v>
      </c>
      <c r="C65" s="120">
        <v>34369845</v>
      </c>
      <c r="D65" s="116">
        <v>74771325</v>
      </c>
    </row>
    <row r="66" spans="1:4" ht="16.5" thickBot="1">
      <c r="A66" s="24" t="s">
        <v>127</v>
      </c>
      <c r="B66" s="22" t="s">
        <v>128</v>
      </c>
      <c r="C66" s="120">
        <f>SUM(C67:C69)</f>
        <v>0</v>
      </c>
      <c r="D66" s="116">
        <f>SUM(D67:D69)</f>
        <v>0</v>
      </c>
    </row>
    <row r="67" spans="1:4" ht="15.75">
      <c r="A67" s="16" t="s">
        <v>129</v>
      </c>
      <c r="B67" s="17" t="s">
        <v>130</v>
      </c>
      <c r="C67" s="122"/>
      <c r="D67" s="52"/>
    </row>
    <row r="68" spans="1:4" ht="15.75">
      <c r="A68" s="18" t="s">
        <v>131</v>
      </c>
      <c r="B68" s="19" t="s">
        <v>132</v>
      </c>
      <c r="C68" s="122"/>
      <c r="D68" s="52"/>
    </row>
    <row r="69" spans="1:4" ht="16.5" thickBot="1">
      <c r="A69" s="20" t="s">
        <v>133</v>
      </c>
      <c r="B69" s="25" t="s">
        <v>343</v>
      </c>
      <c r="C69" s="122"/>
      <c r="D69" s="52"/>
    </row>
    <row r="70" spans="1:4" ht="16.5" thickBot="1">
      <c r="A70" s="24" t="s">
        <v>135</v>
      </c>
      <c r="B70" s="22" t="s">
        <v>136</v>
      </c>
      <c r="C70" s="120">
        <f>SUM(C71:C74)</f>
        <v>0</v>
      </c>
      <c r="D70" s="116">
        <f>SUM(D71:D74)</f>
        <v>0</v>
      </c>
    </row>
    <row r="71" spans="1:4" ht="15.75">
      <c r="A71" s="16" t="s">
        <v>137</v>
      </c>
      <c r="B71" s="17" t="s">
        <v>138</v>
      </c>
      <c r="C71" s="122"/>
      <c r="D71" s="52"/>
    </row>
    <row r="72" spans="1:4" ht="15.75">
      <c r="A72" s="18" t="s">
        <v>139</v>
      </c>
      <c r="B72" s="19" t="s">
        <v>140</v>
      </c>
      <c r="C72" s="122"/>
      <c r="D72" s="52"/>
    </row>
    <row r="73" spans="1:4" ht="15.75">
      <c r="A73" s="18" t="s">
        <v>141</v>
      </c>
      <c r="B73" s="19" t="s">
        <v>142</v>
      </c>
      <c r="C73" s="122"/>
      <c r="D73" s="52"/>
    </row>
    <row r="74" spans="1:4" ht="16.5" thickBot="1">
      <c r="A74" s="20" t="s">
        <v>143</v>
      </c>
      <c r="B74" s="21" t="s">
        <v>144</v>
      </c>
      <c r="C74" s="122"/>
      <c r="D74" s="52"/>
    </row>
    <row r="75" spans="1:4" ht="16.5" thickBot="1">
      <c r="A75" s="24" t="s">
        <v>145</v>
      </c>
      <c r="B75" s="22" t="s">
        <v>146</v>
      </c>
      <c r="C75" s="120">
        <f>SUM(C76:C77)</f>
        <v>12316433</v>
      </c>
      <c r="D75" s="116">
        <v>12316433</v>
      </c>
    </row>
    <row r="76" spans="1:4" ht="15.75">
      <c r="A76" s="16" t="s">
        <v>147</v>
      </c>
      <c r="B76" s="17" t="s">
        <v>148</v>
      </c>
      <c r="C76" s="122">
        <v>12316433</v>
      </c>
      <c r="D76" s="52">
        <v>12316433</v>
      </c>
    </row>
    <row r="77" spans="1:4" ht="16.5" thickBot="1">
      <c r="A77" s="20" t="s">
        <v>149</v>
      </c>
      <c r="B77" s="21" t="s">
        <v>150</v>
      </c>
      <c r="C77" s="122"/>
      <c r="D77" s="52"/>
    </row>
    <row r="78" spans="1:4" ht="16.5" thickBot="1">
      <c r="A78" s="24" t="s">
        <v>151</v>
      </c>
      <c r="B78" s="22" t="s">
        <v>152</v>
      </c>
      <c r="C78" s="120">
        <f>SUM(C79:C81)</f>
        <v>0</v>
      </c>
      <c r="D78" s="116"/>
    </row>
    <row r="79" spans="1:4" ht="15.75">
      <c r="A79" s="16" t="s">
        <v>153</v>
      </c>
      <c r="B79" s="17" t="s">
        <v>154</v>
      </c>
      <c r="C79" s="122"/>
      <c r="D79" s="52"/>
    </row>
    <row r="80" spans="1:4" ht="15.75">
      <c r="A80" s="18" t="s">
        <v>155</v>
      </c>
      <c r="B80" s="19" t="s">
        <v>156</v>
      </c>
      <c r="C80" s="122"/>
      <c r="D80" s="52"/>
    </row>
    <row r="81" spans="1:4" ht="16.5" thickBot="1">
      <c r="A81" s="20" t="s">
        <v>157</v>
      </c>
      <c r="B81" s="21" t="s">
        <v>158</v>
      </c>
      <c r="C81" s="122"/>
      <c r="D81" s="52"/>
    </row>
    <row r="82" spans="1:4" ht="16.5" thickBot="1">
      <c r="A82" s="24" t="s">
        <v>159</v>
      </c>
      <c r="B82" s="22" t="s">
        <v>160</v>
      </c>
      <c r="C82" s="120">
        <f>SUM(C83:C86)</f>
        <v>0</v>
      </c>
      <c r="D82" s="116">
        <f>SUM(D83:D86)</f>
        <v>0</v>
      </c>
    </row>
    <row r="83" spans="1:4" ht="15.75">
      <c r="A83" s="26" t="s">
        <v>161</v>
      </c>
      <c r="B83" s="17" t="s">
        <v>162</v>
      </c>
      <c r="C83" s="122"/>
      <c r="D83" s="52"/>
    </row>
    <row r="84" spans="1:4" ht="15.75">
      <c r="A84" s="27" t="s">
        <v>163</v>
      </c>
      <c r="B84" s="19" t="s">
        <v>164</v>
      </c>
      <c r="C84" s="122"/>
      <c r="D84" s="52"/>
    </row>
    <row r="85" spans="1:4" ht="15.75">
      <c r="A85" s="27" t="s">
        <v>165</v>
      </c>
      <c r="B85" s="19" t="s">
        <v>166</v>
      </c>
      <c r="C85" s="122"/>
      <c r="D85" s="52"/>
    </row>
    <row r="86" spans="1:4" ht="16.5" thickBot="1">
      <c r="A86" s="28" t="s">
        <v>167</v>
      </c>
      <c r="B86" s="21" t="s">
        <v>168</v>
      </c>
      <c r="C86" s="122"/>
      <c r="D86" s="52"/>
    </row>
    <row r="87" spans="1:4" ht="16.5" thickBot="1">
      <c r="A87" s="24" t="s">
        <v>169</v>
      </c>
      <c r="B87" s="22" t="s">
        <v>170</v>
      </c>
      <c r="C87" s="125"/>
      <c r="D87" s="119"/>
    </row>
    <row r="88" spans="1:4" ht="16.5" thickBot="1">
      <c r="A88" s="24" t="s">
        <v>171</v>
      </c>
      <c r="B88" s="22" t="s">
        <v>172</v>
      </c>
      <c r="C88" s="125"/>
      <c r="D88" s="119"/>
    </row>
    <row r="89" spans="1:4" ht="16.5" thickBot="1">
      <c r="A89" s="24" t="s">
        <v>173</v>
      </c>
      <c r="B89" s="29" t="s">
        <v>174</v>
      </c>
      <c r="C89" s="120">
        <v>12316433</v>
      </c>
      <c r="D89" s="116">
        <v>12316433</v>
      </c>
    </row>
    <row r="90" spans="1:4" ht="16.5" thickBot="1">
      <c r="A90" s="30" t="s">
        <v>175</v>
      </c>
      <c r="B90" s="31" t="s">
        <v>176</v>
      </c>
      <c r="C90" s="120">
        <v>46686278</v>
      </c>
      <c r="D90" s="116">
        <v>87087758</v>
      </c>
    </row>
    <row r="91" spans="1:4" ht="15.75">
      <c r="A91" s="32"/>
      <c r="B91" s="33"/>
      <c r="C91" s="34"/>
    </row>
    <row r="92" spans="1:4" ht="16.5" thickBot="1">
      <c r="A92" s="166" t="s">
        <v>347</v>
      </c>
      <c r="B92" s="166"/>
      <c r="C92" s="166"/>
    </row>
    <row r="93" spans="1:4" ht="16.5" thickBot="1">
      <c r="A93" s="6" t="s">
        <v>344</v>
      </c>
      <c r="B93" s="7" t="s">
        <v>348</v>
      </c>
      <c r="C93" s="109" t="s">
        <v>6</v>
      </c>
      <c r="D93" s="71" t="s">
        <v>351</v>
      </c>
    </row>
    <row r="94" spans="1:4" ht="16.5" thickBot="1">
      <c r="A94" s="8" t="s">
        <v>7</v>
      </c>
      <c r="B94" s="9" t="s">
        <v>8</v>
      </c>
      <c r="C94" s="110" t="s">
        <v>9</v>
      </c>
      <c r="D94" s="10" t="s">
        <v>271</v>
      </c>
    </row>
    <row r="95" spans="1:4" ht="16.5" thickBot="1">
      <c r="A95" s="37" t="s">
        <v>11</v>
      </c>
      <c r="B95" s="38" t="s">
        <v>322</v>
      </c>
      <c r="C95" s="131">
        <f>C96+C97+C98+C99+C100+C113</f>
        <v>41825380</v>
      </c>
      <c r="D95" s="126">
        <f>D96+D97+D98+D99+D100+D113</f>
        <v>82852018</v>
      </c>
    </row>
    <row r="96" spans="1:4" ht="15.75">
      <c r="A96" s="39" t="s">
        <v>13</v>
      </c>
      <c r="B96" s="40" t="s">
        <v>178</v>
      </c>
      <c r="C96" s="132">
        <v>17328255</v>
      </c>
      <c r="D96" s="127">
        <v>51611260</v>
      </c>
    </row>
    <row r="97" spans="1:4" ht="15.75">
      <c r="A97" s="18" t="s">
        <v>15</v>
      </c>
      <c r="B97" s="41" t="s">
        <v>179</v>
      </c>
      <c r="C97" s="122">
        <v>2666556</v>
      </c>
      <c r="D97" s="52">
        <v>6639586</v>
      </c>
    </row>
    <row r="98" spans="1:4" ht="15.75">
      <c r="A98" s="18" t="s">
        <v>17</v>
      </c>
      <c r="B98" s="41" t="s">
        <v>180</v>
      </c>
      <c r="C98" s="123">
        <v>14191511</v>
      </c>
      <c r="D98" s="56">
        <v>16074581</v>
      </c>
    </row>
    <row r="99" spans="1:4" ht="15.75">
      <c r="A99" s="18" t="s">
        <v>19</v>
      </c>
      <c r="B99" s="42" t="s">
        <v>181</v>
      </c>
      <c r="C99" s="123">
        <v>6365000</v>
      </c>
      <c r="D99" s="56">
        <v>6681800</v>
      </c>
    </row>
    <row r="100" spans="1:4" ht="15.75">
      <c r="A100" s="18" t="s">
        <v>182</v>
      </c>
      <c r="B100" s="43" t="s">
        <v>183</v>
      </c>
      <c r="C100" s="123">
        <v>1274058</v>
      </c>
      <c r="D100" s="56">
        <v>1844791</v>
      </c>
    </row>
    <row r="101" spans="1:4" ht="15.75">
      <c r="A101" s="18" t="s">
        <v>23</v>
      </c>
      <c r="B101" s="41" t="s">
        <v>184</v>
      </c>
      <c r="C101" s="123">
        <v>0</v>
      </c>
      <c r="D101" s="56">
        <v>120733</v>
      </c>
    </row>
    <row r="102" spans="1:4" ht="15.75">
      <c r="A102" s="18" t="s">
        <v>185</v>
      </c>
      <c r="B102" s="44" t="s">
        <v>186</v>
      </c>
      <c r="C102" s="123"/>
      <c r="D102" s="56"/>
    </row>
    <row r="103" spans="1:4" ht="15.75">
      <c r="A103" s="18" t="s">
        <v>187</v>
      </c>
      <c r="B103" s="44" t="s">
        <v>188</v>
      </c>
      <c r="C103" s="123"/>
      <c r="D103" s="56"/>
    </row>
    <row r="104" spans="1:4" ht="15.75">
      <c r="A104" s="18" t="s">
        <v>189</v>
      </c>
      <c r="B104" s="44" t="s">
        <v>190</v>
      </c>
      <c r="C104" s="123"/>
      <c r="D104" s="56"/>
    </row>
    <row r="105" spans="1:4" ht="31.5">
      <c r="A105" s="18" t="s">
        <v>191</v>
      </c>
      <c r="B105" s="45" t="s">
        <v>192</v>
      </c>
      <c r="C105" s="123"/>
      <c r="D105" s="56"/>
    </row>
    <row r="106" spans="1:4" ht="31.5">
      <c r="A106" s="18" t="s">
        <v>193</v>
      </c>
      <c r="B106" s="45" t="s">
        <v>194</v>
      </c>
      <c r="C106" s="123"/>
      <c r="D106" s="56"/>
    </row>
    <row r="107" spans="1:4" ht="15.75">
      <c r="A107" s="18" t="s">
        <v>195</v>
      </c>
      <c r="B107" s="44" t="s">
        <v>196</v>
      </c>
      <c r="C107" s="123">
        <v>1179058</v>
      </c>
      <c r="D107" s="56">
        <v>1629058</v>
      </c>
    </row>
    <row r="108" spans="1:4" ht="15.75">
      <c r="A108" s="18" t="s">
        <v>197</v>
      </c>
      <c r="B108" s="44" t="s">
        <v>198</v>
      </c>
      <c r="C108" s="123"/>
      <c r="D108" s="56"/>
    </row>
    <row r="109" spans="1:4" ht="31.5">
      <c r="A109" s="18" t="s">
        <v>199</v>
      </c>
      <c r="B109" s="45" t="s">
        <v>200</v>
      </c>
      <c r="C109" s="123"/>
      <c r="D109" s="56"/>
    </row>
    <row r="110" spans="1:4" ht="15.75">
      <c r="A110" s="46" t="s">
        <v>201</v>
      </c>
      <c r="B110" s="47" t="s">
        <v>202</v>
      </c>
      <c r="C110" s="123"/>
      <c r="D110" s="56"/>
    </row>
    <row r="111" spans="1:4" ht="15.75">
      <c r="A111" s="18" t="s">
        <v>203</v>
      </c>
      <c r="B111" s="47" t="s">
        <v>204</v>
      </c>
      <c r="C111" s="123"/>
      <c r="D111" s="56"/>
    </row>
    <row r="112" spans="1:4" ht="31.5">
      <c r="A112" s="18" t="s">
        <v>205</v>
      </c>
      <c r="B112" s="45" t="s">
        <v>206</v>
      </c>
      <c r="C112" s="122">
        <v>95000</v>
      </c>
      <c r="D112" s="52">
        <v>95000</v>
      </c>
    </row>
    <row r="113" spans="1:4" ht="15.75">
      <c r="A113" s="18" t="s">
        <v>207</v>
      </c>
      <c r="B113" s="42" t="s">
        <v>208</v>
      </c>
      <c r="C113" s="122"/>
      <c r="D113" s="52"/>
    </row>
    <row r="114" spans="1:4" ht="15.75">
      <c r="A114" s="20" t="s">
        <v>209</v>
      </c>
      <c r="B114" s="41" t="s">
        <v>210</v>
      </c>
      <c r="C114" s="123"/>
      <c r="D114" s="56"/>
    </row>
    <row r="115" spans="1:4" ht="16.5" thickBot="1">
      <c r="A115" s="48" t="s">
        <v>211</v>
      </c>
      <c r="B115" s="49" t="s">
        <v>212</v>
      </c>
      <c r="C115" s="133"/>
      <c r="D115" s="128"/>
    </row>
    <row r="116" spans="1:4" ht="16.5" thickBot="1">
      <c r="A116" s="13" t="s">
        <v>25</v>
      </c>
      <c r="B116" s="50" t="s">
        <v>323</v>
      </c>
      <c r="C116" s="120">
        <f>C117+C119+C121</f>
        <v>4860898</v>
      </c>
      <c r="D116" s="116">
        <f>D117+D119+D121</f>
        <v>3343165</v>
      </c>
    </row>
    <row r="117" spans="1:4" ht="15.75">
      <c r="A117" s="16" t="s">
        <v>27</v>
      </c>
      <c r="B117" s="41" t="s">
        <v>213</v>
      </c>
      <c r="C117" s="121">
        <v>404000</v>
      </c>
      <c r="D117" s="117">
        <v>1620000</v>
      </c>
    </row>
    <row r="118" spans="1:4" ht="15.75">
      <c r="A118" s="16" t="s">
        <v>29</v>
      </c>
      <c r="B118" s="51" t="s">
        <v>214</v>
      </c>
      <c r="C118" s="121">
        <v>0</v>
      </c>
      <c r="D118" s="117"/>
    </row>
    <row r="119" spans="1:4" ht="15.75">
      <c r="A119" s="16" t="s">
        <v>31</v>
      </c>
      <c r="B119" s="51" t="s">
        <v>215</v>
      </c>
      <c r="C119" s="122">
        <v>4456898</v>
      </c>
      <c r="D119" s="52">
        <v>1723165</v>
      </c>
    </row>
    <row r="120" spans="1:4" ht="15.75">
      <c r="A120" s="16" t="s">
        <v>33</v>
      </c>
      <c r="B120" s="51" t="s">
        <v>216</v>
      </c>
      <c r="C120" s="122"/>
      <c r="D120" s="52"/>
    </row>
    <row r="121" spans="1:4" ht="15.75">
      <c r="A121" s="16" t="s">
        <v>35</v>
      </c>
      <c r="B121" s="53" t="s">
        <v>217</v>
      </c>
      <c r="C121" s="122"/>
      <c r="D121" s="52">
        <f>SUM(D122:D129)</f>
        <v>0</v>
      </c>
    </row>
    <row r="122" spans="1:4" ht="31.5">
      <c r="A122" s="16" t="s">
        <v>37</v>
      </c>
      <c r="B122" s="54" t="s">
        <v>218</v>
      </c>
      <c r="C122" s="122"/>
      <c r="D122" s="52"/>
    </row>
    <row r="123" spans="1:4" ht="31.5">
      <c r="A123" s="16" t="s">
        <v>219</v>
      </c>
      <c r="B123" s="55" t="s">
        <v>220</v>
      </c>
      <c r="C123" s="122"/>
      <c r="D123" s="52"/>
    </row>
    <row r="124" spans="1:4" ht="31.5">
      <c r="A124" s="16" t="s">
        <v>221</v>
      </c>
      <c r="B124" s="45" t="s">
        <v>194</v>
      </c>
      <c r="C124" s="122"/>
      <c r="D124" s="52"/>
    </row>
    <row r="125" spans="1:4" ht="15.75">
      <c r="A125" s="16" t="s">
        <v>222</v>
      </c>
      <c r="B125" s="45" t="s">
        <v>223</v>
      </c>
      <c r="C125" s="122"/>
      <c r="D125" s="52"/>
    </row>
    <row r="126" spans="1:4" ht="15.75">
      <c r="A126" s="16" t="s">
        <v>224</v>
      </c>
      <c r="B126" s="45" t="s">
        <v>225</v>
      </c>
      <c r="C126" s="122"/>
      <c r="D126" s="52"/>
    </row>
    <row r="127" spans="1:4" ht="31.5">
      <c r="A127" s="16" t="s">
        <v>226</v>
      </c>
      <c r="B127" s="45" t="s">
        <v>200</v>
      </c>
      <c r="C127" s="122"/>
      <c r="D127" s="52"/>
    </row>
    <row r="128" spans="1:4" ht="15.75">
      <c r="A128" s="16" t="s">
        <v>227</v>
      </c>
      <c r="B128" s="45" t="s">
        <v>228</v>
      </c>
      <c r="C128" s="122"/>
      <c r="D128" s="52"/>
    </row>
    <row r="129" spans="1:4" ht="32.25" thickBot="1">
      <c r="A129" s="46" t="s">
        <v>229</v>
      </c>
      <c r="B129" s="45" t="s">
        <v>230</v>
      </c>
      <c r="C129" s="123"/>
      <c r="D129" s="56"/>
    </row>
    <row r="130" spans="1:4" ht="16.5" thickBot="1">
      <c r="A130" s="13" t="s">
        <v>39</v>
      </c>
      <c r="B130" s="14" t="s">
        <v>231</v>
      </c>
      <c r="C130" s="120">
        <v>46686278</v>
      </c>
      <c r="D130" s="116">
        <v>86195183</v>
      </c>
    </row>
    <row r="131" spans="1:4" ht="32.25" thickBot="1">
      <c r="A131" s="13" t="s">
        <v>232</v>
      </c>
      <c r="B131" s="14" t="s">
        <v>233</v>
      </c>
      <c r="C131" s="120">
        <f>C132+C133+C134</f>
        <v>0</v>
      </c>
      <c r="D131" s="116">
        <f>D132+D133+D134</f>
        <v>0</v>
      </c>
    </row>
    <row r="132" spans="1:4" ht="15.75">
      <c r="A132" s="16" t="s">
        <v>55</v>
      </c>
      <c r="B132" s="57" t="s">
        <v>234</v>
      </c>
      <c r="C132" s="122"/>
      <c r="D132" s="52"/>
    </row>
    <row r="133" spans="1:4" ht="15.75">
      <c r="A133" s="16" t="s">
        <v>63</v>
      </c>
      <c r="B133" s="57" t="s">
        <v>235</v>
      </c>
      <c r="C133" s="122"/>
      <c r="D133" s="52"/>
    </row>
    <row r="134" spans="1:4" ht="16.5" thickBot="1">
      <c r="A134" s="46" t="s">
        <v>65</v>
      </c>
      <c r="B134" s="58" t="s">
        <v>236</v>
      </c>
      <c r="C134" s="122"/>
      <c r="D134" s="52"/>
    </row>
    <row r="135" spans="1:4" ht="16.5" thickBot="1">
      <c r="A135" s="13" t="s">
        <v>69</v>
      </c>
      <c r="B135" s="14" t="s">
        <v>237</v>
      </c>
      <c r="C135" s="120">
        <f>C136+C137+C138+C139+C140+C141</f>
        <v>0</v>
      </c>
      <c r="D135" s="116">
        <f>D136+D137+D138+D139+D140+D141</f>
        <v>0</v>
      </c>
    </row>
    <row r="136" spans="1:4" ht="15.75">
      <c r="A136" s="16" t="s">
        <v>71</v>
      </c>
      <c r="B136" s="57" t="s">
        <v>238</v>
      </c>
      <c r="C136" s="122"/>
      <c r="D136" s="52"/>
    </row>
    <row r="137" spans="1:4" ht="15.75">
      <c r="A137" s="16" t="s">
        <v>73</v>
      </c>
      <c r="B137" s="57" t="s">
        <v>239</v>
      </c>
      <c r="C137" s="122"/>
      <c r="D137" s="52"/>
    </row>
    <row r="138" spans="1:4" ht="15.75">
      <c r="A138" s="16" t="s">
        <v>75</v>
      </c>
      <c r="B138" s="57" t="s">
        <v>240</v>
      </c>
      <c r="C138" s="122"/>
      <c r="D138" s="52"/>
    </row>
    <row r="139" spans="1:4" ht="15.75">
      <c r="A139" s="16" t="s">
        <v>77</v>
      </c>
      <c r="B139" s="57" t="s">
        <v>241</v>
      </c>
      <c r="C139" s="122"/>
      <c r="D139" s="52"/>
    </row>
    <row r="140" spans="1:4" ht="15.75">
      <c r="A140" s="16" t="s">
        <v>79</v>
      </c>
      <c r="B140" s="57" t="s">
        <v>242</v>
      </c>
      <c r="C140" s="122"/>
      <c r="D140" s="52"/>
    </row>
    <row r="141" spans="1:4" ht="16.5" thickBot="1">
      <c r="A141" s="46" t="s">
        <v>81</v>
      </c>
      <c r="B141" s="58" t="s">
        <v>243</v>
      </c>
      <c r="C141" s="122"/>
      <c r="D141" s="52"/>
    </row>
    <row r="142" spans="1:4" ht="16.5" thickBot="1">
      <c r="A142" s="13" t="s">
        <v>93</v>
      </c>
      <c r="B142" s="14" t="s">
        <v>244</v>
      </c>
      <c r="C142" s="120">
        <f>C143+C144+C146+C147+C145</f>
        <v>0</v>
      </c>
      <c r="D142" s="116">
        <v>892575</v>
      </c>
    </row>
    <row r="143" spans="1:4" ht="15.75">
      <c r="A143" s="16" t="s">
        <v>95</v>
      </c>
      <c r="B143" s="57" t="s">
        <v>245</v>
      </c>
      <c r="C143" s="122"/>
      <c r="D143" s="52"/>
    </row>
    <row r="144" spans="1:4" ht="15.75">
      <c r="A144" s="16" t="s">
        <v>97</v>
      </c>
      <c r="B144" s="57" t="s">
        <v>246</v>
      </c>
      <c r="C144" s="122"/>
      <c r="D144" s="52">
        <v>892575</v>
      </c>
    </row>
    <row r="145" spans="1:4" ht="15.75">
      <c r="A145" s="16" t="s">
        <v>99</v>
      </c>
      <c r="B145" s="57" t="s">
        <v>247</v>
      </c>
      <c r="C145" s="122"/>
      <c r="D145" s="52"/>
    </row>
    <row r="146" spans="1:4" ht="15.75">
      <c r="A146" s="16" t="s">
        <v>101</v>
      </c>
      <c r="B146" s="57" t="s">
        <v>248</v>
      </c>
      <c r="C146" s="122"/>
      <c r="D146" s="52"/>
    </row>
    <row r="147" spans="1:4" ht="16.5" thickBot="1">
      <c r="A147" s="46" t="s">
        <v>103</v>
      </c>
      <c r="B147" s="58" t="s">
        <v>249</v>
      </c>
      <c r="C147" s="122"/>
      <c r="D147" s="52"/>
    </row>
    <row r="148" spans="1:4" ht="16.5" thickBot="1">
      <c r="A148" s="13" t="s">
        <v>250</v>
      </c>
      <c r="B148" s="14" t="s">
        <v>251</v>
      </c>
      <c r="C148" s="134">
        <f>C149+C150+C151+C152+C153</f>
        <v>0</v>
      </c>
      <c r="D148" s="129">
        <f>D149+D150+D151+D152+D153</f>
        <v>0</v>
      </c>
    </row>
    <row r="149" spans="1:4" ht="15.75">
      <c r="A149" s="16" t="s">
        <v>107</v>
      </c>
      <c r="B149" s="57" t="s">
        <v>252</v>
      </c>
      <c r="C149" s="122"/>
      <c r="D149" s="52"/>
    </row>
    <row r="150" spans="1:4" ht="15.75">
      <c r="A150" s="16" t="s">
        <v>109</v>
      </c>
      <c r="B150" s="57" t="s">
        <v>253</v>
      </c>
      <c r="C150" s="122"/>
      <c r="D150" s="52"/>
    </row>
    <row r="151" spans="1:4" ht="15.75">
      <c r="A151" s="16" t="s">
        <v>111</v>
      </c>
      <c r="B151" s="57" t="s">
        <v>254</v>
      </c>
      <c r="C151" s="122"/>
      <c r="D151" s="52"/>
    </row>
    <row r="152" spans="1:4" ht="31.5">
      <c r="A152" s="16" t="s">
        <v>113</v>
      </c>
      <c r="B152" s="57" t="s">
        <v>255</v>
      </c>
      <c r="C152" s="122"/>
      <c r="D152" s="52"/>
    </row>
    <row r="153" spans="1:4" ht="16.5" thickBot="1">
      <c r="A153" s="46" t="s">
        <v>256</v>
      </c>
      <c r="B153" s="58" t="s">
        <v>257</v>
      </c>
      <c r="C153" s="123"/>
      <c r="D153" s="56"/>
    </row>
    <row r="154" spans="1:4" ht="16.5" thickBot="1">
      <c r="A154" s="59" t="s">
        <v>115</v>
      </c>
      <c r="B154" s="14" t="s">
        <v>258</v>
      </c>
      <c r="C154" s="134"/>
      <c r="D154" s="129"/>
    </row>
    <row r="155" spans="1:4" ht="16.5" thickBot="1">
      <c r="A155" s="59" t="s">
        <v>125</v>
      </c>
      <c r="B155" s="14" t="s">
        <v>259</v>
      </c>
      <c r="C155" s="134"/>
      <c r="D155" s="129"/>
    </row>
    <row r="156" spans="1:4" ht="16.5" thickBot="1">
      <c r="A156" s="13" t="s">
        <v>260</v>
      </c>
      <c r="B156" s="14" t="s">
        <v>261</v>
      </c>
      <c r="C156" s="135">
        <f>C131+C135+C142+C148+C154+C155</f>
        <v>0</v>
      </c>
      <c r="D156" s="130">
        <v>892575</v>
      </c>
    </row>
    <row r="157" spans="1:4" ht="16.5" thickBot="1">
      <c r="A157" s="60" t="s">
        <v>262</v>
      </c>
      <c r="B157" s="61" t="s">
        <v>263</v>
      </c>
      <c r="C157" s="135">
        <f>C130+C156</f>
        <v>46686278</v>
      </c>
      <c r="D157" s="130">
        <v>87087758</v>
      </c>
    </row>
    <row r="158" spans="1:4" ht="15.75">
      <c r="A158" s="62"/>
      <c r="B158" s="63"/>
      <c r="C158" s="64"/>
    </row>
  </sheetData>
  <mergeCells count="5">
    <mergeCell ref="A5:C5"/>
    <mergeCell ref="A92:C92"/>
    <mergeCell ref="A2:D2"/>
    <mergeCell ref="A1:D1"/>
    <mergeCell ref="C4:D4"/>
  </mergeCells>
  <pageMargins left="0.31496062992125984" right="0.31496062992125984" top="0.35433070866141736" bottom="0.35433070866141736" header="0.31496062992125984" footer="0.31496062992125984"/>
  <pageSetup paperSize="9" scale="86" orientation="portrait" r:id="rId1"/>
  <rowBreaks count="3" manualBreakCount="3">
    <brk id="48" max="16383" man="1"/>
    <brk id="90" max="16383" man="1"/>
    <brk id="1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I160"/>
  <sheetViews>
    <sheetView workbookViewId="0">
      <selection activeCell="A2" sqref="A2:D2"/>
    </sheetView>
  </sheetViews>
  <sheetFormatPr defaultRowHeight="15"/>
  <cols>
    <col min="1" max="1" width="14" customWidth="1"/>
    <col min="2" max="2" width="67.5703125" bestFit="1" customWidth="1"/>
    <col min="3" max="4" width="19.7109375" customWidth="1"/>
  </cols>
  <sheetData>
    <row r="1" spans="1:35" ht="15.75">
      <c r="A1" s="168" t="s">
        <v>325</v>
      </c>
      <c r="B1" s="168"/>
      <c r="C1" s="168"/>
      <c r="D1" s="168"/>
      <c r="E1" s="69"/>
    </row>
    <row r="2" spans="1:35" ht="15.75">
      <c r="A2" s="167" t="s">
        <v>359</v>
      </c>
      <c r="B2" s="167"/>
      <c r="C2" s="167"/>
      <c r="D2" s="167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35" ht="16.5" thickBot="1">
      <c r="A3" s="69"/>
      <c r="B3" s="69"/>
      <c r="C3" s="69"/>
      <c r="D3" s="69"/>
    </row>
    <row r="4" spans="1:35" ht="15.75">
      <c r="A4" s="2" t="s">
        <v>0</v>
      </c>
      <c r="B4" s="108" t="s">
        <v>1</v>
      </c>
      <c r="C4" s="111"/>
      <c r="D4" s="113"/>
    </row>
    <row r="5" spans="1:35" ht="40.5" customHeight="1" thickBot="1">
      <c r="A5" s="72" t="s">
        <v>2</v>
      </c>
      <c r="B5" s="138" t="s">
        <v>3</v>
      </c>
      <c r="C5" s="112"/>
      <c r="D5" s="114"/>
    </row>
    <row r="6" spans="1:35" ht="16.5" thickBot="1">
      <c r="A6" s="107"/>
      <c r="B6" s="5"/>
      <c r="C6" s="5"/>
      <c r="D6" s="156" t="s">
        <v>357</v>
      </c>
    </row>
    <row r="7" spans="1:35" ht="16.5" thickBot="1">
      <c r="A7" s="6" t="s">
        <v>4</v>
      </c>
      <c r="B7" s="7" t="s">
        <v>5</v>
      </c>
      <c r="C7" s="7" t="s">
        <v>6</v>
      </c>
      <c r="D7" s="115" t="s">
        <v>351</v>
      </c>
    </row>
    <row r="8" spans="1:35" ht="16.5" thickBot="1">
      <c r="A8" s="8" t="s">
        <v>7</v>
      </c>
      <c r="B8" s="9" t="s">
        <v>8</v>
      </c>
      <c r="C8" s="110" t="s">
        <v>9</v>
      </c>
      <c r="D8" s="10" t="s">
        <v>271</v>
      </c>
    </row>
    <row r="9" spans="1:35" ht="16.5" thickBot="1">
      <c r="A9" s="11"/>
      <c r="B9" s="12" t="s">
        <v>10</v>
      </c>
      <c r="C9" s="110"/>
      <c r="D9" s="10"/>
    </row>
    <row r="10" spans="1:35" ht="16.5" thickBot="1">
      <c r="A10" s="13" t="s">
        <v>11</v>
      </c>
      <c r="B10" s="14" t="s">
        <v>12</v>
      </c>
      <c r="C10" s="120">
        <v>22322250</v>
      </c>
      <c r="D10" s="15">
        <v>26768615</v>
      </c>
    </row>
    <row r="11" spans="1:35" ht="15.75">
      <c r="A11" s="16" t="s">
        <v>13</v>
      </c>
      <c r="B11" s="17" t="s">
        <v>14</v>
      </c>
      <c r="C11" s="121">
        <v>11536480</v>
      </c>
      <c r="D11" s="117">
        <v>12536480</v>
      </c>
    </row>
    <row r="12" spans="1:35" ht="15.75">
      <c r="A12" s="18" t="s">
        <v>15</v>
      </c>
      <c r="B12" s="19" t="s">
        <v>16</v>
      </c>
      <c r="C12" s="122"/>
      <c r="D12" s="52"/>
    </row>
    <row r="13" spans="1:35" ht="18" customHeight="1">
      <c r="A13" s="18" t="s">
        <v>17</v>
      </c>
      <c r="B13" s="19" t="s">
        <v>18</v>
      </c>
      <c r="C13" s="122">
        <v>9585770</v>
      </c>
      <c r="D13" s="52">
        <v>10043294</v>
      </c>
    </row>
    <row r="14" spans="1:35" ht="15.75">
      <c r="A14" s="18" t="s">
        <v>19</v>
      </c>
      <c r="B14" s="19" t="s">
        <v>20</v>
      </c>
      <c r="C14" s="122">
        <v>1200000</v>
      </c>
      <c r="D14" s="52">
        <v>1200000</v>
      </c>
    </row>
    <row r="15" spans="1:35" ht="15.75">
      <c r="A15" s="18" t="s">
        <v>21</v>
      </c>
      <c r="B15" s="19" t="s">
        <v>22</v>
      </c>
      <c r="C15" s="122"/>
      <c r="D15" s="52">
        <v>2988841</v>
      </c>
    </row>
    <row r="16" spans="1:35" ht="16.5" thickBot="1">
      <c r="A16" s="20" t="s">
        <v>23</v>
      </c>
      <c r="B16" s="21" t="s">
        <v>24</v>
      </c>
      <c r="C16" s="122"/>
      <c r="D16" s="52"/>
    </row>
    <row r="17" spans="1:4" ht="32.25" thickBot="1">
      <c r="A17" s="13" t="s">
        <v>25</v>
      </c>
      <c r="B17" s="22" t="s">
        <v>26</v>
      </c>
      <c r="C17" s="120">
        <v>9266469</v>
      </c>
      <c r="D17" s="116">
        <v>43209990</v>
      </c>
    </row>
    <row r="18" spans="1:4" ht="15.75">
      <c r="A18" s="16" t="s">
        <v>27</v>
      </c>
      <c r="B18" s="17" t="s">
        <v>28</v>
      </c>
      <c r="C18" s="121"/>
      <c r="D18" s="117"/>
    </row>
    <row r="19" spans="1:4" ht="15.75">
      <c r="A19" s="18" t="s">
        <v>29</v>
      </c>
      <c r="B19" s="19" t="s">
        <v>30</v>
      </c>
      <c r="C19" s="122"/>
      <c r="D19" s="52"/>
    </row>
    <row r="20" spans="1:4" ht="15.75" customHeight="1">
      <c r="A20" s="18" t="s">
        <v>31</v>
      </c>
      <c r="B20" s="19" t="s">
        <v>32</v>
      </c>
      <c r="C20" s="122"/>
      <c r="D20" s="52"/>
    </row>
    <row r="21" spans="1:4" ht="17.25" customHeight="1">
      <c r="A21" s="18" t="s">
        <v>33</v>
      </c>
      <c r="B21" s="19" t="s">
        <v>34</v>
      </c>
      <c r="C21" s="122"/>
      <c r="D21" s="52"/>
    </row>
    <row r="22" spans="1:4" ht="15.75">
      <c r="A22" s="18" t="s">
        <v>35</v>
      </c>
      <c r="B22" s="19" t="s">
        <v>36</v>
      </c>
      <c r="C22" s="122">
        <v>9266469</v>
      </c>
      <c r="D22" s="52">
        <v>43209990</v>
      </c>
    </row>
    <row r="23" spans="1:4" ht="16.5" thickBot="1">
      <c r="A23" s="20" t="s">
        <v>37</v>
      </c>
      <c r="B23" s="21" t="s">
        <v>38</v>
      </c>
      <c r="C23" s="123"/>
      <c r="D23" s="56"/>
    </row>
    <row r="24" spans="1:4" ht="32.25" thickBot="1">
      <c r="A24" s="13" t="s">
        <v>39</v>
      </c>
      <c r="B24" s="14" t="s">
        <v>40</v>
      </c>
      <c r="C24" s="120">
        <f>C25+C26+C27+C28+C29</f>
        <v>0</v>
      </c>
      <c r="D24" s="116">
        <f>D25+D26+D27+D28+D29</f>
        <v>999490</v>
      </c>
    </row>
    <row r="25" spans="1:4" ht="15.75">
      <c r="A25" s="16" t="s">
        <v>41</v>
      </c>
      <c r="B25" s="17" t="s">
        <v>42</v>
      </c>
      <c r="C25" s="121"/>
      <c r="D25" s="117"/>
    </row>
    <row r="26" spans="1:4" ht="15.75">
      <c r="A26" s="18" t="s">
        <v>43</v>
      </c>
      <c r="B26" s="19" t="s">
        <v>44</v>
      </c>
      <c r="C26" s="122"/>
      <c r="D26" s="52"/>
    </row>
    <row r="27" spans="1:4" ht="15.75">
      <c r="A27" s="18" t="s">
        <v>45</v>
      </c>
      <c r="B27" s="19" t="s">
        <v>46</v>
      </c>
      <c r="C27" s="122"/>
      <c r="D27" s="52"/>
    </row>
    <row r="28" spans="1:4" ht="15.75">
      <c r="A28" s="18" t="s">
        <v>47</v>
      </c>
      <c r="B28" s="19" t="s">
        <v>48</v>
      </c>
      <c r="C28" s="122"/>
      <c r="D28" s="52"/>
    </row>
    <row r="29" spans="1:4" ht="15.75">
      <c r="A29" s="18" t="s">
        <v>49</v>
      </c>
      <c r="B29" s="19" t="s">
        <v>50</v>
      </c>
      <c r="C29" s="122"/>
      <c r="D29" s="52">
        <v>999490</v>
      </c>
    </row>
    <row r="30" spans="1:4" ht="16.5" thickBot="1">
      <c r="A30" s="20" t="s">
        <v>51</v>
      </c>
      <c r="B30" s="21" t="s">
        <v>52</v>
      </c>
      <c r="C30" s="123"/>
      <c r="D30" s="56"/>
    </row>
    <row r="31" spans="1:4" ht="16.5" thickBot="1">
      <c r="A31" s="13" t="s">
        <v>53</v>
      </c>
      <c r="B31" s="14" t="s">
        <v>54</v>
      </c>
      <c r="C31" s="120">
        <f>C32+C36+C37+C38</f>
        <v>2729000</v>
      </c>
      <c r="D31" s="116">
        <v>3257084</v>
      </c>
    </row>
    <row r="32" spans="1:4" ht="15.75">
      <c r="A32" s="16" t="s">
        <v>55</v>
      </c>
      <c r="B32" s="17" t="s">
        <v>56</v>
      </c>
      <c r="C32" s="124">
        <f>SUM(C33:C35)</f>
        <v>2024000</v>
      </c>
      <c r="D32" s="118">
        <v>2552084</v>
      </c>
    </row>
    <row r="33" spans="1:4" ht="15.75">
      <c r="A33" s="18" t="s">
        <v>57</v>
      </c>
      <c r="B33" s="19" t="s">
        <v>58</v>
      </c>
      <c r="C33" s="122">
        <v>524000</v>
      </c>
      <c r="D33" s="52">
        <v>524000</v>
      </c>
    </row>
    <row r="34" spans="1:4" ht="15.75">
      <c r="A34" s="18" t="s">
        <v>59</v>
      </c>
      <c r="B34" s="19" t="s">
        <v>60</v>
      </c>
      <c r="C34" s="122"/>
      <c r="D34" s="52"/>
    </row>
    <row r="35" spans="1:4" ht="15.75">
      <c r="A35" s="18" t="s">
        <v>61</v>
      </c>
      <c r="B35" s="23" t="s">
        <v>62</v>
      </c>
      <c r="C35" s="122">
        <v>1500000</v>
      </c>
      <c r="D35" s="52">
        <v>2028084</v>
      </c>
    </row>
    <row r="36" spans="1:4" ht="15.75">
      <c r="A36" s="18" t="s">
        <v>63</v>
      </c>
      <c r="B36" s="19" t="s">
        <v>64</v>
      </c>
      <c r="C36" s="122">
        <v>655000</v>
      </c>
      <c r="D36" s="52">
        <v>655000</v>
      </c>
    </row>
    <row r="37" spans="1:4" ht="15.75">
      <c r="A37" s="18" t="s">
        <v>65</v>
      </c>
      <c r="B37" s="19" t="s">
        <v>66</v>
      </c>
      <c r="C37" s="122"/>
      <c r="D37" s="52"/>
    </row>
    <row r="38" spans="1:4" ht="16.5" thickBot="1">
      <c r="A38" s="20" t="s">
        <v>67</v>
      </c>
      <c r="B38" s="21" t="s">
        <v>68</v>
      </c>
      <c r="C38" s="123">
        <v>50000</v>
      </c>
      <c r="D38" s="56">
        <v>50000</v>
      </c>
    </row>
    <row r="39" spans="1:4" ht="16.5" thickBot="1">
      <c r="A39" s="13" t="s">
        <v>69</v>
      </c>
      <c r="B39" s="14" t="s">
        <v>70</v>
      </c>
      <c r="C39" s="120">
        <v>52126</v>
      </c>
      <c r="D39" s="116">
        <v>535146</v>
      </c>
    </row>
    <row r="40" spans="1:4" ht="15.75">
      <c r="A40" s="16" t="s">
        <v>71</v>
      </c>
      <c r="B40" s="17" t="s">
        <v>72</v>
      </c>
      <c r="C40" s="121"/>
      <c r="D40" s="117"/>
    </row>
    <row r="41" spans="1:4" ht="15.75">
      <c r="A41" s="18" t="s">
        <v>73</v>
      </c>
      <c r="B41" s="19" t="s">
        <v>74</v>
      </c>
      <c r="C41" s="122"/>
      <c r="D41" s="52"/>
    </row>
    <row r="42" spans="1:4" ht="15.75">
      <c r="A42" s="18" t="s">
        <v>75</v>
      </c>
      <c r="B42" s="19" t="s">
        <v>76</v>
      </c>
      <c r="C42" s="122"/>
      <c r="D42" s="52">
        <v>100000</v>
      </c>
    </row>
    <row r="43" spans="1:4" ht="15.75">
      <c r="A43" s="18" t="s">
        <v>77</v>
      </c>
      <c r="B43" s="19" t="s">
        <v>78</v>
      </c>
      <c r="C43" s="122">
        <v>10000</v>
      </c>
      <c r="D43" s="52">
        <v>121200</v>
      </c>
    </row>
    <row r="44" spans="1:4" ht="15.75">
      <c r="A44" s="18" t="s">
        <v>79</v>
      </c>
      <c r="B44" s="19" t="s">
        <v>80</v>
      </c>
      <c r="C44" s="122"/>
      <c r="D44" s="52"/>
    </row>
    <row r="45" spans="1:4" ht="15.75">
      <c r="A45" s="18" t="s">
        <v>81</v>
      </c>
      <c r="B45" s="19" t="s">
        <v>82</v>
      </c>
      <c r="C45" s="122"/>
      <c r="D45" s="52"/>
    </row>
    <row r="46" spans="1:4" ht="15.75">
      <c r="A46" s="18" t="s">
        <v>83</v>
      </c>
      <c r="B46" s="19" t="s">
        <v>84</v>
      </c>
      <c r="C46" s="122"/>
      <c r="D46" s="52"/>
    </row>
    <row r="47" spans="1:4" ht="15.75">
      <c r="A47" s="18" t="s">
        <v>85</v>
      </c>
      <c r="B47" s="19" t="s">
        <v>86</v>
      </c>
      <c r="C47" s="122">
        <v>42126</v>
      </c>
      <c r="D47" s="52">
        <v>42126</v>
      </c>
    </row>
    <row r="48" spans="1:4" ht="15.75">
      <c r="A48" s="18" t="s">
        <v>87</v>
      </c>
      <c r="B48" s="19" t="s">
        <v>88</v>
      </c>
      <c r="C48" s="122"/>
      <c r="D48" s="52"/>
    </row>
    <row r="49" spans="1:4" ht="15.75">
      <c r="A49" s="20" t="s">
        <v>89</v>
      </c>
      <c r="B49" s="21" t="s">
        <v>90</v>
      </c>
      <c r="C49" s="123"/>
      <c r="D49" s="56"/>
    </row>
    <row r="50" spans="1:4" ht="16.5" thickBot="1">
      <c r="A50" s="20" t="s">
        <v>91</v>
      </c>
      <c r="B50" s="21" t="s">
        <v>92</v>
      </c>
      <c r="C50" s="123"/>
      <c r="D50" s="56">
        <v>271820</v>
      </c>
    </row>
    <row r="51" spans="1:4" ht="16.5" thickBot="1">
      <c r="A51" s="13" t="s">
        <v>93</v>
      </c>
      <c r="B51" s="14" t="s">
        <v>94</v>
      </c>
      <c r="C51" s="120">
        <f>SUM(C52:C56)</f>
        <v>0</v>
      </c>
      <c r="D51" s="116">
        <v>1000</v>
      </c>
    </row>
    <row r="52" spans="1:4" ht="15.75">
      <c r="A52" s="16" t="s">
        <v>95</v>
      </c>
      <c r="B52" s="17" t="s">
        <v>96</v>
      </c>
      <c r="C52" s="121"/>
      <c r="D52" s="117"/>
    </row>
    <row r="53" spans="1:4" ht="15.75">
      <c r="A53" s="18" t="s">
        <v>97</v>
      </c>
      <c r="B53" s="19" t="s">
        <v>98</v>
      </c>
      <c r="C53" s="122"/>
      <c r="D53" s="52"/>
    </row>
    <row r="54" spans="1:4" ht="15.75">
      <c r="A54" s="18" t="s">
        <v>99</v>
      </c>
      <c r="B54" s="19" t="s">
        <v>100</v>
      </c>
      <c r="C54" s="122"/>
      <c r="D54" s="52"/>
    </row>
    <row r="55" spans="1:4" ht="15.75">
      <c r="A55" s="18" t="s">
        <v>101</v>
      </c>
      <c r="B55" s="19" t="s">
        <v>102</v>
      </c>
      <c r="C55" s="122"/>
      <c r="D55" s="52">
        <v>1000</v>
      </c>
    </row>
    <row r="56" spans="1:4" ht="16.5" thickBot="1">
      <c r="A56" s="20" t="s">
        <v>103</v>
      </c>
      <c r="B56" s="21" t="s">
        <v>104</v>
      </c>
      <c r="C56" s="123"/>
      <c r="D56" s="56"/>
    </row>
    <row r="57" spans="1:4" ht="16.5" thickBot="1">
      <c r="A57" s="13" t="s">
        <v>105</v>
      </c>
      <c r="B57" s="14" t="s">
        <v>106</v>
      </c>
      <c r="C57" s="120">
        <f>SUM(C58:C60)</f>
        <v>0</v>
      </c>
      <c r="D57" s="116">
        <f>SUM(D58:D60)</f>
        <v>0</v>
      </c>
    </row>
    <row r="58" spans="1:4" ht="14.25" customHeight="1">
      <c r="A58" s="16" t="s">
        <v>107</v>
      </c>
      <c r="B58" s="17" t="s">
        <v>108</v>
      </c>
      <c r="C58" s="121"/>
      <c r="D58" s="117"/>
    </row>
    <row r="59" spans="1:4" ht="31.5">
      <c r="A59" s="18" t="s">
        <v>109</v>
      </c>
      <c r="B59" s="19" t="s">
        <v>110</v>
      </c>
      <c r="C59" s="122"/>
      <c r="D59" s="52"/>
    </row>
    <row r="60" spans="1:4" ht="15.75">
      <c r="A60" s="18" t="s">
        <v>111</v>
      </c>
      <c r="B60" s="19" t="s">
        <v>112</v>
      </c>
      <c r="C60" s="122"/>
      <c r="D60" s="52"/>
    </row>
    <row r="61" spans="1:4" ht="16.5" thickBot="1">
      <c r="A61" s="20" t="s">
        <v>113</v>
      </c>
      <c r="B61" s="21" t="s">
        <v>114</v>
      </c>
      <c r="C61" s="123"/>
      <c r="D61" s="56"/>
    </row>
    <row r="62" spans="1:4" ht="16.5" thickBot="1">
      <c r="A62" s="13" t="s">
        <v>115</v>
      </c>
      <c r="B62" s="22" t="s">
        <v>116</v>
      </c>
      <c r="C62" s="120">
        <f>SUM(C63:C65)</f>
        <v>0</v>
      </c>
      <c r="D62" s="116"/>
    </row>
    <row r="63" spans="1:4" ht="15" customHeight="1">
      <c r="A63" s="16" t="s">
        <v>117</v>
      </c>
      <c r="B63" s="17" t="s">
        <v>118</v>
      </c>
      <c r="C63" s="122"/>
      <c r="D63" s="52"/>
    </row>
    <row r="64" spans="1:4" ht="31.5">
      <c r="A64" s="18" t="s">
        <v>119</v>
      </c>
      <c r="B64" s="19" t="s">
        <v>120</v>
      </c>
      <c r="C64" s="122"/>
      <c r="D64" s="52"/>
    </row>
    <row r="65" spans="1:4" ht="15.75">
      <c r="A65" s="18" t="s">
        <v>121</v>
      </c>
      <c r="B65" s="19" t="s">
        <v>122</v>
      </c>
      <c r="C65" s="122"/>
      <c r="D65" s="52"/>
    </row>
    <row r="66" spans="1:4" ht="16.5" thickBot="1">
      <c r="A66" s="20" t="s">
        <v>123</v>
      </c>
      <c r="B66" s="21" t="s">
        <v>124</v>
      </c>
      <c r="C66" s="122"/>
      <c r="D66" s="52"/>
    </row>
    <row r="67" spans="1:4" ht="16.5" thickBot="1">
      <c r="A67" s="13" t="s">
        <v>125</v>
      </c>
      <c r="B67" s="14" t="s">
        <v>126</v>
      </c>
      <c r="C67" s="120">
        <v>34369845</v>
      </c>
      <c r="D67" s="116">
        <v>74771325</v>
      </c>
    </row>
    <row r="68" spans="1:4" ht="16.5" thickBot="1">
      <c r="A68" s="24" t="s">
        <v>127</v>
      </c>
      <c r="B68" s="22" t="s">
        <v>128</v>
      </c>
      <c r="C68" s="120">
        <f>SUM(C69:C71)</f>
        <v>0</v>
      </c>
      <c r="D68" s="116">
        <f>SUM(D69:D71)</f>
        <v>0</v>
      </c>
    </row>
    <row r="69" spans="1:4" ht="15.75">
      <c r="A69" s="16" t="s">
        <v>129</v>
      </c>
      <c r="B69" s="17" t="s">
        <v>130</v>
      </c>
      <c r="C69" s="122"/>
      <c r="D69" s="52"/>
    </row>
    <row r="70" spans="1:4" ht="15.75">
      <c r="A70" s="18" t="s">
        <v>131</v>
      </c>
      <c r="B70" s="19" t="s">
        <v>132</v>
      </c>
      <c r="C70" s="122"/>
      <c r="D70" s="52"/>
    </row>
    <row r="71" spans="1:4" ht="16.5" thickBot="1">
      <c r="A71" s="20" t="s">
        <v>133</v>
      </c>
      <c r="B71" s="25" t="s">
        <v>343</v>
      </c>
      <c r="C71" s="122"/>
      <c r="D71" s="52"/>
    </row>
    <row r="72" spans="1:4" ht="16.5" thickBot="1">
      <c r="A72" s="24" t="s">
        <v>135</v>
      </c>
      <c r="B72" s="22" t="s">
        <v>136</v>
      </c>
      <c r="C72" s="120">
        <f>SUM(C73:C76)</f>
        <v>0</v>
      </c>
      <c r="D72" s="116">
        <f>SUM(D73:D76)</f>
        <v>0</v>
      </c>
    </row>
    <row r="73" spans="1:4" ht="15.75">
      <c r="A73" s="16" t="s">
        <v>137</v>
      </c>
      <c r="B73" s="17" t="s">
        <v>138</v>
      </c>
      <c r="C73" s="122"/>
      <c r="D73" s="52"/>
    </row>
    <row r="74" spans="1:4" ht="15.75">
      <c r="A74" s="18" t="s">
        <v>139</v>
      </c>
      <c r="B74" s="19" t="s">
        <v>140</v>
      </c>
      <c r="C74" s="122"/>
      <c r="D74" s="52"/>
    </row>
    <row r="75" spans="1:4" ht="15.75">
      <c r="A75" s="18" t="s">
        <v>141</v>
      </c>
      <c r="B75" s="19" t="s">
        <v>142</v>
      </c>
      <c r="C75" s="122"/>
      <c r="D75" s="52"/>
    </row>
    <row r="76" spans="1:4" ht="16.5" thickBot="1">
      <c r="A76" s="20" t="s">
        <v>143</v>
      </c>
      <c r="B76" s="21" t="s">
        <v>144</v>
      </c>
      <c r="C76" s="122"/>
      <c r="D76" s="52"/>
    </row>
    <row r="77" spans="1:4" ht="16.5" thickBot="1">
      <c r="A77" s="24" t="s">
        <v>145</v>
      </c>
      <c r="B77" s="22" t="s">
        <v>146</v>
      </c>
      <c r="C77" s="120">
        <v>12316433</v>
      </c>
      <c r="D77" s="116">
        <v>12316433</v>
      </c>
    </row>
    <row r="78" spans="1:4" ht="15.75">
      <c r="A78" s="16" t="s">
        <v>147</v>
      </c>
      <c r="B78" s="17" t="s">
        <v>148</v>
      </c>
      <c r="C78" s="122">
        <v>12316433</v>
      </c>
      <c r="D78" s="52">
        <v>12316433</v>
      </c>
    </row>
    <row r="79" spans="1:4" ht="16.5" thickBot="1">
      <c r="A79" s="20" t="s">
        <v>149</v>
      </c>
      <c r="B79" s="21" t="s">
        <v>150</v>
      </c>
      <c r="C79" s="122"/>
      <c r="D79" s="52"/>
    </row>
    <row r="80" spans="1:4" ht="16.5" thickBot="1">
      <c r="A80" s="24" t="s">
        <v>151</v>
      </c>
      <c r="B80" s="22" t="s">
        <v>152</v>
      </c>
      <c r="C80" s="120">
        <f>SUM(C81:C83)</f>
        <v>0</v>
      </c>
      <c r="D80" s="116"/>
    </row>
    <row r="81" spans="1:4" ht="15.75">
      <c r="A81" s="16" t="s">
        <v>153</v>
      </c>
      <c r="B81" s="17" t="s">
        <v>154</v>
      </c>
      <c r="C81" s="122"/>
      <c r="D81" s="52"/>
    </row>
    <row r="82" spans="1:4" ht="15.75">
      <c r="A82" s="18" t="s">
        <v>155</v>
      </c>
      <c r="B82" s="19" t="s">
        <v>156</v>
      </c>
      <c r="C82" s="122"/>
      <c r="D82" s="52"/>
    </row>
    <row r="83" spans="1:4" ht="16.5" thickBot="1">
      <c r="A83" s="20" t="s">
        <v>157</v>
      </c>
      <c r="B83" s="21" t="s">
        <v>158</v>
      </c>
      <c r="C83" s="122"/>
      <c r="D83" s="52"/>
    </row>
    <row r="84" spans="1:4" ht="16.5" thickBot="1">
      <c r="A84" s="24" t="s">
        <v>159</v>
      </c>
      <c r="B84" s="22" t="s">
        <v>160</v>
      </c>
      <c r="C84" s="120">
        <f>SUM(C85:C88)</f>
        <v>0</v>
      </c>
      <c r="D84" s="116">
        <f>SUM(D85:D88)</f>
        <v>0</v>
      </c>
    </row>
    <row r="85" spans="1:4" ht="18" customHeight="1">
      <c r="A85" s="26" t="s">
        <v>161</v>
      </c>
      <c r="B85" s="17" t="s">
        <v>162</v>
      </c>
      <c r="C85" s="122"/>
      <c r="D85" s="52"/>
    </row>
    <row r="86" spans="1:4" ht="18" customHeight="1">
      <c r="A86" s="27" t="s">
        <v>163</v>
      </c>
      <c r="B86" s="19" t="s">
        <v>164</v>
      </c>
      <c r="C86" s="122"/>
      <c r="D86" s="52"/>
    </row>
    <row r="87" spans="1:4" ht="20.25" customHeight="1">
      <c r="A87" s="27" t="s">
        <v>165</v>
      </c>
      <c r="B87" s="19" t="s">
        <v>166</v>
      </c>
      <c r="C87" s="122"/>
      <c r="D87" s="52"/>
    </row>
    <row r="88" spans="1:4" ht="17.25" customHeight="1" thickBot="1">
      <c r="A88" s="28" t="s">
        <v>167</v>
      </c>
      <c r="B88" s="21" t="s">
        <v>168</v>
      </c>
      <c r="C88" s="122"/>
      <c r="D88" s="52"/>
    </row>
    <row r="89" spans="1:4" ht="16.5" thickBot="1">
      <c r="A89" s="24" t="s">
        <v>169</v>
      </c>
      <c r="B89" s="22" t="s">
        <v>170</v>
      </c>
      <c r="C89" s="125"/>
      <c r="D89" s="119"/>
    </row>
    <row r="90" spans="1:4" ht="16.5" thickBot="1">
      <c r="A90" s="24" t="s">
        <v>171</v>
      </c>
      <c r="B90" s="22" t="s">
        <v>172</v>
      </c>
      <c r="C90" s="125"/>
      <c r="D90" s="119"/>
    </row>
    <row r="91" spans="1:4" ht="16.5" thickBot="1">
      <c r="A91" s="24" t="s">
        <v>173</v>
      </c>
      <c r="B91" s="29" t="s">
        <v>174</v>
      </c>
      <c r="C91" s="120">
        <v>12316433</v>
      </c>
      <c r="D91" s="116">
        <v>12316433</v>
      </c>
    </row>
    <row r="92" spans="1:4" ht="16.5" thickBot="1">
      <c r="A92" s="30" t="s">
        <v>175</v>
      </c>
      <c r="B92" s="31" t="s">
        <v>176</v>
      </c>
      <c r="C92" s="120">
        <v>46686278</v>
      </c>
      <c r="D92" s="116">
        <v>87087758</v>
      </c>
    </row>
    <row r="93" spans="1:4" ht="16.5" thickBot="1">
      <c r="A93" s="157"/>
      <c r="B93" s="158"/>
      <c r="C93" s="159"/>
      <c r="D93" s="159"/>
    </row>
    <row r="94" spans="1:4" ht="16.5" thickBot="1">
      <c r="A94" s="6"/>
      <c r="B94" s="35" t="s">
        <v>177</v>
      </c>
      <c r="C94" s="34"/>
      <c r="D94" s="36"/>
    </row>
    <row r="95" spans="1:4" ht="16.5" thickBot="1">
      <c r="A95" s="37" t="s">
        <v>11</v>
      </c>
      <c r="B95" s="38" t="s">
        <v>322</v>
      </c>
      <c r="C95" s="131">
        <f>C96+C97+C98+C99+C100+C113</f>
        <v>41825380</v>
      </c>
      <c r="D95" s="126">
        <f>D96+D97+D98+D99+D100+D113</f>
        <v>82852018</v>
      </c>
    </row>
    <row r="96" spans="1:4" ht="15.75">
      <c r="A96" s="39" t="s">
        <v>13</v>
      </c>
      <c r="B96" s="40" t="s">
        <v>178</v>
      </c>
      <c r="C96" s="132">
        <v>17328255</v>
      </c>
      <c r="D96" s="127">
        <v>51611260</v>
      </c>
    </row>
    <row r="97" spans="1:4" ht="15.75">
      <c r="A97" s="18" t="s">
        <v>15</v>
      </c>
      <c r="B97" s="41" t="s">
        <v>179</v>
      </c>
      <c r="C97" s="122">
        <v>2666556</v>
      </c>
      <c r="D97" s="52">
        <v>6639586</v>
      </c>
    </row>
    <row r="98" spans="1:4" ht="15.75">
      <c r="A98" s="18" t="s">
        <v>17</v>
      </c>
      <c r="B98" s="41" t="s">
        <v>180</v>
      </c>
      <c r="C98" s="123">
        <v>14191511</v>
      </c>
      <c r="D98" s="56">
        <v>16074581</v>
      </c>
    </row>
    <row r="99" spans="1:4" ht="15.75">
      <c r="A99" s="18" t="s">
        <v>19</v>
      </c>
      <c r="B99" s="42" t="s">
        <v>181</v>
      </c>
      <c r="C99" s="123">
        <v>6365000</v>
      </c>
      <c r="D99" s="56">
        <v>6681800</v>
      </c>
    </row>
    <row r="100" spans="1:4" ht="15.75">
      <c r="A100" s="18" t="s">
        <v>182</v>
      </c>
      <c r="B100" s="43" t="s">
        <v>183</v>
      </c>
      <c r="C100" s="123">
        <v>1274058</v>
      </c>
      <c r="D100" s="56">
        <v>1844791</v>
      </c>
    </row>
    <row r="101" spans="1:4" ht="15.75">
      <c r="A101" s="18" t="s">
        <v>23</v>
      </c>
      <c r="B101" s="41" t="s">
        <v>184</v>
      </c>
      <c r="C101" s="123"/>
      <c r="D101" s="56">
        <v>120733</v>
      </c>
    </row>
    <row r="102" spans="1:4" ht="15.75">
      <c r="A102" s="18" t="s">
        <v>185</v>
      </c>
      <c r="B102" s="44" t="s">
        <v>186</v>
      </c>
      <c r="C102" s="123"/>
      <c r="D102" s="56"/>
    </row>
    <row r="103" spans="1:4" ht="15.75">
      <c r="A103" s="18" t="s">
        <v>187</v>
      </c>
      <c r="B103" s="44" t="s">
        <v>188</v>
      </c>
      <c r="C103" s="123"/>
      <c r="D103" s="56"/>
    </row>
    <row r="104" spans="1:4" ht="15.75">
      <c r="A104" s="18" t="s">
        <v>189</v>
      </c>
      <c r="B104" s="44" t="s">
        <v>190</v>
      </c>
      <c r="C104" s="123"/>
      <c r="D104" s="56"/>
    </row>
    <row r="105" spans="1:4" ht="17.25" customHeight="1">
      <c r="A105" s="18" t="s">
        <v>191</v>
      </c>
      <c r="B105" s="45" t="s">
        <v>192</v>
      </c>
      <c r="C105" s="123"/>
      <c r="D105" s="56"/>
    </row>
    <row r="106" spans="1:4" ht="33.75" customHeight="1">
      <c r="A106" s="18" t="s">
        <v>193</v>
      </c>
      <c r="B106" s="45" t="s">
        <v>194</v>
      </c>
      <c r="C106" s="123"/>
      <c r="D106" s="56"/>
    </row>
    <row r="107" spans="1:4" ht="15.75">
      <c r="A107" s="18" t="s">
        <v>195</v>
      </c>
      <c r="B107" s="44" t="s">
        <v>196</v>
      </c>
      <c r="C107" s="123">
        <v>1179058</v>
      </c>
      <c r="D107" s="56">
        <v>1629058</v>
      </c>
    </row>
    <row r="108" spans="1:4" ht="15.75">
      <c r="A108" s="18" t="s">
        <v>197</v>
      </c>
      <c r="B108" s="44" t="s">
        <v>198</v>
      </c>
      <c r="C108" s="123"/>
      <c r="D108" s="56"/>
    </row>
    <row r="109" spans="1:4" ht="31.5">
      <c r="A109" s="18" t="s">
        <v>199</v>
      </c>
      <c r="B109" s="45" t="s">
        <v>200</v>
      </c>
      <c r="C109" s="123"/>
      <c r="D109" s="56"/>
    </row>
    <row r="110" spans="1:4" ht="15.75">
      <c r="A110" s="46" t="s">
        <v>201</v>
      </c>
      <c r="B110" s="47" t="s">
        <v>202</v>
      </c>
      <c r="C110" s="123"/>
      <c r="D110" s="56"/>
    </row>
    <row r="111" spans="1:4" ht="15.75">
      <c r="A111" s="18" t="s">
        <v>203</v>
      </c>
      <c r="B111" s="47" t="s">
        <v>204</v>
      </c>
      <c r="C111" s="123"/>
      <c r="D111" s="56"/>
    </row>
    <row r="112" spans="1:4" ht="15.75">
      <c r="A112" s="18" t="s">
        <v>205</v>
      </c>
      <c r="B112" s="45" t="s">
        <v>206</v>
      </c>
      <c r="C112" s="122">
        <v>95000</v>
      </c>
      <c r="D112" s="52">
        <v>95000</v>
      </c>
    </row>
    <row r="113" spans="1:4" ht="15.75">
      <c r="A113" s="18" t="s">
        <v>207</v>
      </c>
      <c r="B113" s="42" t="s">
        <v>208</v>
      </c>
      <c r="C113" s="122"/>
      <c r="D113" s="52"/>
    </row>
    <row r="114" spans="1:4" ht="15.75">
      <c r="A114" s="20" t="s">
        <v>209</v>
      </c>
      <c r="B114" s="41" t="s">
        <v>210</v>
      </c>
      <c r="C114" s="123"/>
      <c r="D114" s="56"/>
    </row>
    <row r="115" spans="1:4" ht="16.5" thickBot="1">
      <c r="A115" s="48" t="s">
        <v>211</v>
      </c>
      <c r="B115" s="49" t="s">
        <v>212</v>
      </c>
      <c r="C115" s="133"/>
      <c r="D115" s="128"/>
    </row>
    <row r="116" spans="1:4" ht="16.5" thickBot="1">
      <c r="A116" s="13" t="s">
        <v>25</v>
      </c>
      <c r="B116" s="50" t="s">
        <v>323</v>
      </c>
      <c r="C116" s="120">
        <v>4860898</v>
      </c>
      <c r="D116" s="116">
        <v>3343165</v>
      </c>
    </row>
    <row r="117" spans="1:4" ht="15.75">
      <c r="A117" s="16" t="s">
        <v>27</v>
      </c>
      <c r="B117" s="41" t="s">
        <v>213</v>
      </c>
      <c r="C117" s="121">
        <v>404000</v>
      </c>
      <c r="D117" s="117">
        <v>1620000</v>
      </c>
    </row>
    <row r="118" spans="1:4" ht="15.75">
      <c r="A118" s="16" t="s">
        <v>29</v>
      </c>
      <c r="B118" s="51" t="s">
        <v>214</v>
      </c>
      <c r="C118" s="121">
        <v>0</v>
      </c>
      <c r="D118" s="117"/>
    </row>
    <row r="119" spans="1:4" ht="15.75">
      <c r="A119" s="16" t="s">
        <v>31</v>
      </c>
      <c r="B119" s="51" t="s">
        <v>215</v>
      </c>
      <c r="C119" s="122">
        <v>4456898</v>
      </c>
      <c r="D119" s="52">
        <v>1723165</v>
      </c>
    </row>
    <row r="120" spans="1:4" ht="15.75">
      <c r="A120" s="16" t="s">
        <v>33</v>
      </c>
      <c r="B120" s="51" t="s">
        <v>216</v>
      </c>
      <c r="C120" s="122"/>
      <c r="D120" s="52"/>
    </row>
    <row r="121" spans="1:4" ht="15.75">
      <c r="A121" s="16" t="s">
        <v>35</v>
      </c>
      <c r="B121" s="53" t="s">
        <v>217</v>
      </c>
      <c r="C121" s="122"/>
      <c r="D121" s="52">
        <f>SUM(D122:D129)</f>
        <v>0</v>
      </c>
    </row>
    <row r="122" spans="1:4" ht="15.75">
      <c r="A122" s="16" t="s">
        <v>37</v>
      </c>
      <c r="B122" s="54" t="s">
        <v>218</v>
      </c>
      <c r="C122" s="122"/>
      <c r="D122" s="52"/>
    </row>
    <row r="123" spans="1:4" ht="31.5">
      <c r="A123" s="16" t="s">
        <v>219</v>
      </c>
      <c r="B123" s="55" t="s">
        <v>220</v>
      </c>
      <c r="C123" s="122"/>
      <c r="D123" s="52"/>
    </row>
    <row r="124" spans="1:4" ht="31.5">
      <c r="A124" s="16" t="s">
        <v>221</v>
      </c>
      <c r="B124" s="45" t="s">
        <v>194</v>
      </c>
      <c r="C124" s="122"/>
      <c r="D124" s="52"/>
    </row>
    <row r="125" spans="1:4" ht="15.75">
      <c r="A125" s="16" t="s">
        <v>222</v>
      </c>
      <c r="B125" s="45" t="s">
        <v>223</v>
      </c>
      <c r="C125" s="122"/>
      <c r="D125" s="52"/>
    </row>
    <row r="126" spans="1:4" ht="15.75">
      <c r="A126" s="16" t="s">
        <v>224</v>
      </c>
      <c r="B126" s="45" t="s">
        <v>225</v>
      </c>
      <c r="C126" s="122"/>
      <c r="D126" s="52"/>
    </row>
    <row r="127" spans="1:4" ht="31.5">
      <c r="A127" s="16" t="s">
        <v>226</v>
      </c>
      <c r="B127" s="45" t="s">
        <v>200</v>
      </c>
      <c r="C127" s="122"/>
      <c r="D127" s="52"/>
    </row>
    <row r="128" spans="1:4" ht="15.75">
      <c r="A128" s="16" t="s">
        <v>227</v>
      </c>
      <c r="B128" s="45" t="s">
        <v>228</v>
      </c>
      <c r="C128" s="122"/>
      <c r="D128" s="52"/>
    </row>
    <row r="129" spans="1:4" ht="16.5" thickBot="1">
      <c r="A129" s="46" t="s">
        <v>229</v>
      </c>
      <c r="B129" s="45" t="s">
        <v>230</v>
      </c>
      <c r="C129" s="123"/>
      <c r="D129" s="56"/>
    </row>
    <row r="130" spans="1:4" ht="16.5" thickBot="1">
      <c r="A130" s="13" t="s">
        <v>39</v>
      </c>
      <c r="B130" s="14" t="s">
        <v>231</v>
      </c>
      <c r="C130" s="120">
        <f>C95+C116</f>
        <v>46686278</v>
      </c>
      <c r="D130" s="116">
        <f>D95+D116</f>
        <v>86195183</v>
      </c>
    </row>
    <row r="131" spans="1:4" ht="16.5" thickBot="1">
      <c r="A131" s="13" t="s">
        <v>232</v>
      </c>
      <c r="B131" s="14" t="s">
        <v>233</v>
      </c>
      <c r="C131" s="120">
        <f>C132+C133+C134</f>
        <v>0</v>
      </c>
      <c r="D131" s="116">
        <f>D132+D133+D134</f>
        <v>0</v>
      </c>
    </row>
    <row r="132" spans="1:4" ht="15.75">
      <c r="A132" s="16" t="s">
        <v>55</v>
      </c>
      <c r="B132" s="57" t="s">
        <v>234</v>
      </c>
      <c r="C132" s="122"/>
      <c r="D132" s="52"/>
    </row>
    <row r="133" spans="1:4" ht="15.75">
      <c r="A133" s="16" t="s">
        <v>63</v>
      </c>
      <c r="B133" s="57" t="s">
        <v>235</v>
      </c>
      <c r="C133" s="122"/>
      <c r="D133" s="52"/>
    </row>
    <row r="134" spans="1:4" ht="16.5" thickBot="1">
      <c r="A134" s="46" t="s">
        <v>65</v>
      </c>
      <c r="B134" s="58" t="s">
        <v>236</v>
      </c>
      <c r="C134" s="122"/>
      <c r="D134" s="52"/>
    </row>
    <row r="135" spans="1:4" ht="16.5" thickBot="1">
      <c r="A135" s="13" t="s">
        <v>69</v>
      </c>
      <c r="B135" s="14" t="s">
        <v>237</v>
      </c>
      <c r="C135" s="120">
        <f>C136+C137+C138+C139+C140+C141</f>
        <v>0</v>
      </c>
      <c r="D135" s="116">
        <f>D136+D137+D138+D139+D140+D141</f>
        <v>0</v>
      </c>
    </row>
    <row r="136" spans="1:4" ht="15.75">
      <c r="A136" s="16" t="s">
        <v>71</v>
      </c>
      <c r="B136" s="57" t="s">
        <v>238</v>
      </c>
      <c r="C136" s="122"/>
      <c r="D136" s="52"/>
    </row>
    <row r="137" spans="1:4" ht="15.75">
      <c r="A137" s="16" t="s">
        <v>73</v>
      </c>
      <c r="B137" s="57" t="s">
        <v>239</v>
      </c>
      <c r="C137" s="122"/>
      <c r="D137" s="52"/>
    </row>
    <row r="138" spans="1:4" ht="15.75">
      <c r="A138" s="16" t="s">
        <v>75</v>
      </c>
      <c r="B138" s="57" t="s">
        <v>240</v>
      </c>
      <c r="C138" s="122"/>
      <c r="D138" s="52"/>
    </row>
    <row r="139" spans="1:4" ht="15.75">
      <c r="A139" s="16" t="s">
        <v>77</v>
      </c>
      <c r="B139" s="57" t="s">
        <v>241</v>
      </c>
      <c r="C139" s="122"/>
      <c r="D139" s="52"/>
    </row>
    <row r="140" spans="1:4" ht="15.75">
      <c r="A140" s="16" t="s">
        <v>79</v>
      </c>
      <c r="B140" s="57" t="s">
        <v>242</v>
      </c>
      <c r="C140" s="122"/>
      <c r="D140" s="52"/>
    </row>
    <row r="141" spans="1:4" ht="16.5" thickBot="1">
      <c r="A141" s="46" t="s">
        <v>81</v>
      </c>
      <c r="B141" s="58" t="s">
        <v>243</v>
      </c>
      <c r="C141" s="122"/>
      <c r="D141" s="52"/>
    </row>
    <row r="142" spans="1:4" ht="16.5" thickBot="1">
      <c r="A142" s="13" t="s">
        <v>93</v>
      </c>
      <c r="B142" s="14" t="s">
        <v>244</v>
      </c>
      <c r="C142" s="120">
        <f>C143+C144+C146+C147+C145</f>
        <v>0</v>
      </c>
      <c r="D142" s="116">
        <v>892575</v>
      </c>
    </row>
    <row r="143" spans="1:4" ht="15.75">
      <c r="A143" s="16" t="s">
        <v>95</v>
      </c>
      <c r="B143" s="57" t="s">
        <v>245</v>
      </c>
      <c r="C143" s="122"/>
      <c r="D143" s="52"/>
    </row>
    <row r="144" spans="1:4" ht="15.75">
      <c r="A144" s="16" t="s">
        <v>97</v>
      </c>
      <c r="B144" s="57" t="s">
        <v>246</v>
      </c>
      <c r="C144" s="122"/>
      <c r="D144" s="52">
        <v>892575</v>
      </c>
    </row>
    <row r="145" spans="1:4" ht="15.75">
      <c r="A145" s="16" t="s">
        <v>99</v>
      </c>
      <c r="B145" s="57" t="s">
        <v>247</v>
      </c>
      <c r="C145" s="122"/>
      <c r="D145" s="52"/>
    </row>
    <row r="146" spans="1:4" ht="15.75">
      <c r="A146" s="16" t="s">
        <v>101</v>
      </c>
      <c r="B146" s="57" t="s">
        <v>248</v>
      </c>
      <c r="C146" s="122"/>
      <c r="D146" s="52"/>
    </row>
    <row r="147" spans="1:4" ht="16.5" thickBot="1">
      <c r="A147" s="46" t="s">
        <v>103</v>
      </c>
      <c r="B147" s="58" t="s">
        <v>249</v>
      </c>
      <c r="C147" s="122"/>
      <c r="D147" s="52"/>
    </row>
    <row r="148" spans="1:4" ht="16.5" thickBot="1">
      <c r="A148" s="13" t="s">
        <v>250</v>
      </c>
      <c r="B148" s="14" t="s">
        <v>251</v>
      </c>
      <c r="C148" s="134">
        <f>C149+C150+C151+C152+C153</f>
        <v>0</v>
      </c>
      <c r="D148" s="129">
        <f>D149+D150+D151+D152+D153</f>
        <v>0</v>
      </c>
    </row>
    <row r="149" spans="1:4" ht="15.75">
      <c r="A149" s="16" t="s">
        <v>107</v>
      </c>
      <c r="B149" s="57" t="s">
        <v>252</v>
      </c>
      <c r="C149" s="122"/>
      <c r="D149" s="52"/>
    </row>
    <row r="150" spans="1:4" ht="15.75">
      <c r="A150" s="16" t="s">
        <v>109</v>
      </c>
      <c r="B150" s="57" t="s">
        <v>253</v>
      </c>
      <c r="C150" s="122"/>
      <c r="D150" s="52"/>
    </row>
    <row r="151" spans="1:4" ht="15.75">
      <c r="A151" s="16" t="s">
        <v>111</v>
      </c>
      <c r="B151" s="57" t="s">
        <v>254</v>
      </c>
      <c r="C151" s="122"/>
      <c r="D151" s="52"/>
    </row>
    <row r="152" spans="1:4" ht="31.5">
      <c r="A152" s="16" t="s">
        <v>113</v>
      </c>
      <c r="B152" s="57" t="s">
        <v>255</v>
      </c>
      <c r="C152" s="122"/>
      <c r="D152" s="52"/>
    </row>
    <row r="153" spans="1:4" ht="16.5" thickBot="1">
      <c r="A153" s="46" t="s">
        <v>256</v>
      </c>
      <c r="B153" s="58" t="s">
        <v>257</v>
      </c>
      <c r="C153" s="123"/>
      <c r="D153" s="56"/>
    </row>
    <row r="154" spans="1:4" ht="16.5" thickBot="1">
      <c r="A154" s="59" t="s">
        <v>115</v>
      </c>
      <c r="B154" s="14" t="s">
        <v>258</v>
      </c>
      <c r="C154" s="134"/>
      <c r="D154" s="129"/>
    </row>
    <row r="155" spans="1:4" ht="16.5" thickBot="1">
      <c r="A155" s="59" t="s">
        <v>125</v>
      </c>
      <c r="B155" s="14" t="s">
        <v>259</v>
      </c>
      <c r="C155" s="134"/>
      <c r="D155" s="129"/>
    </row>
    <row r="156" spans="1:4" ht="16.5" thickBot="1">
      <c r="A156" s="13" t="s">
        <v>260</v>
      </c>
      <c r="B156" s="14" t="s">
        <v>261</v>
      </c>
      <c r="C156" s="135">
        <f>C131+C135+C142+C148+C154+C155</f>
        <v>0</v>
      </c>
      <c r="D156" s="130">
        <v>892575</v>
      </c>
    </row>
    <row r="157" spans="1:4" ht="16.5" thickBot="1">
      <c r="A157" s="60" t="s">
        <v>262</v>
      </c>
      <c r="B157" s="61" t="s">
        <v>263</v>
      </c>
      <c r="C157" s="135">
        <f>C130+C156</f>
        <v>46686278</v>
      </c>
      <c r="D157" s="130">
        <f>D130+D156</f>
        <v>87087758</v>
      </c>
    </row>
    <row r="158" spans="1:4" ht="16.5" thickBot="1">
      <c r="A158" s="62"/>
      <c r="B158" s="63"/>
      <c r="C158" s="135"/>
      <c r="D158" s="130"/>
    </row>
    <row r="159" spans="1:4" ht="16.5" thickBot="1">
      <c r="A159" s="65" t="s">
        <v>264</v>
      </c>
      <c r="B159" s="66"/>
      <c r="C159" s="137">
        <v>51</v>
      </c>
      <c r="D159" s="136">
        <v>39</v>
      </c>
    </row>
    <row r="160" spans="1:4" ht="16.5" thickBot="1">
      <c r="A160" s="65" t="s">
        <v>265</v>
      </c>
      <c r="B160" s="66"/>
      <c r="C160" s="137">
        <v>50</v>
      </c>
      <c r="D160" s="136">
        <v>38</v>
      </c>
    </row>
  </sheetData>
  <mergeCells count="2">
    <mergeCell ref="A2:D2"/>
    <mergeCell ref="A1:D1"/>
  </mergeCells>
  <pageMargins left="0.31496062992125984" right="0.31496062992125984" top="0.35433070866141736" bottom="0.35433070866141736" header="0.31496062992125984" footer="0.31496062992125984"/>
  <pageSetup paperSize="9" scale="80" orientation="portrait" r:id="rId1"/>
  <rowBreaks count="3" manualBreakCount="3">
    <brk id="50" max="16383" man="1"/>
    <brk id="93" max="16383" man="1"/>
    <brk id="1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D160"/>
  <sheetViews>
    <sheetView workbookViewId="0">
      <selection activeCell="A2" sqref="A2:D2"/>
    </sheetView>
  </sheetViews>
  <sheetFormatPr defaultRowHeight="15"/>
  <cols>
    <col min="1" max="1" width="14.28515625" customWidth="1"/>
    <col min="2" max="2" width="63.7109375" customWidth="1"/>
    <col min="3" max="4" width="19.7109375" customWidth="1"/>
  </cols>
  <sheetData>
    <row r="1" spans="1:4" ht="15.75">
      <c r="A1" s="168" t="s">
        <v>349</v>
      </c>
      <c r="B1" s="168"/>
      <c r="C1" s="168"/>
      <c r="D1" s="168"/>
    </row>
    <row r="2" spans="1:4" ht="15.75">
      <c r="A2" s="167" t="s">
        <v>359</v>
      </c>
      <c r="B2" s="167"/>
      <c r="C2" s="167"/>
      <c r="D2" s="167"/>
    </row>
    <row r="3" spans="1:4" ht="16.5" thickBot="1">
      <c r="A3" s="69"/>
      <c r="B3" s="69"/>
      <c r="C3" s="69"/>
    </row>
    <row r="4" spans="1:4" ht="15.75">
      <c r="A4" s="2" t="s">
        <v>0</v>
      </c>
      <c r="B4" s="3" t="s">
        <v>1</v>
      </c>
      <c r="C4" s="139"/>
      <c r="D4" s="4"/>
    </row>
    <row r="5" spans="1:4" ht="32.25" thickBot="1">
      <c r="A5" s="72" t="s">
        <v>2</v>
      </c>
      <c r="B5" s="70" t="s">
        <v>269</v>
      </c>
      <c r="C5" s="140"/>
      <c r="D5" s="141"/>
    </row>
    <row r="6" spans="1:4" ht="16.5" thickBot="1">
      <c r="A6" s="107"/>
      <c r="B6" s="5"/>
      <c r="C6" s="170" t="s">
        <v>357</v>
      </c>
      <c r="D6" s="170"/>
    </row>
    <row r="7" spans="1:4" ht="16.5" thickBot="1">
      <c r="A7" s="6" t="s">
        <v>4</v>
      </c>
      <c r="B7" s="7" t="s">
        <v>5</v>
      </c>
      <c r="C7" s="109" t="s">
        <v>6</v>
      </c>
      <c r="D7" s="71" t="s">
        <v>351</v>
      </c>
    </row>
    <row r="8" spans="1:4" ht="16.5" thickBot="1">
      <c r="A8" s="8" t="s">
        <v>7</v>
      </c>
      <c r="B8" s="9" t="s">
        <v>8</v>
      </c>
      <c r="C8" s="110" t="s">
        <v>9</v>
      </c>
      <c r="D8" s="10" t="s">
        <v>271</v>
      </c>
    </row>
    <row r="9" spans="1:4" ht="16.5" thickBot="1">
      <c r="A9" s="11"/>
      <c r="B9" s="12" t="s">
        <v>10</v>
      </c>
      <c r="C9" s="110"/>
      <c r="D9" s="10"/>
    </row>
    <row r="10" spans="1:4" ht="16.5" thickBot="1">
      <c r="A10" s="13" t="s">
        <v>11</v>
      </c>
      <c r="B10" s="14" t="s">
        <v>12</v>
      </c>
      <c r="C10" s="120">
        <f>C11+C12+C13+C14+C15+C16</f>
        <v>22322250</v>
      </c>
      <c r="D10" s="15">
        <f>D11+D12+D13+D14+D15+D16</f>
        <v>26768615</v>
      </c>
    </row>
    <row r="11" spans="1:4" ht="15.75">
      <c r="A11" s="16" t="s">
        <v>13</v>
      </c>
      <c r="B11" s="17" t="s">
        <v>14</v>
      </c>
      <c r="C11" s="121">
        <v>11536480</v>
      </c>
      <c r="D11" s="117">
        <v>12536480</v>
      </c>
    </row>
    <row r="12" spans="1:4" ht="17.25" customHeight="1">
      <c r="A12" s="18" t="s">
        <v>15</v>
      </c>
      <c r="B12" s="19" t="s">
        <v>16</v>
      </c>
      <c r="C12" s="122"/>
      <c r="D12" s="52"/>
    </row>
    <row r="13" spans="1:4" ht="15.75">
      <c r="A13" s="18" t="s">
        <v>17</v>
      </c>
      <c r="B13" s="19" t="s">
        <v>18</v>
      </c>
      <c r="C13" s="122">
        <v>9585770</v>
      </c>
      <c r="D13" s="52">
        <v>10043294</v>
      </c>
    </row>
    <row r="14" spans="1:4" ht="15.75">
      <c r="A14" s="18" t="s">
        <v>19</v>
      </c>
      <c r="B14" s="19" t="s">
        <v>20</v>
      </c>
      <c r="C14" s="122">
        <v>1200000</v>
      </c>
      <c r="D14" s="52">
        <v>1200000</v>
      </c>
    </row>
    <row r="15" spans="1:4" ht="15.75">
      <c r="A15" s="18" t="s">
        <v>21</v>
      </c>
      <c r="B15" s="19" t="s">
        <v>22</v>
      </c>
      <c r="C15" s="122"/>
      <c r="D15" s="52">
        <v>2988841</v>
      </c>
    </row>
    <row r="16" spans="1:4" ht="16.5" thickBot="1">
      <c r="A16" s="20" t="s">
        <v>23</v>
      </c>
      <c r="B16" s="21" t="s">
        <v>24</v>
      </c>
      <c r="C16" s="122"/>
      <c r="D16" s="52"/>
    </row>
    <row r="17" spans="1:4" ht="32.25" thickBot="1">
      <c r="A17" s="13" t="s">
        <v>25</v>
      </c>
      <c r="B17" s="22" t="s">
        <v>26</v>
      </c>
      <c r="C17" s="120">
        <f>C18+C19+C20+C21+C22</f>
        <v>9266469</v>
      </c>
      <c r="D17" s="116">
        <f>D18+D19+D20+D21+D22</f>
        <v>43209990</v>
      </c>
    </row>
    <row r="18" spans="1:4" ht="15.75">
      <c r="A18" s="16" t="s">
        <v>27</v>
      </c>
      <c r="B18" s="17" t="s">
        <v>28</v>
      </c>
      <c r="C18" s="121"/>
      <c r="D18" s="117"/>
    </row>
    <row r="19" spans="1:4" ht="18" customHeight="1">
      <c r="A19" s="18" t="s">
        <v>29</v>
      </c>
      <c r="B19" s="19" t="s">
        <v>30</v>
      </c>
      <c r="C19" s="122"/>
      <c r="D19" s="52"/>
    </row>
    <row r="20" spans="1:4" ht="15.75">
      <c r="A20" s="18" t="s">
        <v>31</v>
      </c>
      <c r="B20" s="19" t="s">
        <v>32</v>
      </c>
      <c r="C20" s="122"/>
      <c r="D20" s="52"/>
    </row>
    <row r="21" spans="1:4" ht="15.75">
      <c r="A21" s="18" t="s">
        <v>33</v>
      </c>
      <c r="B21" s="19" t="s">
        <v>34</v>
      </c>
      <c r="C21" s="122"/>
      <c r="D21" s="52"/>
    </row>
    <row r="22" spans="1:4" ht="15.75">
      <c r="A22" s="18" t="s">
        <v>35</v>
      </c>
      <c r="B22" s="19" t="s">
        <v>36</v>
      </c>
      <c r="C22" s="122">
        <v>9266469</v>
      </c>
      <c r="D22" s="52">
        <v>43209990</v>
      </c>
    </row>
    <row r="23" spans="1:4" ht="16.5" thickBot="1">
      <c r="A23" s="20" t="s">
        <v>37</v>
      </c>
      <c r="B23" s="21" t="s">
        <v>38</v>
      </c>
      <c r="C23" s="123"/>
      <c r="D23" s="56"/>
    </row>
    <row r="24" spans="1:4" ht="32.25" thickBot="1">
      <c r="A24" s="13" t="s">
        <v>39</v>
      </c>
      <c r="B24" s="14" t="s">
        <v>40</v>
      </c>
      <c r="C24" s="120">
        <f>C25+C26+C27+C28+C29</f>
        <v>0</v>
      </c>
      <c r="D24" s="116">
        <f>D25+D26+D27+D28+D29</f>
        <v>999490</v>
      </c>
    </row>
    <row r="25" spans="1:4" ht="15.75">
      <c r="A25" s="16" t="s">
        <v>41</v>
      </c>
      <c r="B25" s="17" t="s">
        <v>42</v>
      </c>
      <c r="C25" s="121"/>
      <c r="D25" s="117"/>
    </row>
    <row r="26" spans="1:4" ht="15.75">
      <c r="A26" s="18" t="s">
        <v>43</v>
      </c>
      <c r="B26" s="19" t="s">
        <v>44</v>
      </c>
      <c r="C26" s="122"/>
      <c r="D26" s="52"/>
    </row>
    <row r="27" spans="1:4" ht="31.5">
      <c r="A27" s="18" t="s">
        <v>45</v>
      </c>
      <c r="B27" s="19" t="s">
        <v>46</v>
      </c>
      <c r="C27" s="122"/>
      <c r="D27" s="52"/>
    </row>
    <row r="28" spans="1:4" ht="31.5">
      <c r="A28" s="18" t="s">
        <v>47</v>
      </c>
      <c r="B28" s="19" t="s">
        <v>48</v>
      </c>
      <c r="C28" s="122"/>
      <c r="D28" s="52"/>
    </row>
    <row r="29" spans="1:4" ht="15.75">
      <c r="A29" s="18" t="s">
        <v>49</v>
      </c>
      <c r="B29" s="19" t="s">
        <v>50</v>
      </c>
      <c r="C29" s="122"/>
      <c r="D29" s="52">
        <v>999490</v>
      </c>
    </row>
    <row r="30" spans="1:4" ht="16.5" thickBot="1">
      <c r="A30" s="20" t="s">
        <v>51</v>
      </c>
      <c r="B30" s="21" t="s">
        <v>52</v>
      </c>
      <c r="C30" s="123"/>
      <c r="D30" s="56"/>
    </row>
    <row r="31" spans="1:4" ht="16.5" thickBot="1">
      <c r="A31" s="13" t="s">
        <v>53</v>
      </c>
      <c r="B31" s="14" t="s">
        <v>54</v>
      </c>
      <c r="C31" s="120">
        <f>C32+C36+C37+C38</f>
        <v>2729000</v>
      </c>
      <c r="D31" s="116">
        <f>D32+D36+D37+D38</f>
        <v>3257084</v>
      </c>
    </row>
    <row r="32" spans="1:4" ht="15.75">
      <c r="A32" s="16" t="s">
        <v>55</v>
      </c>
      <c r="B32" s="17" t="s">
        <v>56</v>
      </c>
      <c r="C32" s="124">
        <f>SUM(C33:C35)</f>
        <v>2024000</v>
      </c>
      <c r="D32" s="118">
        <v>2552084</v>
      </c>
    </row>
    <row r="33" spans="1:4" ht="15.75">
      <c r="A33" s="18" t="s">
        <v>57</v>
      </c>
      <c r="B33" s="19" t="s">
        <v>58</v>
      </c>
      <c r="C33" s="122">
        <v>524000</v>
      </c>
      <c r="D33" s="52">
        <v>524000</v>
      </c>
    </row>
    <row r="34" spans="1:4" ht="15.75">
      <c r="A34" s="18" t="s">
        <v>59</v>
      </c>
      <c r="B34" s="19" t="s">
        <v>60</v>
      </c>
      <c r="C34" s="122"/>
      <c r="D34" s="52"/>
    </row>
    <row r="35" spans="1:4" ht="15.75">
      <c r="A35" s="18" t="s">
        <v>61</v>
      </c>
      <c r="B35" s="23" t="s">
        <v>62</v>
      </c>
      <c r="C35" s="122">
        <v>1500000</v>
      </c>
      <c r="D35" s="52">
        <v>2081767</v>
      </c>
    </row>
    <row r="36" spans="1:4" ht="15.75">
      <c r="A36" s="18" t="s">
        <v>63</v>
      </c>
      <c r="B36" s="19" t="s">
        <v>64</v>
      </c>
      <c r="C36" s="122">
        <v>655000</v>
      </c>
      <c r="D36" s="52">
        <v>655000</v>
      </c>
    </row>
    <row r="37" spans="1:4" ht="15.75">
      <c r="A37" s="18" t="s">
        <v>65</v>
      </c>
      <c r="B37" s="19" t="s">
        <v>66</v>
      </c>
      <c r="C37" s="122"/>
      <c r="D37" s="52"/>
    </row>
    <row r="38" spans="1:4" ht="16.5" thickBot="1">
      <c r="A38" s="20" t="s">
        <v>67</v>
      </c>
      <c r="B38" s="21" t="s">
        <v>68</v>
      </c>
      <c r="C38" s="123">
        <v>50000</v>
      </c>
      <c r="D38" s="56">
        <v>50000</v>
      </c>
    </row>
    <row r="39" spans="1:4" ht="16.5" thickBot="1">
      <c r="A39" s="13" t="s">
        <v>69</v>
      </c>
      <c r="B39" s="14" t="s">
        <v>70</v>
      </c>
      <c r="C39" s="120">
        <f>SUM(C40:C50)</f>
        <v>52126</v>
      </c>
      <c r="D39" s="116">
        <f>SUM(D40:D50)</f>
        <v>535146</v>
      </c>
    </row>
    <row r="40" spans="1:4" ht="15.75">
      <c r="A40" s="16" t="s">
        <v>71</v>
      </c>
      <c r="B40" s="17" t="s">
        <v>72</v>
      </c>
      <c r="C40" s="121"/>
      <c r="D40" s="117"/>
    </row>
    <row r="41" spans="1:4" ht="15.75">
      <c r="A41" s="18" t="s">
        <v>73</v>
      </c>
      <c r="B41" s="19" t="s">
        <v>74</v>
      </c>
      <c r="C41" s="122"/>
      <c r="D41" s="52"/>
    </row>
    <row r="42" spans="1:4" ht="15.75">
      <c r="A42" s="18" t="s">
        <v>75</v>
      </c>
      <c r="B42" s="19" t="s">
        <v>76</v>
      </c>
      <c r="C42" s="122"/>
      <c r="D42" s="52">
        <v>100000</v>
      </c>
    </row>
    <row r="43" spans="1:4" ht="15.75">
      <c r="A43" s="18" t="s">
        <v>77</v>
      </c>
      <c r="B43" s="19" t="s">
        <v>78</v>
      </c>
      <c r="C43" s="122">
        <v>10000</v>
      </c>
      <c r="D43" s="52">
        <v>121200</v>
      </c>
    </row>
    <row r="44" spans="1:4" ht="15.75">
      <c r="A44" s="18" t="s">
        <v>79</v>
      </c>
      <c r="B44" s="19" t="s">
        <v>80</v>
      </c>
      <c r="C44" s="122"/>
      <c r="D44" s="52"/>
    </row>
    <row r="45" spans="1:4" ht="15.75">
      <c r="A45" s="18" t="s">
        <v>81</v>
      </c>
      <c r="B45" s="19" t="s">
        <v>82</v>
      </c>
      <c r="C45" s="122"/>
      <c r="D45" s="52"/>
    </row>
    <row r="46" spans="1:4" ht="15.75">
      <c r="A46" s="18" t="s">
        <v>83</v>
      </c>
      <c r="B46" s="19" t="s">
        <v>84</v>
      </c>
      <c r="C46" s="122"/>
      <c r="D46" s="52"/>
    </row>
    <row r="47" spans="1:4" ht="15.75">
      <c r="A47" s="18" t="s">
        <v>85</v>
      </c>
      <c r="B47" s="19" t="s">
        <v>86</v>
      </c>
      <c r="C47" s="122">
        <v>42126</v>
      </c>
      <c r="D47" s="52">
        <v>42126</v>
      </c>
    </row>
    <row r="48" spans="1:4" ht="15.75">
      <c r="A48" s="18" t="s">
        <v>87</v>
      </c>
      <c r="B48" s="19" t="s">
        <v>88</v>
      </c>
      <c r="C48" s="122"/>
      <c r="D48" s="52">
        <v>0</v>
      </c>
    </row>
    <row r="49" spans="1:4" ht="15.75">
      <c r="A49" s="20" t="s">
        <v>89</v>
      </c>
      <c r="B49" s="21" t="s">
        <v>90</v>
      </c>
      <c r="C49" s="123"/>
      <c r="D49" s="56"/>
    </row>
    <row r="50" spans="1:4" ht="16.5" thickBot="1">
      <c r="A50" s="20" t="s">
        <v>91</v>
      </c>
      <c r="B50" s="21" t="s">
        <v>92</v>
      </c>
      <c r="C50" s="123"/>
      <c r="D50" s="56">
        <v>271820</v>
      </c>
    </row>
    <row r="51" spans="1:4" ht="16.5" thickBot="1">
      <c r="A51" s="13" t="s">
        <v>93</v>
      </c>
      <c r="B51" s="14" t="s">
        <v>94</v>
      </c>
      <c r="C51" s="120">
        <f>SUM(C52:C56)</f>
        <v>0</v>
      </c>
      <c r="D51" s="116">
        <f>SUM(D52:D56)</f>
        <v>1000</v>
      </c>
    </row>
    <row r="52" spans="1:4" ht="15.75">
      <c r="A52" s="16" t="s">
        <v>95</v>
      </c>
      <c r="B52" s="17" t="s">
        <v>96</v>
      </c>
      <c r="C52" s="121"/>
      <c r="D52" s="117"/>
    </row>
    <row r="53" spans="1:4" ht="15.75">
      <c r="A53" s="18" t="s">
        <v>97</v>
      </c>
      <c r="B53" s="19" t="s">
        <v>98</v>
      </c>
      <c r="C53" s="122"/>
      <c r="D53" s="52"/>
    </row>
    <row r="54" spans="1:4" ht="15.75">
      <c r="A54" s="18" t="s">
        <v>99</v>
      </c>
      <c r="B54" s="19" t="s">
        <v>100</v>
      </c>
      <c r="C54" s="122"/>
      <c r="D54" s="52">
        <v>0</v>
      </c>
    </row>
    <row r="55" spans="1:4" ht="15.75">
      <c r="A55" s="18" t="s">
        <v>101</v>
      </c>
      <c r="B55" s="19" t="s">
        <v>102</v>
      </c>
      <c r="C55" s="122"/>
      <c r="D55" s="52">
        <v>1000</v>
      </c>
    </row>
    <row r="56" spans="1:4" ht="16.5" thickBot="1">
      <c r="A56" s="20" t="s">
        <v>103</v>
      </c>
      <c r="B56" s="21" t="s">
        <v>104</v>
      </c>
      <c r="C56" s="123"/>
      <c r="D56" s="56"/>
    </row>
    <row r="57" spans="1:4" ht="16.5" thickBot="1">
      <c r="A57" s="13" t="s">
        <v>105</v>
      </c>
      <c r="B57" s="14" t="s">
        <v>106</v>
      </c>
      <c r="C57" s="120">
        <f>SUM(C58:C60)</f>
        <v>0</v>
      </c>
      <c r="D57" s="116">
        <f>SUM(D58:D60)</f>
        <v>0</v>
      </c>
    </row>
    <row r="58" spans="1:4" ht="31.5">
      <c r="A58" s="16" t="s">
        <v>107</v>
      </c>
      <c r="B58" s="17" t="s">
        <v>108</v>
      </c>
      <c r="C58" s="121"/>
      <c r="D58" s="117"/>
    </row>
    <row r="59" spans="1:4" ht="31.5">
      <c r="A59" s="18" t="s">
        <v>109</v>
      </c>
      <c r="B59" s="19" t="s">
        <v>110</v>
      </c>
      <c r="C59" s="122"/>
      <c r="D59" s="52"/>
    </row>
    <row r="60" spans="1:4" ht="15.75">
      <c r="A60" s="18" t="s">
        <v>111</v>
      </c>
      <c r="B60" s="19" t="s">
        <v>112</v>
      </c>
      <c r="C60" s="122"/>
      <c r="D60" s="52"/>
    </row>
    <row r="61" spans="1:4" ht="16.5" thickBot="1">
      <c r="A61" s="20" t="s">
        <v>113</v>
      </c>
      <c r="B61" s="21" t="s">
        <v>114</v>
      </c>
      <c r="C61" s="123"/>
      <c r="D61" s="56"/>
    </row>
    <row r="62" spans="1:4" ht="16.5" thickBot="1">
      <c r="A62" s="13" t="s">
        <v>115</v>
      </c>
      <c r="B62" s="22" t="s">
        <v>116</v>
      </c>
      <c r="C62" s="120">
        <f>SUM(C63:C65)</f>
        <v>0</v>
      </c>
      <c r="D62" s="116">
        <f>SUM(D63:D65)</f>
        <v>0</v>
      </c>
    </row>
    <row r="63" spans="1:4" ht="31.5">
      <c r="A63" s="16" t="s">
        <v>117</v>
      </c>
      <c r="B63" s="17" t="s">
        <v>118</v>
      </c>
      <c r="C63" s="122"/>
      <c r="D63" s="52"/>
    </row>
    <row r="64" spans="1:4" ht="31.5">
      <c r="A64" s="18" t="s">
        <v>119</v>
      </c>
      <c r="B64" s="19" t="s">
        <v>120</v>
      </c>
      <c r="C64" s="122"/>
      <c r="D64" s="52"/>
    </row>
    <row r="65" spans="1:4" ht="15.75">
      <c r="A65" s="18" t="s">
        <v>121</v>
      </c>
      <c r="B65" s="19" t="s">
        <v>122</v>
      </c>
      <c r="C65" s="122"/>
      <c r="D65" s="52"/>
    </row>
    <row r="66" spans="1:4" ht="16.5" thickBot="1">
      <c r="A66" s="20" t="s">
        <v>123</v>
      </c>
      <c r="B66" s="21" t="s">
        <v>124</v>
      </c>
      <c r="C66" s="122"/>
      <c r="D66" s="52"/>
    </row>
    <row r="67" spans="1:4" ht="16.5" thickBot="1">
      <c r="A67" s="13" t="s">
        <v>125</v>
      </c>
      <c r="B67" s="14" t="s">
        <v>126</v>
      </c>
      <c r="C67" s="120">
        <f>C10+C17+C24+C31+C39+C51+C57+C62</f>
        <v>34369845</v>
      </c>
      <c r="D67" s="116">
        <f>D10+D17+D24+D31+D39+D51+D57+D62</f>
        <v>74771325</v>
      </c>
    </row>
    <row r="68" spans="1:4" ht="16.5" thickBot="1">
      <c r="A68" s="24" t="s">
        <v>127</v>
      </c>
      <c r="B68" s="22" t="s">
        <v>128</v>
      </c>
      <c r="C68" s="120">
        <f>SUM(C69:C71)</f>
        <v>0</v>
      </c>
      <c r="D68" s="116">
        <f>SUM(D69:D71)</f>
        <v>0</v>
      </c>
    </row>
    <row r="69" spans="1:4" ht="15.75">
      <c r="A69" s="16" t="s">
        <v>129</v>
      </c>
      <c r="B69" s="17" t="s">
        <v>130</v>
      </c>
      <c r="C69" s="122"/>
      <c r="D69" s="52"/>
    </row>
    <row r="70" spans="1:4" ht="15.75">
      <c r="A70" s="18" t="s">
        <v>131</v>
      </c>
      <c r="B70" s="19" t="s">
        <v>132</v>
      </c>
      <c r="C70" s="122"/>
      <c r="D70" s="52"/>
    </row>
    <row r="71" spans="1:4" ht="16.5" thickBot="1">
      <c r="A71" s="20" t="s">
        <v>133</v>
      </c>
      <c r="B71" s="25" t="s">
        <v>134</v>
      </c>
      <c r="C71" s="122"/>
      <c r="D71" s="52"/>
    </row>
    <row r="72" spans="1:4" ht="16.5" thickBot="1">
      <c r="A72" s="24" t="s">
        <v>135</v>
      </c>
      <c r="B72" s="22" t="s">
        <v>136</v>
      </c>
      <c r="C72" s="120">
        <f>SUM(C73:C76)</f>
        <v>0</v>
      </c>
      <c r="D72" s="116">
        <f>SUM(D73:D76)</f>
        <v>0</v>
      </c>
    </row>
    <row r="73" spans="1:4" ht="15.75">
      <c r="A73" s="16" t="s">
        <v>137</v>
      </c>
      <c r="B73" s="17" t="s">
        <v>138</v>
      </c>
      <c r="C73" s="122"/>
      <c r="D73" s="52"/>
    </row>
    <row r="74" spans="1:4" ht="15.75">
      <c r="A74" s="18" t="s">
        <v>139</v>
      </c>
      <c r="B74" s="19" t="s">
        <v>140</v>
      </c>
      <c r="C74" s="122"/>
      <c r="D74" s="52"/>
    </row>
    <row r="75" spans="1:4" ht="17.25" customHeight="1">
      <c r="A75" s="18" t="s">
        <v>141</v>
      </c>
      <c r="B75" s="19" t="s">
        <v>142</v>
      </c>
      <c r="C75" s="122"/>
      <c r="D75" s="52"/>
    </row>
    <row r="76" spans="1:4" ht="16.5" thickBot="1">
      <c r="A76" s="20" t="s">
        <v>143</v>
      </c>
      <c r="B76" s="21" t="s">
        <v>144</v>
      </c>
      <c r="C76" s="122"/>
      <c r="D76" s="52"/>
    </row>
    <row r="77" spans="1:4" ht="16.5" thickBot="1">
      <c r="A77" s="24" t="s">
        <v>145</v>
      </c>
      <c r="B77" s="22" t="s">
        <v>146</v>
      </c>
      <c r="C77" s="120">
        <f>SUM(C78:C79)</f>
        <v>12316433</v>
      </c>
      <c r="D77" s="116">
        <f>SUM(D78:D79)</f>
        <v>12316433</v>
      </c>
    </row>
    <row r="78" spans="1:4" ht="15.75">
      <c r="A78" s="16" t="s">
        <v>147</v>
      </c>
      <c r="B78" s="17" t="s">
        <v>148</v>
      </c>
      <c r="C78" s="122">
        <v>12316433</v>
      </c>
      <c r="D78" s="52">
        <v>12316433</v>
      </c>
    </row>
    <row r="79" spans="1:4" ht="16.5" thickBot="1">
      <c r="A79" s="20" t="s">
        <v>149</v>
      </c>
      <c r="B79" s="21" t="s">
        <v>150</v>
      </c>
      <c r="C79" s="122"/>
      <c r="D79" s="52"/>
    </row>
    <row r="80" spans="1:4" ht="16.5" thickBot="1">
      <c r="A80" s="24" t="s">
        <v>151</v>
      </c>
      <c r="B80" s="22" t="s">
        <v>152</v>
      </c>
      <c r="C80" s="120">
        <f>SUM(C81:C83)</f>
        <v>0</v>
      </c>
      <c r="D80" s="116">
        <f>SUM(D81:D83)</f>
        <v>0</v>
      </c>
    </row>
    <row r="81" spans="1:4" ht="15.75">
      <c r="A81" s="16" t="s">
        <v>153</v>
      </c>
      <c r="B81" s="17" t="s">
        <v>154</v>
      </c>
      <c r="C81" s="122"/>
      <c r="D81" s="52"/>
    </row>
    <row r="82" spans="1:4" ht="15.75">
      <c r="A82" s="18" t="s">
        <v>155</v>
      </c>
      <c r="B82" s="19" t="s">
        <v>156</v>
      </c>
      <c r="C82" s="122"/>
      <c r="D82" s="52"/>
    </row>
    <row r="83" spans="1:4" ht="16.5" thickBot="1">
      <c r="A83" s="20" t="s">
        <v>157</v>
      </c>
      <c r="B83" s="21" t="s">
        <v>158</v>
      </c>
      <c r="C83" s="122"/>
      <c r="D83" s="52"/>
    </row>
    <row r="84" spans="1:4" ht="16.5" thickBot="1">
      <c r="A84" s="24" t="s">
        <v>159</v>
      </c>
      <c r="B84" s="22" t="s">
        <v>160</v>
      </c>
      <c r="C84" s="120">
        <f>SUM(C85:C88)</f>
        <v>0</v>
      </c>
      <c r="D84" s="116">
        <f>SUM(D85:D88)</f>
        <v>0</v>
      </c>
    </row>
    <row r="85" spans="1:4" ht="15.75">
      <c r="A85" s="26" t="s">
        <v>161</v>
      </c>
      <c r="B85" s="17" t="s">
        <v>162</v>
      </c>
      <c r="C85" s="122"/>
      <c r="D85" s="52"/>
    </row>
    <row r="86" spans="1:4" ht="17.25" customHeight="1">
      <c r="A86" s="27" t="s">
        <v>163</v>
      </c>
      <c r="B86" s="19" t="s">
        <v>164</v>
      </c>
      <c r="C86" s="122"/>
      <c r="D86" s="52"/>
    </row>
    <row r="87" spans="1:4" ht="15.75">
      <c r="A87" s="27" t="s">
        <v>165</v>
      </c>
      <c r="B87" s="19" t="s">
        <v>166</v>
      </c>
      <c r="C87" s="122"/>
      <c r="D87" s="52"/>
    </row>
    <row r="88" spans="1:4" ht="16.5" thickBot="1">
      <c r="A88" s="28" t="s">
        <v>167</v>
      </c>
      <c r="B88" s="21" t="s">
        <v>168</v>
      </c>
      <c r="C88" s="122"/>
      <c r="D88" s="52"/>
    </row>
    <row r="89" spans="1:4" ht="16.5" thickBot="1">
      <c r="A89" s="24" t="s">
        <v>169</v>
      </c>
      <c r="B89" s="22" t="s">
        <v>170</v>
      </c>
      <c r="C89" s="125"/>
      <c r="D89" s="119"/>
    </row>
    <row r="90" spans="1:4" ht="16.5" thickBot="1">
      <c r="A90" s="24" t="s">
        <v>171</v>
      </c>
      <c r="B90" s="22" t="s">
        <v>172</v>
      </c>
      <c r="C90" s="125"/>
      <c r="D90" s="119"/>
    </row>
    <row r="91" spans="1:4" ht="16.5" thickBot="1">
      <c r="A91" s="24" t="s">
        <v>173</v>
      </c>
      <c r="B91" s="29" t="s">
        <v>174</v>
      </c>
      <c r="C91" s="120">
        <f>C68+C72+C77+C80+C84+C90+C89</f>
        <v>12316433</v>
      </c>
      <c r="D91" s="116">
        <f>D68+D72+D77+D80+D84+D90+D89</f>
        <v>12316433</v>
      </c>
    </row>
    <row r="92" spans="1:4" ht="16.5" thickBot="1">
      <c r="A92" s="30" t="s">
        <v>175</v>
      </c>
      <c r="B92" s="31" t="s">
        <v>176</v>
      </c>
      <c r="C92" s="120">
        <f>C67+C91</f>
        <v>46686278</v>
      </c>
      <c r="D92" s="116">
        <f>D67+D91</f>
        <v>87087758</v>
      </c>
    </row>
    <row r="93" spans="1:4" ht="16.5" thickBot="1">
      <c r="A93" s="32"/>
      <c r="B93" s="33"/>
      <c r="C93" s="159"/>
      <c r="D93" s="159"/>
    </row>
    <row r="94" spans="1:4" ht="16.5" thickBot="1">
      <c r="A94" s="6"/>
      <c r="B94" s="35" t="s">
        <v>177</v>
      </c>
      <c r="C94" s="34"/>
      <c r="D94" s="36"/>
    </row>
    <row r="95" spans="1:4" ht="16.5" thickBot="1">
      <c r="A95" s="37" t="s">
        <v>11</v>
      </c>
      <c r="B95" s="38" t="s">
        <v>322</v>
      </c>
      <c r="C95" s="131">
        <f>C96+C97+C98+C99+C100+C113</f>
        <v>41825380</v>
      </c>
      <c r="D95" s="126">
        <f>D96+D97+D98+D99+D100+D113</f>
        <v>82852018</v>
      </c>
    </row>
    <row r="96" spans="1:4" ht="15.75">
      <c r="A96" s="39" t="s">
        <v>13</v>
      </c>
      <c r="B96" s="40" t="s">
        <v>178</v>
      </c>
      <c r="C96" s="132">
        <v>17328255</v>
      </c>
      <c r="D96" s="127">
        <v>51611260</v>
      </c>
    </row>
    <row r="97" spans="1:4" ht="21" customHeight="1">
      <c r="A97" s="18" t="s">
        <v>15</v>
      </c>
      <c r="B97" s="41" t="s">
        <v>179</v>
      </c>
      <c r="C97" s="122">
        <v>2666556</v>
      </c>
      <c r="D97" s="52">
        <v>6639586</v>
      </c>
    </row>
    <row r="98" spans="1:4" ht="15.75">
      <c r="A98" s="18" t="s">
        <v>17</v>
      </c>
      <c r="B98" s="41" t="s">
        <v>180</v>
      </c>
      <c r="C98" s="123">
        <v>14191511</v>
      </c>
      <c r="D98" s="56">
        <v>16074581</v>
      </c>
    </row>
    <row r="99" spans="1:4" ht="15.75">
      <c r="A99" s="18" t="s">
        <v>19</v>
      </c>
      <c r="B99" s="42" t="s">
        <v>181</v>
      </c>
      <c r="C99" s="123">
        <v>6365000</v>
      </c>
      <c r="D99" s="56">
        <v>6681800</v>
      </c>
    </row>
    <row r="100" spans="1:4" ht="15.75">
      <c r="A100" s="18" t="s">
        <v>182</v>
      </c>
      <c r="B100" s="43" t="s">
        <v>183</v>
      </c>
      <c r="C100" s="123">
        <v>1274058</v>
      </c>
      <c r="D100" s="56">
        <v>1844791</v>
      </c>
    </row>
    <row r="101" spans="1:4" ht="15.75">
      <c r="A101" s="18" t="s">
        <v>23</v>
      </c>
      <c r="B101" s="41" t="s">
        <v>184</v>
      </c>
      <c r="C101" s="123">
        <v>0</v>
      </c>
      <c r="D101" s="56">
        <v>120733</v>
      </c>
    </row>
    <row r="102" spans="1:4" ht="15.75">
      <c r="A102" s="18" t="s">
        <v>185</v>
      </c>
      <c r="B102" s="44" t="s">
        <v>186</v>
      </c>
      <c r="C102" s="123"/>
      <c r="D102" s="56"/>
    </row>
    <row r="103" spans="1:4" ht="15.75">
      <c r="A103" s="18" t="s">
        <v>187</v>
      </c>
      <c r="B103" s="44" t="s">
        <v>188</v>
      </c>
      <c r="C103" s="123"/>
      <c r="D103" s="56"/>
    </row>
    <row r="104" spans="1:4" ht="15.75">
      <c r="A104" s="18" t="s">
        <v>189</v>
      </c>
      <c r="B104" s="44" t="s">
        <v>190</v>
      </c>
      <c r="C104" s="123"/>
      <c r="D104" s="56"/>
    </row>
    <row r="105" spans="1:4" ht="31.5">
      <c r="A105" s="18" t="s">
        <v>191</v>
      </c>
      <c r="B105" s="45" t="s">
        <v>192</v>
      </c>
      <c r="C105" s="123"/>
      <c r="D105" s="56"/>
    </row>
    <row r="106" spans="1:4" ht="31.5">
      <c r="A106" s="18" t="s">
        <v>193</v>
      </c>
      <c r="B106" s="45" t="s">
        <v>194</v>
      </c>
      <c r="C106" s="123"/>
      <c r="D106" s="56"/>
    </row>
    <row r="107" spans="1:4" ht="15.75">
      <c r="A107" s="18" t="s">
        <v>195</v>
      </c>
      <c r="B107" s="44" t="s">
        <v>196</v>
      </c>
      <c r="C107" s="123">
        <v>1179058</v>
      </c>
      <c r="D107" s="56">
        <v>1629058</v>
      </c>
    </row>
    <row r="108" spans="1:4" ht="15.75">
      <c r="A108" s="18" t="s">
        <v>197</v>
      </c>
      <c r="B108" s="44" t="s">
        <v>198</v>
      </c>
      <c r="C108" s="123"/>
      <c r="D108" s="56"/>
    </row>
    <row r="109" spans="1:4" ht="31.5">
      <c r="A109" s="18" t="s">
        <v>199</v>
      </c>
      <c r="B109" s="45" t="s">
        <v>200</v>
      </c>
      <c r="C109" s="123"/>
      <c r="D109" s="56"/>
    </row>
    <row r="110" spans="1:4" ht="15.75">
      <c r="A110" s="46" t="s">
        <v>201</v>
      </c>
      <c r="B110" s="47" t="s">
        <v>202</v>
      </c>
      <c r="C110" s="123"/>
      <c r="D110" s="56"/>
    </row>
    <row r="111" spans="1:4" ht="15.75">
      <c r="A111" s="18" t="s">
        <v>203</v>
      </c>
      <c r="B111" s="47" t="s">
        <v>204</v>
      </c>
      <c r="C111" s="123"/>
      <c r="D111" s="56"/>
    </row>
    <row r="112" spans="1:4" ht="31.5">
      <c r="A112" s="18" t="s">
        <v>205</v>
      </c>
      <c r="B112" s="45" t="s">
        <v>206</v>
      </c>
      <c r="C112" s="122">
        <v>95000</v>
      </c>
      <c r="D112" s="52">
        <v>95000</v>
      </c>
    </row>
    <row r="113" spans="1:4" ht="15.75">
      <c r="A113" s="18" t="s">
        <v>207</v>
      </c>
      <c r="B113" s="42" t="s">
        <v>208</v>
      </c>
      <c r="C113" s="122"/>
      <c r="D113" s="52"/>
    </row>
    <row r="114" spans="1:4" ht="15.75">
      <c r="A114" s="20" t="s">
        <v>209</v>
      </c>
      <c r="B114" s="41" t="s">
        <v>210</v>
      </c>
      <c r="C114" s="123"/>
      <c r="D114" s="56"/>
    </row>
    <row r="115" spans="1:4" ht="16.5" thickBot="1">
      <c r="A115" s="48" t="s">
        <v>211</v>
      </c>
      <c r="B115" s="49" t="s">
        <v>212</v>
      </c>
      <c r="C115" s="133"/>
      <c r="D115" s="128"/>
    </row>
    <row r="116" spans="1:4" ht="16.5" thickBot="1">
      <c r="A116" s="13" t="s">
        <v>25</v>
      </c>
      <c r="B116" s="50" t="s">
        <v>323</v>
      </c>
      <c r="C116" s="120">
        <f>C117+C119+C121</f>
        <v>4860898</v>
      </c>
      <c r="D116" s="116">
        <f>D117+D119+D121</f>
        <v>3343165</v>
      </c>
    </row>
    <row r="117" spans="1:4" ht="15.75">
      <c r="A117" s="16" t="s">
        <v>27</v>
      </c>
      <c r="B117" s="41" t="s">
        <v>213</v>
      </c>
      <c r="C117" s="121">
        <v>404000</v>
      </c>
      <c r="D117" s="117">
        <v>1620000</v>
      </c>
    </row>
    <row r="118" spans="1:4" ht="15.75">
      <c r="A118" s="16" t="s">
        <v>29</v>
      </c>
      <c r="B118" s="51" t="s">
        <v>214</v>
      </c>
      <c r="C118" s="121">
        <v>0</v>
      </c>
      <c r="D118" s="117"/>
    </row>
    <row r="119" spans="1:4" ht="15.75">
      <c r="A119" s="16" t="s">
        <v>31</v>
      </c>
      <c r="B119" s="51" t="s">
        <v>215</v>
      </c>
      <c r="C119" s="122">
        <v>4456898</v>
      </c>
      <c r="D119" s="52">
        <v>1723165</v>
      </c>
    </row>
    <row r="120" spans="1:4" ht="15.75">
      <c r="A120" s="16" t="s">
        <v>33</v>
      </c>
      <c r="B120" s="51" t="s">
        <v>216</v>
      </c>
      <c r="C120" s="122"/>
      <c r="D120" s="52"/>
    </row>
    <row r="121" spans="1:4" ht="15.75">
      <c r="A121" s="16" t="s">
        <v>35</v>
      </c>
      <c r="B121" s="53" t="s">
        <v>217</v>
      </c>
      <c r="C121" s="122"/>
      <c r="D121" s="52">
        <f>SUM(D122:D129)</f>
        <v>0</v>
      </c>
    </row>
    <row r="122" spans="1:4" ht="31.5">
      <c r="A122" s="16" t="s">
        <v>37</v>
      </c>
      <c r="B122" s="54" t="s">
        <v>218</v>
      </c>
      <c r="C122" s="122"/>
      <c r="D122" s="52"/>
    </row>
    <row r="123" spans="1:4" ht="31.5">
      <c r="A123" s="16" t="s">
        <v>219</v>
      </c>
      <c r="B123" s="55" t="s">
        <v>220</v>
      </c>
      <c r="C123" s="122"/>
      <c r="D123" s="52"/>
    </row>
    <row r="124" spans="1:4" ht="31.5">
      <c r="A124" s="16" t="s">
        <v>221</v>
      </c>
      <c r="B124" s="45" t="s">
        <v>194</v>
      </c>
      <c r="C124" s="122"/>
      <c r="D124" s="52"/>
    </row>
    <row r="125" spans="1:4" ht="22.5" customHeight="1">
      <c r="A125" s="16" t="s">
        <v>222</v>
      </c>
      <c r="B125" s="45" t="s">
        <v>223</v>
      </c>
      <c r="C125" s="122"/>
      <c r="D125" s="52"/>
    </row>
    <row r="126" spans="1:4" ht="15.75">
      <c r="A126" s="16" t="s">
        <v>224</v>
      </c>
      <c r="B126" s="45" t="s">
        <v>225</v>
      </c>
      <c r="C126" s="122"/>
      <c r="D126" s="52"/>
    </row>
    <row r="127" spans="1:4" ht="31.5">
      <c r="A127" s="16" t="s">
        <v>226</v>
      </c>
      <c r="B127" s="45" t="s">
        <v>200</v>
      </c>
      <c r="C127" s="122"/>
      <c r="D127" s="52"/>
    </row>
    <row r="128" spans="1:4" ht="15.75">
      <c r="A128" s="16" t="s">
        <v>227</v>
      </c>
      <c r="B128" s="45" t="s">
        <v>228</v>
      </c>
      <c r="C128" s="122"/>
      <c r="D128" s="52"/>
    </row>
    <row r="129" spans="1:4" ht="32.25" thickBot="1">
      <c r="A129" s="46" t="s">
        <v>229</v>
      </c>
      <c r="B129" s="45" t="s">
        <v>230</v>
      </c>
      <c r="C129" s="123"/>
      <c r="D129" s="56"/>
    </row>
    <row r="130" spans="1:4" ht="16.5" thickBot="1">
      <c r="A130" s="13" t="s">
        <v>39</v>
      </c>
      <c r="B130" s="14" t="s">
        <v>231</v>
      </c>
      <c r="C130" s="120">
        <f>C95+C116</f>
        <v>46686278</v>
      </c>
      <c r="D130" s="116">
        <f>D95+D116</f>
        <v>86195183</v>
      </c>
    </row>
    <row r="131" spans="1:4" ht="32.25" thickBot="1">
      <c r="A131" s="13" t="s">
        <v>232</v>
      </c>
      <c r="B131" s="14" t="s">
        <v>233</v>
      </c>
      <c r="C131" s="120">
        <f>C132+C133+C134</f>
        <v>0</v>
      </c>
      <c r="D131" s="116">
        <f>D132+D133+D134</f>
        <v>0</v>
      </c>
    </row>
    <row r="132" spans="1:4" ht="15.75">
      <c r="A132" s="16" t="s">
        <v>55</v>
      </c>
      <c r="B132" s="57" t="s">
        <v>234</v>
      </c>
      <c r="C132" s="122"/>
      <c r="D132" s="52"/>
    </row>
    <row r="133" spans="1:4" ht="15.75">
      <c r="A133" s="16" t="s">
        <v>63</v>
      </c>
      <c r="B133" s="57" t="s">
        <v>235</v>
      </c>
      <c r="C133" s="122"/>
      <c r="D133" s="52"/>
    </row>
    <row r="134" spans="1:4" ht="16.5" thickBot="1">
      <c r="A134" s="46" t="s">
        <v>65</v>
      </c>
      <c r="B134" s="58" t="s">
        <v>236</v>
      </c>
      <c r="C134" s="122"/>
      <c r="D134" s="52"/>
    </row>
    <row r="135" spans="1:4" ht="16.5" thickBot="1">
      <c r="A135" s="13" t="s">
        <v>69</v>
      </c>
      <c r="B135" s="14" t="s">
        <v>237</v>
      </c>
      <c r="C135" s="120">
        <f>C136+C137+C138+C139+C140+C141</f>
        <v>0</v>
      </c>
      <c r="D135" s="116">
        <f>D136+D137+D138+D139+D140+D141</f>
        <v>0</v>
      </c>
    </row>
    <row r="136" spans="1:4" ht="15.75">
      <c r="A136" s="16" t="s">
        <v>71</v>
      </c>
      <c r="B136" s="57" t="s">
        <v>238</v>
      </c>
      <c r="C136" s="122"/>
      <c r="D136" s="52"/>
    </row>
    <row r="137" spans="1:4" ht="15.75">
      <c r="A137" s="16" t="s">
        <v>73</v>
      </c>
      <c r="B137" s="57" t="s">
        <v>239</v>
      </c>
      <c r="C137" s="122"/>
      <c r="D137" s="52"/>
    </row>
    <row r="138" spans="1:4" ht="15.75">
      <c r="A138" s="16" t="s">
        <v>75</v>
      </c>
      <c r="B138" s="57" t="s">
        <v>240</v>
      </c>
      <c r="C138" s="122"/>
      <c r="D138" s="52"/>
    </row>
    <row r="139" spans="1:4" ht="15.75">
      <c r="A139" s="16" t="s">
        <v>77</v>
      </c>
      <c r="B139" s="57" t="s">
        <v>241</v>
      </c>
      <c r="C139" s="122"/>
      <c r="D139" s="52"/>
    </row>
    <row r="140" spans="1:4" ht="15.75">
      <c r="A140" s="16" t="s">
        <v>79</v>
      </c>
      <c r="B140" s="57" t="s">
        <v>242</v>
      </c>
      <c r="C140" s="122"/>
      <c r="D140" s="52"/>
    </row>
    <row r="141" spans="1:4" ht="16.5" thickBot="1">
      <c r="A141" s="46" t="s">
        <v>81</v>
      </c>
      <c r="B141" s="58" t="s">
        <v>243</v>
      </c>
      <c r="C141" s="122"/>
      <c r="D141" s="52"/>
    </row>
    <row r="142" spans="1:4" ht="16.5" thickBot="1">
      <c r="A142" s="13" t="s">
        <v>93</v>
      </c>
      <c r="B142" s="14" t="s">
        <v>244</v>
      </c>
      <c r="C142" s="120">
        <f>C143+C144+C146+C147+C145</f>
        <v>0</v>
      </c>
      <c r="D142" s="116">
        <f>D143+D144+D146+D147+D145</f>
        <v>892575</v>
      </c>
    </row>
    <row r="143" spans="1:4" ht="15.75">
      <c r="A143" s="16" t="s">
        <v>95</v>
      </c>
      <c r="B143" s="57" t="s">
        <v>245</v>
      </c>
      <c r="C143" s="122"/>
      <c r="D143" s="52">
        <v>892575</v>
      </c>
    </row>
    <row r="144" spans="1:4" ht="15.75">
      <c r="A144" s="16" t="s">
        <v>97</v>
      </c>
      <c r="B144" s="57" t="s">
        <v>246</v>
      </c>
      <c r="C144" s="122"/>
      <c r="D144" s="52"/>
    </row>
    <row r="145" spans="1:4" ht="15.75">
      <c r="A145" s="16" t="s">
        <v>99</v>
      </c>
      <c r="B145" s="57" t="s">
        <v>247</v>
      </c>
      <c r="C145" s="122"/>
      <c r="D145" s="52"/>
    </row>
    <row r="146" spans="1:4" ht="15.75">
      <c r="A146" s="16" t="s">
        <v>101</v>
      </c>
      <c r="B146" s="57" t="s">
        <v>248</v>
      </c>
      <c r="C146" s="122"/>
      <c r="D146" s="52"/>
    </row>
    <row r="147" spans="1:4" ht="16.5" thickBot="1">
      <c r="A147" s="46" t="s">
        <v>103</v>
      </c>
      <c r="B147" s="58" t="s">
        <v>249</v>
      </c>
      <c r="C147" s="122"/>
      <c r="D147" s="52"/>
    </row>
    <row r="148" spans="1:4" ht="16.5" thickBot="1">
      <c r="A148" s="13" t="s">
        <v>250</v>
      </c>
      <c r="B148" s="14" t="s">
        <v>251</v>
      </c>
      <c r="C148" s="134">
        <f>C149+C150+C151+C152+C153</f>
        <v>0</v>
      </c>
      <c r="D148" s="129">
        <f>D149+D150+D151+D152+D153</f>
        <v>0</v>
      </c>
    </row>
    <row r="149" spans="1:4" ht="15.75">
      <c r="A149" s="16" t="s">
        <v>107</v>
      </c>
      <c r="B149" s="57" t="s">
        <v>252</v>
      </c>
      <c r="C149" s="122"/>
      <c r="D149" s="52"/>
    </row>
    <row r="150" spans="1:4" ht="15.75">
      <c r="A150" s="16" t="s">
        <v>109</v>
      </c>
      <c r="B150" s="57" t="s">
        <v>253</v>
      </c>
      <c r="C150" s="122"/>
      <c r="D150" s="52"/>
    </row>
    <row r="151" spans="1:4" ht="15.75">
      <c r="A151" s="16" t="s">
        <v>111</v>
      </c>
      <c r="B151" s="57" t="s">
        <v>254</v>
      </c>
      <c r="C151" s="122"/>
      <c r="D151" s="52"/>
    </row>
    <row r="152" spans="1:4" ht="31.5">
      <c r="A152" s="16" t="s">
        <v>113</v>
      </c>
      <c r="B152" s="57" t="s">
        <v>255</v>
      </c>
      <c r="C152" s="122"/>
      <c r="D152" s="52"/>
    </row>
    <row r="153" spans="1:4" ht="16.5" thickBot="1">
      <c r="A153" s="46" t="s">
        <v>256</v>
      </c>
      <c r="B153" s="58" t="s">
        <v>257</v>
      </c>
      <c r="C153" s="123"/>
      <c r="D153" s="56"/>
    </row>
    <row r="154" spans="1:4" ht="16.5" thickBot="1">
      <c r="A154" s="59" t="s">
        <v>115</v>
      </c>
      <c r="B154" s="14" t="s">
        <v>258</v>
      </c>
      <c r="C154" s="134"/>
      <c r="D154" s="129"/>
    </row>
    <row r="155" spans="1:4" ht="16.5" thickBot="1">
      <c r="A155" s="59" t="s">
        <v>125</v>
      </c>
      <c r="B155" s="14" t="s">
        <v>259</v>
      </c>
      <c r="C155" s="134"/>
      <c r="D155" s="129"/>
    </row>
    <row r="156" spans="1:4" ht="16.5" thickBot="1">
      <c r="A156" s="13" t="s">
        <v>260</v>
      </c>
      <c r="B156" s="14" t="s">
        <v>261</v>
      </c>
      <c r="C156" s="135">
        <f>C131+C135+C142+C148+C154+C155</f>
        <v>0</v>
      </c>
      <c r="D156" s="130">
        <f>D131+D135+D142+D148+D154+D155</f>
        <v>892575</v>
      </c>
    </row>
    <row r="157" spans="1:4" ht="16.5" thickBot="1">
      <c r="A157" s="60" t="s">
        <v>262</v>
      </c>
      <c r="B157" s="61" t="s">
        <v>263</v>
      </c>
      <c r="C157" s="135">
        <f>C130+C156</f>
        <v>46686278</v>
      </c>
      <c r="D157" s="130">
        <f>D130+D156</f>
        <v>87087758</v>
      </c>
    </row>
    <row r="158" spans="1:4" ht="16.5" thickBot="1">
      <c r="A158" s="62"/>
      <c r="B158" s="63"/>
      <c r="C158" s="135"/>
      <c r="D158" s="130"/>
    </row>
    <row r="159" spans="1:4" ht="16.5" thickBot="1">
      <c r="A159" s="65" t="s">
        <v>264</v>
      </c>
      <c r="B159" s="66"/>
      <c r="C159" s="137">
        <v>51</v>
      </c>
      <c r="D159" s="136">
        <v>39</v>
      </c>
    </row>
    <row r="160" spans="1:4" ht="16.5" thickBot="1">
      <c r="A160" s="65" t="s">
        <v>265</v>
      </c>
      <c r="B160" s="66"/>
      <c r="C160" s="137">
        <v>50</v>
      </c>
      <c r="D160" s="136">
        <v>38</v>
      </c>
    </row>
  </sheetData>
  <mergeCells count="3">
    <mergeCell ref="A1:D1"/>
    <mergeCell ref="A2:D2"/>
    <mergeCell ref="C6:D6"/>
  </mergeCells>
  <pageMargins left="0.31496062992125984" right="0.31496062992125984" top="0.35433070866141736" bottom="0.35433070866141736" header="0.31496062992125984" footer="0.31496062992125984"/>
  <pageSetup paperSize="9" scale="82" orientation="portrait" r:id="rId1"/>
  <rowBreaks count="3" manualBreakCount="3">
    <brk id="50" max="16383" man="1"/>
    <brk id="92" max="16383" man="1"/>
    <brk id="1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G28"/>
  <sheetViews>
    <sheetView workbookViewId="0">
      <selection activeCell="A2" sqref="A2:G2"/>
    </sheetView>
  </sheetViews>
  <sheetFormatPr defaultRowHeight="15"/>
  <cols>
    <col min="1" max="1" width="6.7109375" customWidth="1"/>
    <col min="2" max="2" width="41.5703125" bestFit="1" customWidth="1"/>
    <col min="3" max="4" width="13.7109375" bestFit="1" customWidth="1"/>
    <col min="5" max="5" width="35.140625" bestFit="1" customWidth="1"/>
    <col min="6" max="7" width="13.7109375" bestFit="1" customWidth="1"/>
  </cols>
  <sheetData>
    <row r="1" spans="1:7" ht="15.75">
      <c r="A1" s="168" t="s">
        <v>354</v>
      </c>
      <c r="B1" s="168"/>
      <c r="C1" s="168"/>
      <c r="D1" s="168"/>
      <c r="E1" s="168"/>
      <c r="F1" s="168"/>
      <c r="G1" s="168"/>
    </row>
    <row r="2" spans="1:7" ht="15.75">
      <c r="A2" s="167" t="s">
        <v>359</v>
      </c>
      <c r="B2" s="167"/>
      <c r="C2" s="167"/>
      <c r="D2" s="167"/>
      <c r="E2" s="167"/>
      <c r="F2" s="167"/>
      <c r="G2" s="167"/>
    </row>
    <row r="3" spans="1:7" ht="15.75">
      <c r="A3" s="69"/>
      <c r="B3" s="69"/>
      <c r="C3" s="69"/>
      <c r="D3" s="69"/>
      <c r="E3" s="1"/>
      <c r="F3" s="1"/>
    </row>
    <row r="4" spans="1:7" ht="24" customHeight="1">
      <c r="A4" s="173" t="s">
        <v>341</v>
      </c>
      <c r="B4" s="173"/>
      <c r="C4" s="173"/>
      <c r="D4" s="173"/>
      <c r="E4" s="173"/>
      <c r="F4" s="173"/>
      <c r="G4" s="173"/>
    </row>
    <row r="5" spans="1:7" ht="16.5" thickBot="1">
      <c r="A5" s="73"/>
      <c r="B5" s="74"/>
      <c r="C5" s="73"/>
      <c r="D5" s="73"/>
      <c r="E5" s="73"/>
      <c r="F5" s="174" t="s">
        <v>356</v>
      </c>
      <c r="G5" s="174"/>
    </row>
    <row r="6" spans="1:7" ht="16.5" thickBot="1">
      <c r="A6" s="171" t="s">
        <v>270</v>
      </c>
      <c r="B6" s="75" t="s">
        <v>10</v>
      </c>
      <c r="C6" s="76"/>
      <c r="D6" s="142"/>
      <c r="E6" s="75" t="s">
        <v>177</v>
      </c>
      <c r="F6" s="77"/>
      <c r="G6" s="77"/>
    </row>
    <row r="7" spans="1:7" ht="16.5" thickBot="1">
      <c r="A7" s="172"/>
      <c r="B7" s="78" t="s">
        <v>0</v>
      </c>
      <c r="C7" s="79" t="s">
        <v>6</v>
      </c>
      <c r="D7" s="143" t="s">
        <v>351</v>
      </c>
      <c r="E7" s="78" t="s">
        <v>0</v>
      </c>
      <c r="F7" s="79" t="s">
        <v>6</v>
      </c>
      <c r="G7" s="80" t="s">
        <v>351</v>
      </c>
    </row>
    <row r="8" spans="1:7" ht="16.5" thickBot="1">
      <c r="A8" s="81" t="s">
        <v>7</v>
      </c>
      <c r="B8" s="78" t="s">
        <v>8</v>
      </c>
      <c r="C8" s="79" t="s">
        <v>9</v>
      </c>
      <c r="D8" s="143" t="s">
        <v>271</v>
      </c>
      <c r="E8" s="78" t="s">
        <v>272</v>
      </c>
      <c r="F8" s="79" t="s">
        <v>352</v>
      </c>
      <c r="G8" s="148" t="s">
        <v>353</v>
      </c>
    </row>
    <row r="9" spans="1:7" ht="15.75">
      <c r="A9" s="102" t="s">
        <v>11</v>
      </c>
      <c r="B9" s="82" t="s">
        <v>273</v>
      </c>
      <c r="C9" s="83">
        <v>22322250</v>
      </c>
      <c r="D9" s="144">
        <v>26768615</v>
      </c>
      <c r="E9" s="82" t="s">
        <v>274</v>
      </c>
      <c r="F9" s="154">
        <v>17328255</v>
      </c>
      <c r="G9" s="149">
        <v>51611260</v>
      </c>
    </row>
    <row r="10" spans="1:7" ht="31.5">
      <c r="A10" s="103" t="s">
        <v>25</v>
      </c>
      <c r="B10" s="84" t="s">
        <v>275</v>
      </c>
      <c r="C10" s="85">
        <v>9266469</v>
      </c>
      <c r="D10" s="145">
        <v>43209990</v>
      </c>
      <c r="E10" s="84" t="s">
        <v>179</v>
      </c>
      <c r="F10" s="85">
        <v>2666556</v>
      </c>
      <c r="G10" s="150">
        <v>6639586</v>
      </c>
    </row>
    <row r="11" spans="1:7" ht="15.75">
      <c r="A11" s="103" t="s">
        <v>39</v>
      </c>
      <c r="B11" s="84" t="s">
        <v>276</v>
      </c>
      <c r="C11" s="85"/>
      <c r="D11" s="145"/>
      <c r="E11" s="84" t="s">
        <v>277</v>
      </c>
      <c r="F11" s="85">
        <v>14191511</v>
      </c>
      <c r="G11" s="150">
        <v>16074581</v>
      </c>
    </row>
    <row r="12" spans="1:7" ht="15.75">
      <c r="A12" s="103" t="s">
        <v>232</v>
      </c>
      <c r="B12" s="84" t="s">
        <v>266</v>
      </c>
      <c r="C12" s="85">
        <v>2729000</v>
      </c>
      <c r="D12" s="145">
        <v>3257084</v>
      </c>
      <c r="E12" s="84" t="s">
        <v>181</v>
      </c>
      <c r="F12" s="85">
        <v>6365000</v>
      </c>
      <c r="G12" s="150">
        <v>6681800</v>
      </c>
    </row>
    <row r="13" spans="1:7" ht="15.75">
      <c r="A13" s="103" t="s">
        <v>69</v>
      </c>
      <c r="B13" s="86" t="s">
        <v>278</v>
      </c>
      <c r="C13" s="85">
        <v>52126</v>
      </c>
      <c r="D13" s="145">
        <v>535146</v>
      </c>
      <c r="E13" s="84" t="s">
        <v>183</v>
      </c>
      <c r="F13" s="85">
        <v>1274058</v>
      </c>
      <c r="G13" s="150">
        <v>1844791</v>
      </c>
    </row>
    <row r="14" spans="1:7" ht="15.75">
      <c r="A14" s="103" t="s">
        <v>93</v>
      </c>
      <c r="B14" s="84" t="s">
        <v>267</v>
      </c>
      <c r="C14" s="85"/>
      <c r="D14" s="146"/>
      <c r="E14" s="84" t="s">
        <v>208</v>
      </c>
      <c r="F14" s="85"/>
      <c r="G14" s="150"/>
    </row>
    <row r="15" spans="1:7" ht="16.5" thickBot="1">
      <c r="A15" s="103" t="s">
        <v>250</v>
      </c>
      <c r="B15" s="84" t="s">
        <v>279</v>
      </c>
      <c r="C15" s="85"/>
      <c r="D15" s="145"/>
      <c r="E15" s="88"/>
      <c r="F15" s="85"/>
      <c r="G15" s="150"/>
    </row>
    <row r="16" spans="1:7" ht="32.25" thickBot="1">
      <c r="A16" s="81" t="s">
        <v>115</v>
      </c>
      <c r="B16" s="89" t="s">
        <v>330</v>
      </c>
      <c r="C16" s="90">
        <v>34369845</v>
      </c>
      <c r="D16" s="90">
        <v>73770835</v>
      </c>
      <c r="E16" s="89" t="s">
        <v>329</v>
      </c>
      <c r="F16" s="90">
        <f>SUM(F9:F14)</f>
        <v>41825380</v>
      </c>
      <c r="G16" s="36">
        <f>SUM(G9:G14)</f>
        <v>82852018</v>
      </c>
    </row>
    <row r="17" spans="1:7" ht="31.5">
      <c r="A17" s="104" t="s">
        <v>125</v>
      </c>
      <c r="B17" s="91" t="s">
        <v>327</v>
      </c>
      <c r="C17" s="152">
        <v>7455535</v>
      </c>
      <c r="D17" s="152">
        <v>9973758</v>
      </c>
      <c r="E17" s="84" t="s">
        <v>358</v>
      </c>
      <c r="F17" s="93"/>
      <c r="G17" s="151">
        <v>892575</v>
      </c>
    </row>
    <row r="18" spans="1:7" ht="15.75">
      <c r="A18" s="105" t="s">
        <v>260</v>
      </c>
      <c r="B18" s="84" t="s">
        <v>285</v>
      </c>
      <c r="C18" s="85">
        <v>7455535</v>
      </c>
      <c r="D18" s="145">
        <v>9973758</v>
      </c>
      <c r="E18" s="84" t="s">
        <v>286</v>
      </c>
      <c r="F18" s="85"/>
      <c r="G18" s="150"/>
    </row>
    <row r="19" spans="1:7" ht="15.75">
      <c r="A19" s="105" t="s">
        <v>262</v>
      </c>
      <c r="B19" s="84" t="s">
        <v>288</v>
      </c>
      <c r="C19" s="85"/>
      <c r="D19" s="145"/>
      <c r="E19" s="84" t="s">
        <v>289</v>
      </c>
      <c r="F19" s="85"/>
      <c r="G19" s="150"/>
    </row>
    <row r="20" spans="1:7" ht="15.75">
      <c r="A20" s="105" t="s">
        <v>280</v>
      </c>
      <c r="B20" s="84" t="s">
        <v>291</v>
      </c>
      <c r="C20" s="85"/>
      <c r="D20" s="145"/>
      <c r="E20" s="84" t="s">
        <v>292</v>
      </c>
      <c r="F20" s="85"/>
      <c r="G20" s="150"/>
    </row>
    <row r="21" spans="1:7" ht="15.75">
      <c r="A21" s="105" t="s">
        <v>281</v>
      </c>
      <c r="B21" s="84" t="s">
        <v>294</v>
      </c>
      <c r="C21" s="85"/>
      <c r="D21" s="147"/>
      <c r="E21" s="91" t="s">
        <v>295</v>
      </c>
      <c r="F21" s="85"/>
      <c r="G21" s="150"/>
    </row>
    <row r="22" spans="1:7" ht="31.5">
      <c r="A22" s="105" t="s">
        <v>282</v>
      </c>
      <c r="B22" s="84" t="s">
        <v>326</v>
      </c>
      <c r="C22" s="92">
        <f>C23+C24</f>
        <v>0</v>
      </c>
      <c r="D22" s="92">
        <f>D23+D24</f>
        <v>0</v>
      </c>
      <c r="E22" s="84" t="s">
        <v>297</v>
      </c>
      <c r="F22" s="85"/>
      <c r="G22" s="150"/>
    </row>
    <row r="23" spans="1:7" ht="31.5">
      <c r="A23" s="104" t="s">
        <v>284</v>
      </c>
      <c r="B23" s="91" t="s">
        <v>299</v>
      </c>
      <c r="C23" s="93"/>
      <c r="D23" s="147"/>
      <c r="E23" s="82" t="s">
        <v>248</v>
      </c>
      <c r="F23" s="93"/>
      <c r="G23" s="151"/>
    </row>
    <row r="24" spans="1:7" ht="31.5">
      <c r="A24" s="105" t="s">
        <v>287</v>
      </c>
      <c r="B24" s="84" t="s">
        <v>301</v>
      </c>
      <c r="C24" s="85"/>
      <c r="D24" s="145"/>
      <c r="E24" s="84" t="s">
        <v>258</v>
      </c>
      <c r="F24" s="85"/>
      <c r="G24" s="150"/>
    </row>
    <row r="25" spans="1:7" ht="15.75">
      <c r="A25" s="103" t="s">
        <v>290</v>
      </c>
      <c r="B25" s="84" t="s">
        <v>170</v>
      </c>
      <c r="C25" s="85"/>
      <c r="D25" s="145"/>
      <c r="E25" s="84" t="s">
        <v>259</v>
      </c>
      <c r="F25" s="85"/>
      <c r="G25" s="150"/>
    </row>
    <row r="26" spans="1:7" ht="32.25" thickBot="1">
      <c r="A26" s="106" t="s">
        <v>293</v>
      </c>
      <c r="B26" s="91" t="s">
        <v>172</v>
      </c>
      <c r="C26" s="93"/>
      <c r="D26" s="147"/>
      <c r="E26" s="94" t="s">
        <v>247</v>
      </c>
      <c r="F26" s="93"/>
      <c r="G26" s="151"/>
    </row>
    <row r="27" spans="1:7" ht="32.25" thickBot="1">
      <c r="A27" s="81" t="s">
        <v>296</v>
      </c>
      <c r="B27" s="89" t="s">
        <v>328</v>
      </c>
      <c r="C27" s="90">
        <v>7455535</v>
      </c>
      <c r="D27" s="90">
        <v>9973758</v>
      </c>
      <c r="E27" s="89" t="s">
        <v>350</v>
      </c>
      <c r="F27" s="90">
        <f>SUM(F17:F25)</f>
        <v>0</v>
      </c>
      <c r="G27" s="36">
        <f>SUM(G17:G26)</f>
        <v>892575</v>
      </c>
    </row>
    <row r="28" spans="1:7" ht="16.5" thickBot="1">
      <c r="A28" s="81" t="s">
        <v>298</v>
      </c>
      <c r="B28" s="89" t="s">
        <v>331</v>
      </c>
      <c r="C28" s="90">
        <v>41825380</v>
      </c>
      <c r="D28" s="155">
        <v>83744593</v>
      </c>
      <c r="E28" s="89" t="s">
        <v>332</v>
      </c>
      <c r="F28" s="90">
        <f>F16+F27</f>
        <v>41825380</v>
      </c>
      <c r="G28" s="36">
        <v>83744593</v>
      </c>
    </row>
  </sheetData>
  <mergeCells count="5">
    <mergeCell ref="A6:A7"/>
    <mergeCell ref="A1:G1"/>
    <mergeCell ref="A4:G4"/>
    <mergeCell ref="F5:G5"/>
    <mergeCell ref="A2:G2"/>
  </mergeCells>
  <pageMargins left="1.19" right="0.70866141732283472" top="0.35433070866141736" bottom="0.35433070866141736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selection activeCell="L11" sqref="L11"/>
    </sheetView>
  </sheetViews>
  <sheetFormatPr defaultRowHeight="15"/>
  <cols>
    <col min="1" max="1" width="6.7109375" customWidth="1"/>
    <col min="2" max="2" width="41.85546875" customWidth="1"/>
    <col min="3" max="4" width="12.5703125" bestFit="1" customWidth="1"/>
    <col min="5" max="5" width="35.28515625" bestFit="1" customWidth="1"/>
    <col min="6" max="7" width="12.5703125" bestFit="1" customWidth="1"/>
  </cols>
  <sheetData>
    <row r="1" spans="1:7" ht="15.75">
      <c r="A1" s="168" t="s">
        <v>355</v>
      </c>
      <c r="B1" s="168"/>
      <c r="C1" s="168"/>
      <c r="D1" s="168"/>
      <c r="E1" s="168"/>
      <c r="F1" s="168"/>
      <c r="G1" s="168"/>
    </row>
    <row r="2" spans="1:7" ht="15.75">
      <c r="A2" s="167" t="s">
        <v>359</v>
      </c>
      <c r="B2" s="167"/>
      <c r="C2" s="167"/>
      <c r="D2" s="167"/>
      <c r="E2" s="167"/>
      <c r="F2" s="167"/>
      <c r="G2" s="167"/>
    </row>
    <row r="3" spans="1:7" ht="15.75">
      <c r="A3" s="67"/>
      <c r="B3" s="67"/>
      <c r="C3" s="67"/>
      <c r="D3" s="67"/>
      <c r="E3" s="67"/>
      <c r="F3" s="67"/>
    </row>
    <row r="4" spans="1:7" ht="15.75" customHeight="1">
      <c r="A4" s="173" t="s">
        <v>342</v>
      </c>
      <c r="B4" s="173"/>
      <c r="C4" s="173"/>
      <c r="D4" s="173"/>
      <c r="E4" s="173"/>
      <c r="F4" s="173"/>
      <c r="G4" s="173"/>
    </row>
    <row r="5" spans="1:7" ht="16.5" thickBot="1">
      <c r="A5" s="73"/>
      <c r="B5" s="74"/>
      <c r="C5" s="73"/>
      <c r="D5" s="73"/>
      <c r="E5" s="73"/>
      <c r="F5" s="174" t="s">
        <v>356</v>
      </c>
      <c r="G5" s="174"/>
    </row>
    <row r="6" spans="1:7" ht="16.5" thickBot="1">
      <c r="A6" s="175" t="s">
        <v>270</v>
      </c>
      <c r="B6" s="75" t="s">
        <v>10</v>
      </c>
      <c r="C6" s="76"/>
      <c r="D6" s="142"/>
      <c r="E6" s="75" t="s">
        <v>177</v>
      </c>
      <c r="F6" s="77"/>
      <c r="G6" s="77"/>
    </row>
    <row r="7" spans="1:7" ht="16.5" thickBot="1">
      <c r="A7" s="176"/>
      <c r="B7" s="78" t="s">
        <v>0</v>
      </c>
      <c r="C7" s="79" t="s">
        <v>6</v>
      </c>
      <c r="D7" s="143" t="s">
        <v>351</v>
      </c>
      <c r="E7" s="78" t="s">
        <v>0</v>
      </c>
      <c r="F7" s="79" t="s">
        <v>6</v>
      </c>
      <c r="G7" s="80" t="s">
        <v>351</v>
      </c>
    </row>
    <row r="8" spans="1:7" ht="16.5" thickBot="1">
      <c r="A8" s="81" t="s">
        <v>7</v>
      </c>
      <c r="B8" s="78" t="s">
        <v>8</v>
      </c>
      <c r="C8" s="79" t="s">
        <v>9</v>
      </c>
      <c r="D8" s="143" t="s">
        <v>271</v>
      </c>
      <c r="E8" s="78" t="s">
        <v>272</v>
      </c>
      <c r="F8" s="79" t="s">
        <v>352</v>
      </c>
      <c r="G8" s="148" t="s">
        <v>353</v>
      </c>
    </row>
    <row r="9" spans="1:7" ht="31.5">
      <c r="A9" s="102" t="s">
        <v>11</v>
      </c>
      <c r="B9" s="82" t="s">
        <v>302</v>
      </c>
      <c r="C9" s="83">
        <v>0</v>
      </c>
      <c r="D9" s="83">
        <v>999490</v>
      </c>
      <c r="E9" s="82" t="s">
        <v>213</v>
      </c>
      <c r="F9" s="154">
        <v>404000</v>
      </c>
      <c r="G9" s="149">
        <v>1620000</v>
      </c>
    </row>
    <row r="10" spans="1:7" ht="31.5">
      <c r="A10" s="103" t="s">
        <v>25</v>
      </c>
      <c r="B10" s="84" t="s">
        <v>303</v>
      </c>
      <c r="C10" s="85">
        <v>0</v>
      </c>
      <c r="D10" s="85"/>
      <c r="E10" s="84" t="s">
        <v>304</v>
      </c>
      <c r="F10" s="85">
        <v>0</v>
      </c>
      <c r="G10" s="150"/>
    </row>
    <row r="11" spans="1:7" ht="15.75">
      <c r="A11" s="103" t="s">
        <v>39</v>
      </c>
      <c r="B11" s="84" t="s">
        <v>305</v>
      </c>
      <c r="C11" s="85"/>
      <c r="D11" s="85">
        <v>1000</v>
      </c>
      <c r="E11" s="84" t="s">
        <v>215</v>
      </c>
      <c r="F11" s="85">
        <v>4456898</v>
      </c>
      <c r="G11" s="150">
        <v>1723165</v>
      </c>
    </row>
    <row r="12" spans="1:7" ht="31.5">
      <c r="A12" s="103" t="s">
        <v>232</v>
      </c>
      <c r="B12" s="84" t="s">
        <v>306</v>
      </c>
      <c r="C12" s="85"/>
      <c r="D12" s="85"/>
      <c r="E12" s="84" t="s">
        <v>307</v>
      </c>
      <c r="F12" s="85"/>
      <c r="G12" s="150"/>
    </row>
    <row r="13" spans="1:7" ht="15.75">
      <c r="A13" s="103" t="s">
        <v>69</v>
      </c>
      <c r="B13" s="84" t="s">
        <v>308</v>
      </c>
      <c r="C13" s="85"/>
      <c r="D13" s="85"/>
      <c r="E13" s="84" t="s">
        <v>217</v>
      </c>
      <c r="F13" s="85"/>
      <c r="G13" s="150"/>
    </row>
    <row r="14" spans="1:7" ht="16.5" thickBot="1">
      <c r="A14" s="103" t="s">
        <v>93</v>
      </c>
      <c r="B14" s="84" t="s">
        <v>309</v>
      </c>
      <c r="C14" s="87"/>
      <c r="D14" s="87"/>
      <c r="E14" s="91" t="s">
        <v>208</v>
      </c>
      <c r="F14" s="85"/>
      <c r="G14" s="150"/>
    </row>
    <row r="15" spans="1:7" ht="32.25" thickBot="1">
      <c r="A15" s="81" t="s">
        <v>250</v>
      </c>
      <c r="B15" s="89" t="s">
        <v>333</v>
      </c>
      <c r="C15" s="90">
        <f>C9+C11+C12+C14</f>
        <v>0</v>
      </c>
      <c r="D15" s="90">
        <v>1000490</v>
      </c>
      <c r="E15" s="89" t="s">
        <v>334</v>
      </c>
      <c r="F15" s="90">
        <v>4860898</v>
      </c>
      <c r="G15" s="36">
        <v>3343165</v>
      </c>
    </row>
    <row r="16" spans="1:7" ht="31.5">
      <c r="A16" s="102" t="s">
        <v>115</v>
      </c>
      <c r="B16" s="95" t="s">
        <v>335</v>
      </c>
      <c r="C16" s="153">
        <v>4860898</v>
      </c>
      <c r="D16" s="153">
        <v>2342675</v>
      </c>
      <c r="E16" s="84" t="s">
        <v>283</v>
      </c>
      <c r="F16" s="83"/>
      <c r="G16" s="149"/>
    </row>
    <row r="17" spans="1:7" ht="15.75">
      <c r="A17" s="103" t="s">
        <v>125</v>
      </c>
      <c r="B17" s="96" t="s">
        <v>268</v>
      </c>
      <c r="C17" s="85">
        <v>4860898</v>
      </c>
      <c r="D17" s="85">
        <v>2342675</v>
      </c>
      <c r="E17" s="84" t="s">
        <v>310</v>
      </c>
      <c r="F17" s="85"/>
      <c r="G17" s="150"/>
    </row>
    <row r="18" spans="1:7" ht="15.75">
      <c r="A18" s="102" t="s">
        <v>260</v>
      </c>
      <c r="B18" s="96" t="s">
        <v>311</v>
      </c>
      <c r="C18" s="85"/>
      <c r="D18" s="85"/>
      <c r="E18" s="84" t="s">
        <v>289</v>
      </c>
      <c r="F18" s="85"/>
      <c r="G18" s="150"/>
    </row>
    <row r="19" spans="1:7" ht="15.75">
      <c r="A19" s="103" t="s">
        <v>262</v>
      </c>
      <c r="B19" s="96" t="s">
        <v>312</v>
      </c>
      <c r="C19" s="85"/>
      <c r="D19" s="85"/>
      <c r="E19" s="84" t="s">
        <v>292</v>
      </c>
      <c r="F19" s="85"/>
      <c r="G19" s="150"/>
    </row>
    <row r="20" spans="1:7" ht="15.75">
      <c r="A20" s="102" t="s">
        <v>280</v>
      </c>
      <c r="B20" s="96" t="s">
        <v>313</v>
      </c>
      <c r="C20" s="85"/>
      <c r="D20" s="85"/>
      <c r="E20" s="91" t="s">
        <v>295</v>
      </c>
      <c r="F20" s="85"/>
      <c r="G20" s="150"/>
    </row>
    <row r="21" spans="1:7" ht="31.5">
      <c r="A21" s="103" t="s">
        <v>281</v>
      </c>
      <c r="B21" s="97" t="s">
        <v>314</v>
      </c>
      <c r="C21" s="85"/>
      <c r="D21" s="85"/>
      <c r="E21" s="84" t="s">
        <v>315</v>
      </c>
      <c r="F21" s="85"/>
      <c r="G21" s="150"/>
    </row>
    <row r="22" spans="1:7" ht="31.5">
      <c r="A22" s="102" t="s">
        <v>282</v>
      </c>
      <c r="B22" s="98" t="s">
        <v>336</v>
      </c>
      <c r="C22" s="92">
        <f>C23+C24+C25+C26+C27</f>
        <v>0</v>
      </c>
      <c r="D22" s="92">
        <f>D23+D24+D25+D26+D27</f>
        <v>0</v>
      </c>
      <c r="E22" s="82" t="s">
        <v>316</v>
      </c>
      <c r="F22" s="85"/>
      <c r="G22" s="150"/>
    </row>
    <row r="23" spans="1:7" ht="15.75">
      <c r="A23" s="103" t="s">
        <v>284</v>
      </c>
      <c r="B23" s="97" t="s">
        <v>317</v>
      </c>
      <c r="C23" s="85"/>
      <c r="D23" s="85"/>
      <c r="E23" s="82" t="s">
        <v>249</v>
      </c>
      <c r="F23" s="85"/>
      <c r="G23" s="150"/>
    </row>
    <row r="24" spans="1:7" ht="15.75">
      <c r="A24" s="102" t="s">
        <v>287</v>
      </c>
      <c r="B24" s="97" t="s">
        <v>318</v>
      </c>
      <c r="C24" s="85"/>
      <c r="D24" s="85"/>
      <c r="E24" s="99"/>
      <c r="F24" s="85"/>
      <c r="G24" s="150"/>
    </row>
    <row r="25" spans="1:7" ht="15.75">
      <c r="A25" s="103" t="s">
        <v>290</v>
      </c>
      <c r="B25" s="96" t="s">
        <v>319</v>
      </c>
      <c r="C25" s="85"/>
      <c r="D25" s="85"/>
      <c r="E25" s="99"/>
      <c r="F25" s="85"/>
      <c r="G25" s="150"/>
    </row>
    <row r="26" spans="1:7" ht="19.5" customHeight="1">
      <c r="A26" s="102" t="s">
        <v>293</v>
      </c>
      <c r="B26" s="100" t="s">
        <v>320</v>
      </c>
      <c r="C26" s="85"/>
      <c r="D26" s="85"/>
      <c r="E26" s="88"/>
      <c r="F26" s="85"/>
      <c r="G26" s="150"/>
    </row>
    <row r="27" spans="1:7" ht="16.5" thickBot="1">
      <c r="A27" s="103" t="s">
        <v>296</v>
      </c>
      <c r="B27" s="101" t="s">
        <v>321</v>
      </c>
      <c r="C27" s="85"/>
      <c r="D27" s="85"/>
      <c r="E27" s="99"/>
      <c r="F27" s="85"/>
      <c r="G27" s="150"/>
    </row>
    <row r="28" spans="1:7" ht="48" thickBot="1">
      <c r="A28" s="81" t="s">
        <v>298</v>
      </c>
      <c r="B28" s="89" t="s">
        <v>337</v>
      </c>
      <c r="C28" s="90">
        <v>4860898</v>
      </c>
      <c r="D28" s="90">
        <v>3343165</v>
      </c>
      <c r="E28" s="89" t="s">
        <v>338</v>
      </c>
      <c r="F28" s="90">
        <v>0</v>
      </c>
      <c r="G28" s="36">
        <f>SUM(G16:G23)</f>
        <v>0</v>
      </c>
    </row>
    <row r="29" spans="1:7" ht="16.5" thickBot="1">
      <c r="A29" s="81" t="s">
        <v>300</v>
      </c>
      <c r="B29" s="89" t="s">
        <v>339</v>
      </c>
      <c r="C29" s="36">
        <v>4860898</v>
      </c>
      <c r="D29" s="36">
        <v>3343165</v>
      </c>
      <c r="E29" s="89" t="s">
        <v>340</v>
      </c>
      <c r="F29" s="90">
        <v>4860898</v>
      </c>
      <c r="G29" s="36">
        <v>3343165</v>
      </c>
    </row>
  </sheetData>
  <mergeCells count="5">
    <mergeCell ref="A6:A7"/>
    <mergeCell ref="A1:G1"/>
    <mergeCell ref="A2:G2"/>
    <mergeCell ref="A4:G4"/>
    <mergeCell ref="F5:G5"/>
  </mergeCells>
  <pageMargins left="1.44" right="0.70866141732283472" top="0.35433070866141736" bottom="0.35433070866141736" header="0.31496062992125984" footer="0.31496062992125984"/>
  <pageSetup paperSize="9"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1</vt:lpstr>
      <vt:lpstr>2</vt:lpstr>
      <vt:lpstr>3-a</vt:lpstr>
      <vt:lpstr>4-a</vt:lpstr>
      <vt:lpstr>4-b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betti</dc:creator>
  <cp:lastModifiedBy>konyveles</cp:lastModifiedBy>
  <cp:lastPrinted>2018-05-28T07:29:04Z</cp:lastPrinted>
  <dcterms:created xsi:type="dcterms:W3CDTF">2015-02-23T07:05:39Z</dcterms:created>
  <dcterms:modified xsi:type="dcterms:W3CDTF">2018-05-28T07:30:22Z</dcterms:modified>
</cp:coreProperties>
</file>