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210" activeTab="2"/>
  </bookViews>
  <sheets>
    <sheet name="Kiadások" sheetId="1" r:id="rId1"/>
    <sheet name="Bevételek" sheetId="2" r:id="rId2"/>
    <sheet name="segélyek" sheetId="3" r:id="rId3"/>
  </sheets>
  <calcPr calcId="162913"/>
</workbook>
</file>

<file path=xl/calcChain.xml><?xml version="1.0" encoding="utf-8"?>
<calcChain xmlns="http://schemas.openxmlformats.org/spreadsheetml/2006/main">
  <c r="F23" i="3" l="1"/>
  <c r="G23" i="3"/>
  <c r="J121" i="1"/>
  <c r="F17" i="3"/>
  <c r="H97" i="2"/>
  <c r="I79" i="2"/>
  <c r="G79" i="2"/>
  <c r="I61" i="2"/>
  <c r="H61" i="2"/>
  <c r="F61" i="2"/>
  <c r="H78" i="2"/>
  <c r="H76" i="2"/>
  <c r="H79" i="2" s="1"/>
  <c r="I42" i="2"/>
  <c r="I35" i="2"/>
  <c r="H35" i="2"/>
  <c r="I27" i="2"/>
  <c r="I95" i="2" s="1"/>
  <c r="I99" i="2" s="1"/>
  <c r="H26" i="2"/>
  <c r="F21" i="2"/>
  <c r="I21" i="2"/>
  <c r="H23" i="2"/>
  <c r="H16" i="2"/>
  <c r="F16" i="2"/>
  <c r="F27" i="2" s="1"/>
  <c r="I16" i="2"/>
  <c r="H21" i="2" l="1"/>
  <c r="H27" i="2" s="1"/>
  <c r="H95" i="2" s="1"/>
  <c r="H99" i="2" s="1"/>
  <c r="J134" i="1"/>
  <c r="I134" i="1"/>
  <c r="J129" i="1"/>
  <c r="I129" i="1"/>
  <c r="I121" i="1"/>
  <c r="I108" i="1"/>
  <c r="J108" i="1"/>
  <c r="J98" i="1"/>
  <c r="J61" i="1"/>
  <c r="I61" i="1"/>
  <c r="I98" i="1"/>
  <c r="I77" i="1"/>
  <c r="J62" i="1"/>
  <c r="J83" i="1" s="1"/>
  <c r="I62" i="1"/>
  <c r="I44" i="1"/>
  <c r="J44" i="1"/>
  <c r="J53" i="1" s="1"/>
  <c r="J99" i="1" s="1"/>
  <c r="I37" i="1"/>
  <c r="I32" i="1"/>
  <c r="J32" i="1"/>
  <c r="J30" i="1"/>
  <c r="I29" i="1"/>
  <c r="H26" i="1"/>
  <c r="I26" i="1"/>
  <c r="J26" i="1"/>
  <c r="J31" i="1" s="1"/>
  <c r="J144" i="1" l="1"/>
  <c r="J149" i="1" s="1"/>
  <c r="I83" i="1"/>
  <c r="I31" i="1"/>
  <c r="I53" i="1"/>
  <c r="I99" i="1" l="1"/>
  <c r="I144" i="1" s="1"/>
  <c r="I149" i="1" s="1"/>
</calcChain>
</file>

<file path=xl/sharedStrings.xml><?xml version="1.0" encoding="utf-8"?>
<sst xmlns="http://schemas.openxmlformats.org/spreadsheetml/2006/main" count="501" uniqueCount="481">
  <si>
    <t>Sor-</t>
  </si>
  <si>
    <t>szám</t>
  </si>
  <si>
    <t>Rovat megnevezése</t>
  </si>
  <si>
    <t>Rovat</t>
  </si>
  <si>
    <t>száma</t>
  </si>
  <si>
    <t>Eredeti</t>
  </si>
  <si>
    <t>EI</t>
  </si>
  <si>
    <t>Módosított EI</t>
  </si>
  <si>
    <t>1.</t>
  </si>
  <si>
    <t>2.</t>
  </si>
  <si>
    <t>3.</t>
  </si>
  <si>
    <t>4.</t>
  </si>
  <si>
    <t>Törvény szerinti illetmények, munkabérek</t>
  </si>
  <si>
    <t>K1101</t>
  </si>
  <si>
    <t xml:space="preserve">2 0 440 754 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</si>
  <si>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</si>
  <si>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</si>
  <si>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</si>
  <si>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</si>
  <si>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</si>
  <si>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</si>
  <si>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</si>
  <si>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</si>
  <si>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</si>
  <si>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</si>
  <si>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</si>
  <si>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</si>
  <si>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</si>
  <si>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</si>
  <si>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</si>
  <si>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</si>
  <si>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</si>
  <si>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</si>
  <si>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</si>
  <si>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</si>
  <si>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</si>
  <si>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</si>
  <si>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</si>
  <si>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</si>
  <si>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</si>
  <si>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</si>
  <si>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</si>
  <si>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</si>
  <si>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5 059 736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</si>
  <si>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</si>
  <si>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</si>
  <si>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</si>
  <si>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</si>
  <si>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</si>
  <si>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</si>
  <si>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 xml:space="preserve">5 159 736 </t>
  </si>
  <si>
    <t>Személyi juttatások (=14+18)</t>
  </si>
  <si>
    <t>K1</t>
  </si>
  <si>
    <t>25 600 490</t>
  </si>
  <si>
    <t xml:space="preserve">Munkaadókat terhelő járulékok és szociális hozzájárulási adó                                                                            </t>
  </si>
  <si>
    <t>K2</t>
  </si>
  <si>
    <t>3 524 893</t>
  </si>
  <si>
    <t>Szociális hozzájárulás adó</t>
  </si>
  <si>
    <t>3 485 437</t>
  </si>
  <si>
    <t>EHO</t>
  </si>
  <si>
    <t>19 048</t>
  </si>
  <si>
    <t>Táppénz hozzájárulás</t>
  </si>
  <si>
    <t>Kifizetői SZJA</t>
  </si>
  <si>
    <t>20 408</t>
  </si>
  <si>
    <t>Szakmai anyagok beszerzése</t>
  </si>
  <si>
    <t>K311</t>
  </si>
  <si>
    <t>911 500</t>
  </si>
  <si>
    <t>gyógyszer</t>
  </si>
  <si>
    <t>vegyszer</t>
  </si>
  <si>
    <t>könyv</t>
  </si>
  <si>
    <t>folyóirat</t>
  </si>
  <si>
    <t xml:space="preserve">egyéb információhordozó </t>
  </si>
  <si>
    <t>szakmai feladatokhoz tartozó kis értékű tárgyi eszközök</t>
  </si>
  <si>
    <t>Üzemeltetési anyagok beszerzése</t>
  </si>
  <si>
    <t>K312</t>
  </si>
  <si>
    <t>7 021 508</t>
  </si>
  <si>
    <t>élelmiszer</t>
  </si>
  <si>
    <t>irodaszer, nyomtatvány</t>
  </si>
  <si>
    <t>510 000</t>
  </si>
  <si>
    <t>hajtó- és kenőanyag</t>
  </si>
  <si>
    <t>1 538 500</t>
  </si>
  <si>
    <t xml:space="preserve">munka- és védőruha </t>
  </si>
  <si>
    <t>357 911</t>
  </si>
  <si>
    <t>nem szakmai feladatokhoz tartozó egyéb dologi kiadás</t>
  </si>
  <si>
    <t>4 615 097</t>
  </si>
  <si>
    <t>Árubeszerzés</t>
  </si>
  <si>
    <t>K313</t>
  </si>
  <si>
    <t>karbantartási anyag</t>
  </si>
  <si>
    <t>tisztítószer</t>
  </si>
  <si>
    <t>200 000</t>
  </si>
  <si>
    <t>Készletbeszerzés (=21+22+23)</t>
  </si>
  <si>
    <t>K31</t>
  </si>
  <si>
    <t>8 133 008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</si>
  <si>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</si>
  <si>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</si>
  <si>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</si>
  <si>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</si>
  <si>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</si>
  <si>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</si>
  <si>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</si>
  <si>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</si>
  <si>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</si>
  <si>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Kommunikációs szolgáltatások (=25+26)</t>
  </si>
  <si>
    <t>K32</t>
  </si>
  <si>
    <t>220 000</t>
  </si>
  <si>
    <t>Közüzemi díjak</t>
  </si>
  <si>
    <t>K331</t>
  </si>
  <si>
    <t>2 680 000</t>
  </si>
  <si>
    <t xml:space="preserve">gáz </t>
  </si>
  <si>
    <t>1 450 000</t>
  </si>
  <si>
    <t>villamos energia</t>
  </si>
  <si>
    <t>víz és csatornadíj</t>
  </si>
  <si>
    <t xml:space="preserve">szilárd hulladék </t>
  </si>
  <si>
    <t>Vásárolt élelmezés</t>
  </si>
  <si>
    <t>K332</t>
  </si>
  <si>
    <t>1 098 710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</si>
  <si>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</si>
  <si>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</si>
  <si>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</si>
  <si>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</si>
  <si>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</si>
  <si>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</si>
  <si>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</si>
  <si>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</si>
  <si>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31 496</t>
  </si>
  <si>
    <t>foglalkozás eü. vizsgálat</t>
  </si>
  <si>
    <t xml:space="preserve">tűzvédelem, munkavédelem  </t>
  </si>
  <si>
    <t>továbbképzés</t>
  </si>
  <si>
    <t xml:space="preserve">ügyvédi munkadíj, közjegyző díja </t>
  </si>
  <si>
    <t>közbeszerzés</t>
  </si>
  <si>
    <t>Egyéb szolgáltatások</t>
  </si>
  <si>
    <t>K337</t>
  </si>
  <si>
    <t>4 327 165</t>
  </si>
  <si>
    <t>-1 006 354</t>
  </si>
  <si>
    <t>postai díjak</t>
  </si>
  <si>
    <t>100 000</t>
  </si>
  <si>
    <t>szállítási költség</t>
  </si>
  <si>
    <t xml:space="preserve">pénzügyi szolgáltatások kiadásai </t>
  </si>
  <si>
    <t>750 000</t>
  </si>
  <si>
    <t>egyéb szolgáltatások</t>
  </si>
  <si>
    <t>3 477 165</t>
  </si>
  <si>
    <t>Szolgáltatási kiadások (=28+…+34)</t>
  </si>
  <si>
    <t>K33</t>
  </si>
  <si>
    <t>7 757 165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</si>
  <si>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</si>
  <si>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</si>
  <si>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</si>
  <si>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</si>
  <si>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</si>
  <si>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</si>
  <si>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</si>
  <si>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</si>
  <si>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>4 122 835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</si>
  <si>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</si>
  <si>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</si>
  <si>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</si>
  <si>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</si>
  <si>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</si>
  <si>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</si>
  <si>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</si>
  <si>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</si>
  <si>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biztosítási díjak</t>
  </si>
  <si>
    <t>tagdíjak</t>
  </si>
  <si>
    <t>munkáltató által fizetett Szja</t>
  </si>
  <si>
    <t>e-útdíj, autópálya matrica</t>
  </si>
  <si>
    <t>műszaki vizsgáztatás költsége</t>
  </si>
  <si>
    <t xml:space="preserve">egyéb </t>
  </si>
  <si>
    <t>132 000</t>
  </si>
  <si>
    <t>Különféle befizetések és egyéb dologi kiadások (=39+…+43)</t>
  </si>
  <si>
    <t>K35</t>
  </si>
  <si>
    <t>4 254 835</t>
  </si>
  <si>
    <t>Dologi kiadások (=24+27+35+38+44)</t>
  </si>
  <si>
    <t>K3</t>
  </si>
  <si>
    <t>20 365 008</t>
  </si>
  <si>
    <t>2 081 160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</si>
  <si>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</si>
  <si>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</si>
  <si>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</si>
  <si>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</si>
  <si>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</si>
  <si>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</si>
  <si>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</si>
  <si>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</si>
  <si>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</si>
  <si>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</si>
  <si>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</si>
  <si>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</si>
  <si>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</si>
  <si>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</si>
  <si>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300 000</t>
  </si>
  <si>
    <t>Egyéb nem intézményi ellátások</t>
  </si>
  <si>
    <t>K48</t>
  </si>
  <si>
    <t>7 774 160</t>
  </si>
  <si>
    <t>-2 081 160</t>
  </si>
  <si>
    <t>Ellátottak pénzbeli juttatásai (=46+..+53)</t>
  </si>
  <si>
    <t>K4</t>
  </si>
  <si>
    <t>8 074 160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</si>
  <si>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</si>
  <si>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</si>
  <si>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</si>
  <si>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</si>
  <si>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</si>
  <si>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</si>
  <si>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</si>
  <si>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</si>
  <si>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</si>
  <si>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</si>
  <si>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</si>
  <si>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</si>
  <si>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</si>
  <si>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</si>
  <si>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</si>
  <si>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</si>
  <si>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</si>
  <si>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</si>
  <si>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</si>
  <si>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</si>
  <si>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</si>
  <si>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</si>
  <si>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</si>
  <si>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</si>
  <si>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Egyéb működési célú kiadások (=55+…+66)</t>
  </si>
  <si>
    <t>K5</t>
  </si>
  <si>
    <t>570 000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</si>
  <si>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</si>
  <si>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</si>
  <si>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</si>
  <si>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</si>
  <si>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</si>
  <si>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</si>
  <si>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</si>
  <si>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</si>
  <si>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</si>
  <si>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</si>
  <si>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</si>
  <si>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</si>
  <si>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</si>
  <si>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</si>
  <si>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</si>
  <si>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</si>
  <si>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</si>
  <si>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</si>
  <si>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5 842 818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</si>
  <si>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</si>
  <si>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</si>
  <si>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</si>
  <si>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</si>
  <si>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</si>
  <si>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</si>
  <si>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1 577 561</t>
  </si>
  <si>
    <t>Felújítások (=76+..+79)</t>
  </si>
  <si>
    <t>K7</t>
  </si>
  <si>
    <t>7 420 379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</si>
  <si>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</si>
  <si>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</si>
  <si>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</si>
  <si>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</si>
  <si>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</si>
  <si>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</si>
  <si>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</si>
  <si>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</si>
  <si>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</si>
  <si>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</si>
  <si>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</si>
  <si>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</si>
  <si>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</si>
  <si>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</si>
  <si>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</si>
  <si>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</si>
  <si>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</si>
  <si>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K8</t>
  </si>
  <si>
    <t>Költségvetési kiadások (=19+20+45+54+67+75+80+89)</t>
  </si>
  <si>
    <t>K1-K8</t>
  </si>
  <si>
    <t>65 554 930</t>
  </si>
  <si>
    <t>Finanszírozási kiadások</t>
  </si>
  <si>
    <t>K9</t>
  </si>
  <si>
    <t>Irányítószervi támogatás folyósítása</t>
  </si>
  <si>
    <t>K915</t>
  </si>
  <si>
    <t>Államháztartáson belüli megelőlegezések visszafizetése</t>
  </si>
  <si>
    <t>Kötelezettséggel terhelt pénzmaradvány</t>
  </si>
  <si>
    <t>Kiadások összesen</t>
  </si>
  <si>
    <t>65 554 930</t>
  </si>
  <si>
    <t>KÖLTSÉGVETÉS MÓDOSÍTÁS</t>
  </si>
  <si>
    <t xml:space="preserve">Benk Község Önkormányzat </t>
  </si>
  <si>
    <t>BEVÉTELEK</t>
  </si>
  <si>
    <t>5.</t>
  </si>
  <si>
    <t>6.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</si>
  <si>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</si>
  <si>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</si>
  <si>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</si>
  <si>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</si>
  <si>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</si>
  <si>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</si>
  <si>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</si>
  <si>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</si>
  <si>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</si>
  <si>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</si>
  <si>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</si>
  <si>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</si>
  <si>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</si>
  <si>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</si>
  <si>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</si>
  <si>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</si>
  <si>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</si>
  <si>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</si>
  <si>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</si>
  <si>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</si>
  <si>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</si>
  <si>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</si>
  <si>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</si>
  <si>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</si>
  <si>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 xml:space="preserve">Tám. fejezeti kez-ből (gyvt) </t>
  </si>
  <si>
    <t>OEP finanszírozás</t>
  </si>
  <si>
    <t>Működési célú támogatás önkormányzattól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</si>
  <si>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</si>
  <si>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</si>
  <si>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</si>
  <si>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</si>
  <si>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</si>
  <si>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</si>
  <si>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</si>
  <si>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</si>
  <si>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</si>
  <si>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</si>
  <si>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</si>
  <si>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</si>
  <si>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</si>
  <si>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</si>
  <si>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(=14+…+18)</t>
  </si>
  <si>
    <t>B2</t>
  </si>
  <si>
    <t>Magánszemélyek jövedelemadói</t>
  </si>
  <si>
    <t>B311</t>
  </si>
  <si>
    <t xml:space="preserve">termőföld bérbeadásából származó jövedelem utáni személyi jövedelemadó 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</si>
  <si>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</si>
  <si>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</si>
  <si>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</si>
  <si>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</si>
  <si>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</si>
  <si>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</si>
  <si>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</si>
  <si>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</si>
  <si>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típusú adók </t>
  </si>
  <si>
    <t>B34</t>
  </si>
  <si>
    <t>500 000</t>
  </si>
  <si>
    <t xml:space="preserve">építményadó </t>
  </si>
  <si>
    <t xml:space="preserve">magánszemélyek kommunális adója </t>
  </si>
  <si>
    <t xml:space="preserve">Értékesítési és forgalmi adók </t>
  </si>
  <si>
    <t>B351</t>
  </si>
  <si>
    <t>általános forgalmi adó</t>
  </si>
  <si>
    <t xml:space="preserve">állandó jelleggel végzett iparűzési adó </t>
  </si>
  <si>
    <t xml:space="preserve">ideiglenes jelleggel végzett iparűzési adó 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</si>
  <si>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</si>
  <si>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</si>
  <si>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</si>
  <si>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</si>
  <si>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</si>
  <si>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</si>
  <si>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>belföldi gépjárművek adójának a helyi önkormányzatot megillető része</t>
  </si>
  <si>
    <t xml:space="preserve">Egyéb áruhasználati és szolgáltatási adók </t>
  </si>
  <si>
    <t>B355</t>
  </si>
  <si>
    <t>talajterhelési díj</t>
  </si>
  <si>
    <t xml:space="preserve">Termékek és szolgáltatások adói (=26+…+30) </t>
  </si>
  <si>
    <t>B35</t>
  </si>
  <si>
    <t>1 000 000</t>
  </si>
  <si>
    <t xml:space="preserve">Egyéb közhatalmi bevételek </t>
  </si>
  <si>
    <t>B36</t>
  </si>
  <si>
    <t>50 000</t>
  </si>
  <si>
    <t>igazgatási szolgáltatási díj</t>
  </si>
  <si>
    <t xml:space="preserve">bírság helyi önkormányzatot megillető része </t>
  </si>
  <si>
    <t xml:space="preserve">pótlékok </t>
  </si>
  <si>
    <t>Közhatalmi bevételek (=22+..+25+31+32)</t>
  </si>
  <si>
    <t>B3</t>
  </si>
  <si>
    <t>Készletértékesítés ellenértéke</t>
  </si>
  <si>
    <t>B401</t>
  </si>
  <si>
    <t>vendégebéd</t>
  </si>
  <si>
    <t xml:space="preserve">alkalmazotti ebéd </t>
  </si>
  <si>
    <t xml:space="preserve">szociális ebéd </t>
  </si>
  <si>
    <t>Szolgáltatások ellenértéke</t>
  </si>
  <si>
    <t>B402</t>
  </si>
  <si>
    <t>Bérleti díjak (nem lakóingatlan)</t>
  </si>
  <si>
    <t>600 000</t>
  </si>
  <si>
    <t>Hulladékszállítás</t>
  </si>
  <si>
    <t>Közvetített szolgáltatások ellenértéke</t>
  </si>
  <si>
    <t>B403</t>
  </si>
  <si>
    <t>Tulajdonosi bevételek</t>
  </si>
  <si>
    <t>B404</t>
  </si>
  <si>
    <t>Vagyonkezelésbe, haszonbérbe, üzemeltetésre átadott eszközök bérleti díja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</si>
  <si>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</si>
  <si>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</si>
  <si>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</si>
  <si>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</si>
  <si>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</si>
  <si>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</si>
  <si>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</si>
  <si>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</si>
  <si>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</si>
  <si>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</si>
  <si>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</si>
  <si>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</si>
  <si>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</si>
  <si>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</si>
  <si>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</si>
  <si>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</si>
  <si>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</si>
  <si>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</si>
  <si>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</si>
  <si>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</si>
  <si>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</si>
  <si>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</si>
  <si>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</si>
  <si>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</si>
  <si>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</si>
  <si>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</si>
  <si>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</si>
  <si>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</si>
  <si>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</si>
  <si>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</si>
  <si>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</si>
  <si>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</si>
  <si>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</si>
  <si>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</si>
  <si>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</si>
  <si>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</si>
  <si>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</si>
  <si>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</si>
  <si>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</si>
  <si>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</si>
  <si>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visszatérítendő tám.kölcsönök visszatér. áhkról</t>
  </si>
  <si>
    <t>B74</t>
  </si>
  <si>
    <t>Felhalmozási célú átvett pénzeszközök (=55+56+57)</t>
  </si>
  <si>
    <t>B7</t>
  </si>
  <si>
    <t>Költségvetési bevételek (=13+19+33+44+50+54+58)</t>
  </si>
  <si>
    <t>B1-B7</t>
  </si>
  <si>
    <t>47 884 972</t>
  </si>
  <si>
    <t>Finanszírozási bevételek</t>
  </si>
  <si>
    <t>B8</t>
  </si>
  <si>
    <t>Előző évi pénzmaradvány igénybevétele</t>
  </si>
  <si>
    <t>B816</t>
  </si>
  <si>
    <t xml:space="preserve">Államháztartáson belűli megelőlegezések visszafizetése </t>
  </si>
  <si>
    <t>B814</t>
  </si>
  <si>
    <t>Bevételek összesen</t>
  </si>
  <si>
    <t>B1-B8</t>
  </si>
  <si>
    <t xml:space="preserve">1sz.Módosítás </t>
  </si>
  <si>
    <t>2.sz.módosítás</t>
  </si>
  <si>
    <t>2.sz.Módosítás</t>
  </si>
  <si>
    <t xml:space="preserve">1.sz.módosítás </t>
  </si>
  <si>
    <t xml:space="preserve"> </t>
  </si>
  <si>
    <t>Központi kezelésű előirányzatok</t>
  </si>
  <si>
    <t>Elkülönített állami pénzalapok Közfoglalkoztatás támogatása</t>
  </si>
  <si>
    <t xml:space="preserve">                                                                  KIADÁSOK</t>
  </si>
  <si>
    <t xml:space="preserve">                                                                                                                             KÖLTSÉGVETÉS MÓDOSÍTÁS                                                    </t>
  </si>
  <si>
    <t xml:space="preserve">                                                          Benk Község Önkormányzat </t>
  </si>
  <si>
    <t>8. melléklet</t>
  </si>
  <si>
    <t>KIMUTATÁS</t>
  </si>
  <si>
    <t>Állami</t>
  </si>
  <si>
    <t>Saját</t>
  </si>
  <si>
    <t>Eredeti előirányzat</t>
  </si>
  <si>
    <t>Köztemetés</t>
  </si>
  <si>
    <t>Települési támogatások</t>
  </si>
  <si>
    <t>Karácsonyi támogatás</t>
  </si>
  <si>
    <t>Összesen</t>
  </si>
  <si>
    <t xml:space="preserve">Módosítás </t>
  </si>
  <si>
    <t>Módosított előirányzat</t>
  </si>
  <si>
    <t>Települési lakhatási támogatás</t>
  </si>
  <si>
    <t>2 500 000</t>
  </si>
  <si>
    <t>Temetési támogatás</t>
  </si>
  <si>
    <t xml:space="preserve">Bursa Hungarica </t>
  </si>
  <si>
    <t>Beiskolázási támogatás</t>
  </si>
  <si>
    <t>1 673 000</t>
  </si>
  <si>
    <t>Rendkívüli  települési támogatás</t>
  </si>
  <si>
    <t>Intézményen kívüli gyermekétkeztetés</t>
  </si>
  <si>
    <t>1 395 360</t>
  </si>
  <si>
    <t>Tüzelő támogatás</t>
  </si>
  <si>
    <t>Települési gyógyszer támogatás</t>
  </si>
  <si>
    <t xml:space="preserve">Idősek napja </t>
  </si>
  <si>
    <t>2017.év</t>
  </si>
  <si>
    <t>1.1 melléklet</t>
  </si>
  <si>
    <t>1.2 melléklet</t>
  </si>
  <si>
    <t>Erzsébet utalvány</t>
  </si>
  <si>
    <t>Kiegészítő gyvk</t>
  </si>
  <si>
    <t>Benk Község Önkormányzat segélyek 2017. évi kiadásáról (adatok forintban)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</si>
</sst>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justify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9" fillId="2" borderId="8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0" xfId="0" applyAlignment="1">
      <alignment horizontal="justify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3" fontId="13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0" fillId="0" borderId="16" xfId="0" applyBorder="1" applyAlignment="1">
      <alignment horizontal="justify" wrapText="1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left" wrapText="1"/>
    </xf>
    <xf numFmtId="0" fontId="8" fillId="0" borderId="1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/>
    <xf numFmtId="0" fontId="1" fillId="0" borderId="0" xfId="0" applyFont="1"/>
    <xf numFmtId="0" fontId="0" fillId="0" borderId="0" xfId="0"/>
    <xf numFmtId="2" fontId="19" fillId="0" borderId="8" xfId="0" applyNumberFormat="1" applyFont="1" applyBorder="1" applyAlignment="1">
      <alignment horizontal="right"/>
    </xf>
    <xf numFmtId="1" fontId="19" fillId="0" borderId="8" xfId="0" applyNumberFormat="1" applyFont="1" applyBorder="1" applyAlignment="1">
      <alignment horizontal="right" wrapText="1"/>
    </xf>
    <xf numFmtId="3" fontId="19" fillId="0" borderId="8" xfId="0" applyNumberFormat="1" applyFont="1" applyBorder="1" applyAlignment="1">
      <alignment horizontal="right" wrapText="1"/>
    </xf>
    <xf numFmtId="0" fontId="19" fillId="0" borderId="8" xfId="0" applyFont="1" applyBorder="1" applyAlignment="1">
      <alignment horizontal="right" wrapText="1"/>
    </xf>
    <xf numFmtId="1" fontId="19" fillId="0" borderId="8" xfId="0" applyNumberFormat="1" applyFont="1" applyBorder="1" applyAlignment="1">
      <alignment horizontal="right"/>
    </xf>
    <xf numFmtId="2" fontId="20" fillId="0" borderId="8" xfId="0" applyNumberFormat="1" applyFont="1" applyBorder="1" applyAlignment="1">
      <alignment horizontal="right"/>
    </xf>
    <xf numFmtId="1" fontId="20" fillId="0" borderId="8" xfId="0" applyNumberFormat="1" applyFont="1" applyBorder="1" applyAlignment="1">
      <alignment horizontal="right" wrapText="1"/>
    </xf>
    <xf numFmtId="3" fontId="20" fillId="0" borderId="8" xfId="0" applyNumberFormat="1" applyFont="1" applyBorder="1" applyAlignment="1">
      <alignment horizontal="right" wrapText="1"/>
    </xf>
    <xf numFmtId="1" fontId="19" fillId="0" borderId="8" xfId="0" applyNumberFormat="1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1" fontId="20" fillId="0" borderId="8" xfId="0" applyNumberFormat="1" applyFont="1" applyBorder="1" applyAlignment="1">
      <alignment horizontal="right"/>
    </xf>
    <xf numFmtId="1" fontId="19" fillId="0" borderId="6" xfId="0" applyNumberFormat="1" applyFont="1" applyBorder="1" applyAlignment="1">
      <alignment horizontal="right"/>
    </xf>
    <xf numFmtId="1" fontId="19" fillId="0" borderId="6" xfId="0" applyNumberFormat="1" applyFont="1" applyBorder="1" applyAlignment="1">
      <alignment horizontal="right" wrapText="1"/>
    </xf>
    <xf numFmtId="0" fontId="19" fillId="0" borderId="6" xfId="0" applyFont="1" applyBorder="1" applyAlignment="1">
      <alignment horizontal="right" wrapText="1"/>
    </xf>
    <xf numFmtId="3" fontId="19" fillId="0" borderId="6" xfId="0" applyNumberFormat="1" applyFont="1" applyBorder="1" applyAlignment="1">
      <alignment horizontal="right" wrapText="1"/>
    </xf>
    <xf numFmtId="2" fontId="19" fillId="0" borderId="18" xfId="0" applyNumberFormat="1" applyFont="1" applyBorder="1" applyAlignment="1">
      <alignment horizontal="right"/>
    </xf>
    <xf numFmtId="1" fontId="19" fillId="0" borderId="18" xfId="0" applyNumberFormat="1" applyFont="1" applyBorder="1" applyAlignment="1">
      <alignment horizontal="right" wrapText="1"/>
    </xf>
    <xf numFmtId="3" fontId="19" fillId="0" borderId="18" xfId="0" applyNumberFormat="1" applyFont="1" applyBorder="1" applyAlignment="1">
      <alignment horizontal="right" wrapText="1"/>
    </xf>
    <xf numFmtId="2" fontId="19" fillId="0" borderId="8" xfId="0" applyNumberFormat="1" applyFont="1" applyBorder="1" applyAlignment="1">
      <alignment horizontal="justify"/>
    </xf>
    <xf numFmtId="0" fontId="19" fillId="0" borderId="8" xfId="0" applyFont="1" applyBorder="1" applyAlignment="1">
      <alignment horizontal="justify" wrapText="1"/>
    </xf>
    <xf numFmtId="3" fontId="20" fillId="0" borderId="8" xfId="0" applyNumberFormat="1" applyFont="1" applyBorder="1" applyAlignment="1">
      <alignment horizontal="right" vertical="top" wrapText="1"/>
    </xf>
    <xf numFmtId="3" fontId="19" fillId="0" borderId="8" xfId="0" applyNumberFormat="1" applyFont="1" applyBorder="1" applyAlignment="1">
      <alignment horizontal="right" vertical="top" wrapText="1"/>
    </xf>
    <xf numFmtId="0" fontId="19" fillId="0" borderId="8" xfId="0" applyFont="1" applyBorder="1" applyAlignment="1">
      <alignment horizontal="right" vertical="top" wrapText="1"/>
    </xf>
    <xf numFmtId="0" fontId="19" fillId="0" borderId="8" xfId="0" applyFont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right"/>
    </xf>
    <xf numFmtId="1" fontId="19" fillId="2" borderId="8" xfId="0" applyNumberFormat="1" applyFont="1" applyFill="1" applyBorder="1" applyAlignment="1">
      <alignment horizontal="right" wrapText="1"/>
    </xf>
    <xf numFmtId="1" fontId="20" fillId="2" borderId="8" xfId="0" applyNumberFormat="1" applyFont="1" applyFill="1" applyBorder="1" applyAlignment="1">
      <alignment horizontal="right" wrapText="1"/>
    </xf>
    <xf numFmtId="1" fontId="20" fillId="2" borderId="8" xfId="0" applyNumberFormat="1" applyFont="1" applyFill="1" applyBorder="1" applyAlignment="1">
      <alignment horizontal="right" vertical="top" wrapText="1"/>
    </xf>
    <xf numFmtId="1" fontId="19" fillId="2" borderId="6" xfId="0" applyNumberFormat="1" applyFont="1" applyFill="1" applyBorder="1" applyAlignment="1">
      <alignment horizontal="right"/>
    </xf>
    <xf numFmtId="1" fontId="19" fillId="2" borderId="6" xfId="0" applyNumberFormat="1" applyFont="1" applyFill="1" applyBorder="1" applyAlignment="1">
      <alignment horizontal="right" wrapText="1"/>
    </xf>
    <xf numFmtId="1" fontId="19" fillId="2" borderId="6" xfId="0" applyNumberFormat="1" applyFont="1" applyFill="1" applyBorder="1" applyAlignment="1">
      <alignment horizontal="right" vertical="top" wrapText="1"/>
    </xf>
    <xf numFmtId="1" fontId="20" fillId="2" borderId="8" xfId="0" applyNumberFormat="1" applyFont="1" applyFill="1" applyBorder="1" applyAlignment="1">
      <alignment horizontal="right"/>
    </xf>
    <xf numFmtId="1" fontId="19" fillId="2" borderId="8" xfId="0" applyNumberFormat="1" applyFont="1" applyFill="1" applyBorder="1" applyAlignment="1">
      <alignment horizontal="right" vertical="top" wrapText="1"/>
    </xf>
    <xf numFmtId="1" fontId="20" fillId="2" borderId="8" xfId="0" applyNumberFormat="1" applyFont="1" applyFill="1" applyBorder="1" applyAlignment="1">
      <alignment wrapText="1"/>
    </xf>
    <xf numFmtId="1" fontId="19" fillId="2" borderId="8" xfId="0" applyNumberFormat="1" applyFont="1" applyFill="1" applyBorder="1" applyAlignment="1">
      <alignment wrapText="1"/>
    </xf>
    <xf numFmtId="1" fontId="21" fillId="2" borderId="8" xfId="0" applyNumberFormat="1" applyFont="1" applyFill="1" applyBorder="1" applyAlignment="1">
      <alignment horizontal="right"/>
    </xf>
    <xf numFmtId="1" fontId="21" fillId="2" borderId="8" xfId="0" applyNumberFormat="1" applyFont="1" applyFill="1" applyBorder="1" applyAlignment="1">
      <alignment horizontal="right" vertical="top" wrapText="1"/>
    </xf>
    <xf numFmtId="1" fontId="21" fillId="2" borderId="8" xfId="0" applyNumberFormat="1" applyFont="1" applyFill="1" applyBorder="1" applyAlignment="1">
      <alignment horizontal="right" wrapText="1"/>
    </xf>
    <xf numFmtId="1" fontId="21" fillId="2" borderId="8" xfId="0" applyNumberFormat="1" applyFont="1" applyFill="1" applyBorder="1" applyAlignment="1">
      <alignment wrapText="1"/>
    </xf>
    <xf numFmtId="1" fontId="22" fillId="2" borderId="8" xfId="0" applyNumberFormat="1" applyFont="1" applyFill="1" applyBorder="1" applyAlignment="1">
      <alignment horizontal="right"/>
    </xf>
    <xf numFmtId="1" fontId="21" fillId="2" borderId="6" xfId="0" applyNumberFormat="1" applyFont="1" applyFill="1" applyBorder="1" applyAlignment="1">
      <alignment horizontal="right"/>
    </xf>
    <xf numFmtId="1" fontId="21" fillId="2" borderId="6" xfId="0" applyNumberFormat="1" applyFont="1" applyFill="1" applyBorder="1" applyAlignment="1">
      <alignment horizontal="right" wrapText="1"/>
    </xf>
    <xf numFmtId="1" fontId="19" fillId="2" borderId="6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3" fontId="16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3" fontId="2" fillId="2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23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wrapText="1"/>
    </xf>
    <xf numFmtId="0" fontId="25" fillId="0" borderId="2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right" wrapText="1"/>
    </xf>
    <xf numFmtId="0" fontId="29" fillId="2" borderId="6" xfId="0" applyFont="1" applyFill="1" applyBorder="1" applyAlignment="1">
      <alignment horizontal="right" wrapText="1"/>
    </xf>
    <xf numFmtId="0" fontId="29" fillId="0" borderId="2" xfId="0" applyFont="1" applyBorder="1" applyAlignment="1">
      <alignment horizontal="left" vertical="top" wrapText="1"/>
    </xf>
    <xf numFmtId="3" fontId="25" fillId="0" borderId="6" xfId="0" applyNumberFormat="1" applyFont="1" applyBorder="1" applyAlignment="1">
      <alignment horizontal="right" wrapText="1"/>
    </xf>
    <xf numFmtId="0" fontId="30" fillId="0" borderId="6" xfId="0" applyFont="1" applyBorder="1" applyAlignment="1">
      <alignment horizontal="right"/>
    </xf>
    <xf numFmtId="3" fontId="30" fillId="0" borderId="6" xfId="0" applyNumberFormat="1" applyFont="1" applyBorder="1" applyAlignment="1">
      <alignment horizontal="right"/>
    </xf>
    <xf numFmtId="0" fontId="31" fillId="0" borderId="6" xfId="0" applyFont="1" applyBorder="1" applyAlignment="1">
      <alignment horizontal="right"/>
    </xf>
    <xf numFmtId="0" fontId="24" fillId="0" borderId="0" xfId="0" applyFont="1" applyAlignment="1">
      <alignment horizontal="justify"/>
    </xf>
    <xf numFmtId="0" fontId="0" fillId="0" borderId="18" xfId="0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25" fillId="0" borderId="6" xfId="0" applyFont="1" applyBorder="1" applyAlignment="1">
      <alignment horizontal="center" wrapText="1"/>
    </xf>
    <xf numFmtId="3" fontId="29" fillId="2" borderId="6" xfId="0" applyNumberFormat="1" applyFont="1" applyFill="1" applyBorder="1" applyAlignment="1">
      <alignment horizontal="right" wrapText="1"/>
    </xf>
    <xf numFmtId="3" fontId="31" fillId="0" borderId="6" xfId="0" applyNumberFormat="1" applyFont="1" applyBorder="1" applyAlignment="1">
      <alignment horizontal="right"/>
    </xf>
    <xf numFmtId="0" fontId="25" fillId="0" borderId="19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right"/>
    </xf>
    <xf numFmtId="0" fontId="0" fillId="0" borderId="19" xfId="0" applyBorder="1"/>
    <xf numFmtId="0" fontId="25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right"/>
    </xf>
    <xf numFmtId="0" fontId="0" fillId="0" borderId="0" xfId="0"/>
    <xf numFmtId="0" fontId="5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" borderId="14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0" fillId="0" borderId="3" xfId="0" applyBorder="1" applyAlignment="1">
      <alignment horizontal="justify" wrapText="1"/>
    </xf>
    <xf numFmtId="0" fontId="7" fillId="0" borderId="16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1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75"/>
  <sheetViews>
    <sheetView workbookViewId="0">
      <selection activeCell="Q16" sqref="Q16"/>
    </sheetView>
  </sheetViews>
  <sheetFormatPr defaultRowHeight="15" x14ac:dyDescent="0.25"/>
  <cols>
    <col min="2" max="2" width="9.140625" customWidth="1"/>
    <col min="3" max="3" width="0.42578125" customWidth="1"/>
    <col min="4" max="4" width="0.140625" customWidth="1"/>
    <col min="5" max="5" width="44.7109375" customWidth="1"/>
    <col min="7" max="7" width="12.28515625" customWidth="1"/>
    <col min="8" max="8" width="12.5703125" customWidth="1"/>
    <col min="9" max="9" width="13.5703125" customWidth="1"/>
    <col min="10" max="10" width="13.85546875" customWidth="1"/>
  </cols>
  <sheetData>
    <row r="4" spans="2:12" x14ac:dyDescent="0.25">
      <c r="B4" s="234" t="s">
        <v>450</v>
      </c>
      <c r="C4" s="234"/>
      <c r="D4" s="234"/>
      <c r="E4" s="234"/>
      <c r="F4" s="234"/>
      <c r="G4" s="234"/>
      <c r="H4" s="71"/>
      <c r="I4" s="71"/>
      <c r="J4" s="223"/>
      <c r="K4" s="191"/>
      <c r="L4" s="191"/>
    </row>
    <row r="5" spans="2:12" x14ac:dyDescent="0.25">
      <c r="B5" s="235" t="s">
        <v>451</v>
      </c>
      <c r="C5" s="235"/>
      <c r="D5" s="235"/>
      <c r="E5" s="235"/>
      <c r="F5" s="235"/>
      <c r="G5" s="235"/>
      <c r="H5" s="2"/>
      <c r="I5" s="2"/>
      <c r="J5" s="223"/>
      <c r="K5" s="191"/>
      <c r="L5" s="191"/>
    </row>
    <row r="6" spans="2:12" x14ac:dyDescent="0.25">
      <c r="B6" s="72"/>
      <c r="C6" s="72"/>
      <c r="D6" s="72"/>
      <c r="E6" s="147">
        <v>2017</v>
      </c>
      <c r="F6" s="72"/>
      <c r="G6" s="72"/>
      <c r="H6" s="3"/>
      <c r="I6" s="3"/>
      <c r="J6" s="223"/>
      <c r="K6" s="191"/>
      <c r="L6" s="191"/>
    </row>
    <row r="7" spans="2:12" x14ac:dyDescent="0.25">
      <c r="B7" s="236"/>
      <c r="C7" s="236"/>
      <c r="D7" s="236"/>
      <c r="E7" s="236"/>
      <c r="F7" s="236"/>
      <c r="G7" s="236"/>
      <c r="H7" s="179" t="s">
        <v>476</v>
      </c>
      <c r="I7" s="4"/>
      <c r="J7" s="223"/>
      <c r="K7" s="191"/>
      <c r="L7" s="191"/>
    </row>
    <row r="8" spans="2:12" x14ac:dyDescent="0.25">
      <c r="B8" s="237"/>
      <c r="C8" s="237"/>
      <c r="D8" s="237"/>
      <c r="E8" s="237"/>
      <c r="F8" s="237"/>
      <c r="G8" s="237"/>
      <c r="H8" s="2"/>
      <c r="I8" s="2"/>
      <c r="J8" s="223"/>
      <c r="K8" s="191"/>
      <c r="L8" s="191"/>
    </row>
    <row r="9" spans="2:12" ht="15.75" thickBot="1" x14ac:dyDescent="0.3">
      <c r="B9" s="222" t="s">
        <v>449</v>
      </c>
      <c r="C9" s="222"/>
      <c r="D9" s="222"/>
      <c r="E9" s="222"/>
      <c r="F9" s="222"/>
      <c r="G9" s="222"/>
      <c r="H9" s="5"/>
      <c r="I9" s="5"/>
      <c r="J9" s="224"/>
      <c r="K9" s="191"/>
      <c r="L9" s="191"/>
    </row>
    <row r="10" spans="2:12" x14ac:dyDescent="0.25">
      <c r="B10" s="225" t="s">
        <v>0</v>
      </c>
      <c r="C10" s="226"/>
      <c r="D10" s="229" t="s">
        <v>2</v>
      </c>
      <c r="E10" s="230"/>
      <c r="F10" s="7" t="s">
        <v>3</v>
      </c>
      <c r="G10" s="9" t="s">
        <v>5</v>
      </c>
      <c r="H10" s="182" t="s">
        <v>445</v>
      </c>
      <c r="I10" s="182" t="s">
        <v>443</v>
      </c>
      <c r="J10" s="182" t="s">
        <v>7</v>
      </c>
      <c r="K10" s="214"/>
      <c r="L10" s="191"/>
    </row>
    <row r="11" spans="2:12" ht="15.75" thickBot="1" x14ac:dyDescent="0.3">
      <c r="B11" s="227" t="s">
        <v>1</v>
      </c>
      <c r="C11" s="228"/>
      <c r="D11" s="231"/>
      <c r="E11" s="232"/>
      <c r="F11" s="8" t="s">
        <v>4</v>
      </c>
      <c r="G11" s="10" t="s">
        <v>6</v>
      </c>
      <c r="H11" s="233"/>
      <c r="I11" s="183"/>
      <c r="J11" s="233"/>
      <c r="K11" s="214"/>
      <c r="L11" s="191"/>
    </row>
    <row r="12" spans="2:12" ht="15.75" thickBot="1" x14ac:dyDescent="0.3">
      <c r="B12" s="186" t="s">
        <v>8</v>
      </c>
      <c r="C12" s="187"/>
      <c r="D12" s="221" t="s">
        <v>9</v>
      </c>
      <c r="E12" s="207"/>
      <c r="F12" s="12" t="s">
        <v>10</v>
      </c>
      <c r="G12" s="13" t="s">
        <v>11</v>
      </c>
      <c r="H12" s="14"/>
      <c r="I12" s="14"/>
      <c r="J12" s="14"/>
      <c r="K12" s="190"/>
      <c r="L12" s="191"/>
    </row>
    <row r="13" spans="2:12" ht="15.75" thickBot="1" x14ac:dyDescent="0.3">
      <c r="B13" s="186">
        <v>1</v>
      </c>
      <c r="C13" s="187"/>
      <c r="D13" s="188" t="s">
        <v>12</v>
      </c>
      <c r="E13" s="189"/>
      <c r="F13" s="15" t="s">
        <v>13</v>
      </c>
      <c r="G13" s="75" t="s">
        <v>14</v>
      </c>
      <c r="H13" s="76"/>
      <c r="I13" s="77">
        <v>2979627</v>
      </c>
      <c r="J13" s="77">
        <v>23420381</v>
      </c>
      <c r="K13" s="190"/>
      <c r="L13" s="191"/>
    </row>
    <row r="14" spans="2:12" ht="15.75" thickBot="1" x14ac:dyDescent="0.3">
      <c r="B14" s="186">
        <v>2</v>
      </c>
      <c r="C14" s="187"/>
      <c r="D14" s="188" t="s">
        <v>15</v>
      </c>
      <c r="E14" s="189"/>
      <c r="F14" s="16" t="s">
        <v>16</v>
      </c>
      <c r="G14" s="75"/>
      <c r="H14" s="76"/>
      <c r="I14" s="78"/>
      <c r="J14" s="78"/>
      <c r="K14" s="190"/>
      <c r="L14" s="191"/>
    </row>
    <row r="15" spans="2:12" ht="15.75" thickBot="1" x14ac:dyDescent="0.3">
      <c r="B15" s="186">
        <v>3</v>
      </c>
      <c r="C15" s="187"/>
      <c r="D15" s="188" t="s">
        <v>17</v>
      </c>
      <c r="E15" s="189"/>
      <c r="F15" s="16" t="s">
        <v>18</v>
      </c>
      <c r="G15" s="75"/>
      <c r="H15" s="76"/>
      <c r="I15" s="78"/>
      <c r="J15" s="78"/>
      <c r="K15" s="190"/>
      <c r="L15" s="191"/>
    </row>
    <row r="16" spans="2:12" ht="26.25" customHeight="1" thickBot="1" x14ac:dyDescent="0.3">
      <c r="B16" s="186">
        <v>4</v>
      </c>
      <c r="C16" s="187"/>
      <c r="D16" s="208" t="s">
        <v>19</v>
      </c>
      <c r="E16" s="209"/>
      <c r="F16" s="16" t="s">
        <v>20</v>
      </c>
      <c r="G16" s="75"/>
      <c r="H16" s="76"/>
      <c r="I16" s="78"/>
      <c r="J16" s="78"/>
      <c r="K16" s="190"/>
      <c r="L16" s="191"/>
    </row>
    <row r="17" spans="2:12" ht="15.75" thickBot="1" x14ac:dyDescent="0.3">
      <c r="B17" s="186">
        <v>5</v>
      </c>
      <c r="C17" s="187"/>
      <c r="D17" s="208" t="s">
        <v>21</v>
      </c>
      <c r="E17" s="209"/>
      <c r="F17" s="16" t="s">
        <v>22</v>
      </c>
      <c r="G17" s="75"/>
      <c r="H17" s="76"/>
      <c r="I17" s="78"/>
      <c r="J17" s="78"/>
      <c r="K17" s="190"/>
      <c r="L17" s="191"/>
    </row>
    <row r="18" spans="2:12" ht="15.75" thickBot="1" x14ac:dyDescent="0.3">
      <c r="B18" s="186">
        <v>6</v>
      </c>
      <c r="C18" s="187"/>
      <c r="D18" s="208" t="s">
        <v>23</v>
      </c>
      <c r="E18" s="209"/>
      <c r="F18" s="16" t="s">
        <v>24</v>
      </c>
      <c r="G18" s="75"/>
      <c r="H18" s="76"/>
      <c r="I18" s="78"/>
      <c r="J18" s="78"/>
      <c r="K18" s="190"/>
      <c r="L18" s="191"/>
    </row>
    <row r="19" spans="2:12" ht="15.75" thickBot="1" x14ac:dyDescent="0.3">
      <c r="B19" s="186">
        <v>7</v>
      </c>
      <c r="C19" s="187"/>
      <c r="D19" s="208" t="s">
        <v>25</v>
      </c>
      <c r="E19" s="209"/>
      <c r="F19" s="16" t="s">
        <v>26</v>
      </c>
      <c r="G19" s="75"/>
      <c r="H19" s="76"/>
      <c r="I19" s="78"/>
      <c r="J19" s="78"/>
      <c r="K19" s="190"/>
      <c r="L19" s="191"/>
    </row>
    <row r="20" spans="2:12" ht="25.5" customHeight="1" thickBot="1" x14ac:dyDescent="0.3">
      <c r="B20" s="186">
        <v>8</v>
      </c>
      <c r="C20" s="187"/>
      <c r="D20" s="208" t="s">
        <v>27</v>
      </c>
      <c r="E20" s="209"/>
      <c r="F20" s="15" t="s">
        <v>28</v>
      </c>
      <c r="G20" s="75"/>
      <c r="H20" s="76"/>
      <c r="I20" s="78"/>
      <c r="J20" s="78"/>
      <c r="K20" s="190"/>
      <c r="L20" s="191"/>
    </row>
    <row r="21" spans="2:12" ht="25.5" customHeight="1" thickBot="1" x14ac:dyDescent="0.3">
      <c r="B21" s="186">
        <v>9</v>
      </c>
      <c r="C21" s="187"/>
      <c r="D21" s="208" t="s">
        <v>29</v>
      </c>
      <c r="E21" s="209"/>
      <c r="F21" s="16" t="s">
        <v>30</v>
      </c>
      <c r="G21" s="75"/>
      <c r="H21" s="76"/>
      <c r="I21" s="78"/>
      <c r="J21" s="78"/>
      <c r="K21" s="190"/>
      <c r="L21" s="191"/>
    </row>
    <row r="22" spans="2:12" ht="15.75" thickBot="1" x14ac:dyDescent="0.3">
      <c r="B22" s="186">
        <v>10</v>
      </c>
      <c r="C22" s="187"/>
      <c r="D22" s="208" t="s">
        <v>31</v>
      </c>
      <c r="E22" s="209"/>
      <c r="F22" s="16" t="s">
        <v>32</v>
      </c>
      <c r="G22" s="75"/>
      <c r="H22" s="76"/>
      <c r="I22" s="78"/>
      <c r="J22" s="78"/>
      <c r="K22" s="190"/>
      <c r="L22" s="191"/>
    </row>
    <row r="23" spans="2:12" ht="25.5" customHeight="1" thickBot="1" x14ac:dyDescent="0.3">
      <c r="B23" s="186">
        <v>11</v>
      </c>
      <c r="C23" s="187"/>
      <c r="D23" s="208" t="s">
        <v>33</v>
      </c>
      <c r="E23" s="209"/>
      <c r="F23" s="16" t="s">
        <v>34</v>
      </c>
      <c r="G23" s="75"/>
      <c r="H23" s="76"/>
      <c r="I23" s="78"/>
      <c r="J23" s="78"/>
      <c r="K23" s="190"/>
      <c r="L23" s="191"/>
    </row>
    <row r="24" spans="2:12" ht="15.75" thickBot="1" x14ac:dyDescent="0.3">
      <c r="B24" s="186">
        <v>12</v>
      </c>
      <c r="C24" s="187"/>
      <c r="D24" s="208" t="s">
        <v>35</v>
      </c>
      <c r="E24" s="209"/>
      <c r="F24" s="16" t="s">
        <v>36</v>
      </c>
      <c r="G24" s="75"/>
      <c r="H24" s="76"/>
      <c r="I24" s="78"/>
      <c r="J24" s="78"/>
      <c r="K24" s="190"/>
      <c r="L24" s="191"/>
    </row>
    <row r="25" spans="2:12" ht="23.25" customHeight="1" thickBot="1" x14ac:dyDescent="0.3">
      <c r="B25" s="186">
        <v>13</v>
      </c>
      <c r="C25" s="187"/>
      <c r="D25" s="208" t="s">
        <v>37</v>
      </c>
      <c r="E25" s="209"/>
      <c r="F25" s="16" t="s">
        <v>38</v>
      </c>
      <c r="G25" s="75"/>
      <c r="H25" s="76"/>
      <c r="I25" s="77">
        <v>48178</v>
      </c>
      <c r="J25" s="77">
        <v>48178</v>
      </c>
      <c r="K25" s="190"/>
      <c r="L25" s="191"/>
    </row>
    <row r="26" spans="2:12" ht="27.75" customHeight="1" thickBot="1" x14ac:dyDescent="0.3">
      <c r="B26" s="192">
        <v>14</v>
      </c>
      <c r="C26" s="193"/>
      <c r="D26" s="210" t="s">
        <v>39</v>
      </c>
      <c r="E26" s="211"/>
      <c r="F26" s="20" t="s">
        <v>40</v>
      </c>
      <c r="G26" s="85">
        <v>20440754</v>
      </c>
      <c r="H26" s="81">
        <f>SUM(H13:H25)</f>
        <v>0</v>
      </c>
      <c r="I26" s="82">
        <f>SUM(I13:I25)</f>
        <v>3027805</v>
      </c>
      <c r="J26" s="82">
        <f>SUM(J13:J25)</f>
        <v>23468559</v>
      </c>
      <c r="K26" s="190"/>
      <c r="L26" s="191"/>
    </row>
    <row r="27" spans="2:12" ht="24.75" customHeight="1" thickBot="1" x14ac:dyDescent="0.3">
      <c r="B27" s="186">
        <v>15</v>
      </c>
      <c r="C27" s="187"/>
      <c r="D27" s="208" t="s">
        <v>41</v>
      </c>
      <c r="E27" s="209"/>
      <c r="F27" s="16" t="s">
        <v>42</v>
      </c>
      <c r="G27" s="75" t="s">
        <v>43</v>
      </c>
      <c r="H27" s="76">
        <v>882500</v>
      </c>
      <c r="I27" s="77">
        <v>-1456181</v>
      </c>
      <c r="J27" s="77">
        <v>4486055</v>
      </c>
      <c r="K27" s="190"/>
      <c r="L27" s="191"/>
    </row>
    <row r="28" spans="2:12" ht="32.25" customHeight="1" thickBot="1" x14ac:dyDescent="0.3">
      <c r="B28" s="186">
        <v>16</v>
      </c>
      <c r="C28" s="187"/>
      <c r="D28" s="208" t="s">
        <v>44</v>
      </c>
      <c r="E28" s="209"/>
      <c r="F28" s="16" t="s">
        <v>45</v>
      </c>
      <c r="G28" s="75"/>
      <c r="H28" s="76"/>
      <c r="I28" s="77">
        <v>24000</v>
      </c>
      <c r="J28" s="77">
        <v>24000</v>
      </c>
      <c r="K28" s="190"/>
      <c r="L28" s="191"/>
    </row>
    <row r="29" spans="2:12" ht="15.75" thickBot="1" x14ac:dyDescent="0.3">
      <c r="B29" s="186">
        <v>17</v>
      </c>
      <c r="C29" s="187"/>
      <c r="D29" s="188" t="s">
        <v>46</v>
      </c>
      <c r="E29" s="189"/>
      <c r="F29" s="16" t="s">
        <v>47</v>
      </c>
      <c r="G29" s="79">
        <v>100000</v>
      </c>
      <c r="H29" s="76"/>
      <c r="I29" s="77">
        <f>SUM(J29-G29)</f>
        <v>-84633</v>
      </c>
      <c r="J29" s="77">
        <v>15367</v>
      </c>
      <c r="K29" s="190"/>
      <c r="L29" s="191"/>
    </row>
    <row r="30" spans="2:12" ht="27" customHeight="1" thickBot="1" x14ac:dyDescent="0.3">
      <c r="B30" s="186">
        <v>18</v>
      </c>
      <c r="C30" s="187"/>
      <c r="D30" s="210" t="s">
        <v>48</v>
      </c>
      <c r="E30" s="211"/>
      <c r="F30" s="20" t="s">
        <v>49</v>
      </c>
      <c r="G30" s="80" t="s">
        <v>50</v>
      </c>
      <c r="H30" s="81">
        <v>882500</v>
      </c>
      <c r="I30" s="82">
        <v>-1516814</v>
      </c>
      <c r="J30" s="82">
        <f>SUM(J27:J29)</f>
        <v>4525422</v>
      </c>
      <c r="K30" s="190"/>
      <c r="L30" s="191"/>
    </row>
    <row r="31" spans="2:12" ht="25.5" customHeight="1" thickBot="1" x14ac:dyDescent="0.3">
      <c r="B31" s="192">
        <v>19</v>
      </c>
      <c r="C31" s="193"/>
      <c r="D31" s="210" t="s">
        <v>51</v>
      </c>
      <c r="E31" s="211"/>
      <c r="F31" s="20" t="s">
        <v>52</v>
      </c>
      <c r="G31" s="80" t="s">
        <v>53</v>
      </c>
      <c r="H31" s="81">
        <v>882500</v>
      </c>
      <c r="I31" s="82">
        <f>SUM(I26+I30)</f>
        <v>1510991</v>
      </c>
      <c r="J31" s="82">
        <f>SUM(J26+J30)</f>
        <v>27993981</v>
      </c>
      <c r="K31" s="190"/>
      <c r="L31" s="191"/>
    </row>
    <row r="32" spans="2:12" ht="38.25" customHeight="1" thickBot="1" x14ac:dyDescent="0.3">
      <c r="B32" s="192">
        <v>20</v>
      </c>
      <c r="C32" s="193"/>
      <c r="D32" s="210" t="s">
        <v>54</v>
      </c>
      <c r="E32" s="211"/>
      <c r="F32" s="20" t="s">
        <v>55</v>
      </c>
      <c r="G32" s="80" t="s">
        <v>56</v>
      </c>
      <c r="H32" s="81"/>
      <c r="I32" s="82">
        <f>SUM(I33:I36)</f>
        <v>95481</v>
      </c>
      <c r="J32" s="82">
        <f>SUM(J33:J36)</f>
        <v>3620374</v>
      </c>
      <c r="K32" s="190"/>
      <c r="L32" s="191"/>
    </row>
    <row r="33" spans="2:12" ht="15.75" thickBot="1" x14ac:dyDescent="0.3">
      <c r="B33" s="11"/>
      <c r="C33" s="206"/>
      <c r="D33" s="207"/>
      <c r="E33" s="17" t="s">
        <v>57</v>
      </c>
      <c r="F33" s="18"/>
      <c r="G33" s="75" t="s">
        <v>58</v>
      </c>
      <c r="H33" s="76"/>
      <c r="I33" s="77">
        <v>39651</v>
      </c>
      <c r="J33" s="77">
        <v>3525088</v>
      </c>
      <c r="K33" s="190"/>
      <c r="L33" s="191"/>
    </row>
    <row r="34" spans="2:12" ht="15.75" thickBot="1" x14ac:dyDescent="0.3">
      <c r="B34" s="11"/>
      <c r="C34" s="206"/>
      <c r="D34" s="207"/>
      <c r="E34" s="17" t="s">
        <v>59</v>
      </c>
      <c r="F34" s="18"/>
      <c r="G34" s="75" t="s">
        <v>60</v>
      </c>
      <c r="H34" s="76"/>
      <c r="I34" s="77">
        <v>31906</v>
      </c>
      <c r="J34" s="77">
        <v>50954</v>
      </c>
      <c r="K34" s="190"/>
      <c r="L34" s="191"/>
    </row>
    <row r="35" spans="2:12" ht="15.75" thickBot="1" x14ac:dyDescent="0.3">
      <c r="B35" s="11"/>
      <c r="C35" s="206"/>
      <c r="D35" s="207"/>
      <c r="E35" s="17" t="s">
        <v>61</v>
      </c>
      <c r="F35" s="18"/>
      <c r="G35" s="75"/>
      <c r="H35" s="76"/>
      <c r="I35" s="78"/>
      <c r="J35" s="78"/>
      <c r="K35" s="190"/>
      <c r="L35" s="191"/>
    </row>
    <row r="36" spans="2:12" ht="15.75" thickBot="1" x14ac:dyDescent="0.3">
      <c r="B36" s="11"/>
      <c r="C36" s="206"/>
      <c r="D36" s="207"/>
      <c r="E36" s="17" t="s">
        <v>62</v>
      </c>
      <c r="F36" s="18"/>
      <c r="G36" s="75" t="s">
        <v>63</v>
      </c>
      <c r="H36" s="76"/>
      <c r="I36" s="77">
        <v>23924</v>
      </c>
      <c r="J36" s="77">
        <v>44332</v>
      </c>
      <c r="K36" s="190"/>
      <c r="L36" s="191"/>
    </row>
    <row r="37" spans="2:12" ht="25.5" customHeight="1" thickBot="1" x14ac:dyDescent="0.3">
      <c r="B37" s="192">
        <v>21</v>
      </c>
      <c r="C37" s="193"/>
      <c r="D37" s="210" t="s">
        <v>64</v>
      </c>
      <c r="E37" s="211"/>
      <c r="F37" s="20" t="s">
        <v>65</v>
      </c>
      <c r="G37" s="75" t="s">
        <v>66</v>
      </c>
      <c r="H37" s="76"/>
      <c r="I37" s="78">
        <f>SUM(I38:I39)</f>
        <v>-518611</v>
      </c>
      <c r="J37" s="77">
        <v>392889</v>
      </c>
      <c r="K37" s="190"/>
      <c r="L37" s="191"/>
    </row>
    <row r="38" spans="2:12" ht="15.75" thickBot="1" x14ac:dyDescent="0.3">
      <c r="B38" s="11"/>
      <c r="C38" s="206"/>
      <c r="D38" s="207"/>
      <c r="E38" s="17" t="s">
        <v>67</v>
      </c>
      <c r="F38" s="18"/>
      <c r="G38" s="75"/>
      <c r="H38" s="83"/>
      <c r="I38" s="84"/>
      <c r="J38" s="78"/>
      <c r="K38" s="190"/>
      <c r="L38" s="191"/>
    </row>
    <row r="39" spans="2:12" ht="15.75" thickBot="1" x14ac:dyDescent="0.3">
      <c r="B39" s="11"/>
      <c r="C39" s="206"/>
      <c r="D39" s="207"/>
      <c r="E39" s="17" t="s">
        <v>68</v>
      </c>
      <c r="F39" s="18"/>
      <c r="G39" s="75" t="s">
        <v>66</v>
      </c>
      <c r="H39" s="76"/>
      <c r="I39" s="77">
        <v>-518611</v>
      </c>
      <c r="J39" s="77">
        <v>392889</v>
      </c>
      <c r="K39" s="190"/>
      <c r="L39" s="191"/>
    </row>
    <row r="40" spans="2:12" ht="15.75" thickBot="1" x14ac:dyDescent="0.3">
      <c r="B40" s="11"/>
      <c r="C40" s="206"/>
      <c r="D40" s="207"/>
      <c r="E40" s="17" t="s">
        <v>69</v>
      </c>
      <c r="F40" s="18"/>
      <c r="G40" s="75"/>
      <c r="H40" s="76"/>
      <c r="I40" s="78"/>
      <c r="J40" s="78"/>
      <c r="K40" s="190"/>
      <c r="L40" s="191"/>
    </row>
    <row r="41" spans="2:12" ht="15.75" thickBot="1" x14ac:dyDescent="0.3">
      <c r="B41" s="11"/>
      <c r="C41" s="206"/>
      <c r="D41" s="207"/>
      <c r="E41" s="17" t="s">
        <v>70</v>
      </c>
      <c r="F41" s="18"/>
      <c r="G41" s="75"/>
      <c r="H41" s="76"/>
      <c r="I41" s="78"/>
      <c r="J41" s="78"/>
      <c r="K41" s="190"/>
      <c r="L41" s="191"/>
    </row>
    <row r="42" spans="2:12" ht="15.75" thickBot="1" x14ac:dyDescent="0.3">
      <c r="B42" s="11"/>
      <c r="C42" s="206"/>
      <c r="D42" s="207"/>
      <c r="E42" s="17" t="s">
        <v>71</v>
      </c>
      <c r="F42" s="18"/>
      <c r="G42" s="75"/>
      <c r="H42" s="76"/>
      <c r="I42" s="78"/>
      <c r="J42" s="78"/>
      <c r="K42" s="190"/>
      <c r="L42" s="191"/>
    </row>
    <row r="43" spans="2:12" ht="15.75" thickBot="1" x14ac:dyDescent="0.3">
      <c r="B43" s="11"/>
      <c r="C43" s="206"/>
      <c r="D43" s="207"/>
      <c r="E43" s="17" t="s">
        <v>72</v>
      </c>
      <c r="F43" s="18"/>
      <c r="G43" s="75"/>
      <c r="H43" s="76"/>
      <c r="I43" s="78"/>
      <c r="J43" s="78"/>
      <c r="K43" s="190"/>
      <c r="L43" s="191"/>
    </row>
    <row r="44" spans="2:12" ht="25.5" customHeight="1" thickBot="1" x14ac:dyDescent="0.3">
      <c r="B44" s="192">
        <v>22</v>
      </c>
      <c r="C44" s="193"/>
      <c r="D44" s="210" t="s">
        <v>73</v>
      </c>
      <c r="E44" s="211"/>
      <c r="F44" s="20" t="s">
        <v>74</v>
      </c>
      <c r="G44" s="75" t="s">
        <v>75</v>
      </c>
      <c r="H44" s="76">
        <v>540000</v>
      </c>
      <c r="I44" s="77">
        <f>SUM(I45:I49)</f>
        <v>553530</v>
      </c>
      <c r="J44" s="78">
        <f>SUM(J45:J49)</f>
        <v>8115038</v>
      </c>
      <c r="K44" s="190"/>
      <c r="L44" s="191"/>
    </row>
    <row r="45" spans="2:12" ht="15.75" thickBot="1" x14ac:dyDescent="0.3">
      <c r="B45" s="11"/>
      <c r="C45" s="206"/>
      <c r="D45" s="207"/>
      <c r="E45" s="17" t="s">
        <v>76</v>
      </c>
      <c r="F45" s="18"/>
      <c r="G45" s="75"/>
      <c r="H45" s="76"/>
      <c r="I45" s="78"/>
      <c r="J45" s="78"/>
      <c r="K45" s="190"/>
      <c r="L45" s="191"/>
    </row>
    <row r="46" spans="2:12" ht="15.75" thickBot="1" x14ac:dyDescent="0.3">
      <c r="B46" s="11"/>
      <c r="C46" s="206"/>
      <c r="D46" s="207"/>
      <c r="E46" s="17" t="s">
        <v>77</v>
      </c>
      <c r="F46" s="18"/>
      <c r="G46" s="75" t="s">
        <v>78</v>
      </c>
      <c r="H46" s="76"/>
      <c r="I46" s="77">
        <v>-192387</v>
      </c>
      <c r="J46" s="77">
        <v>317613</v>
      </c>
      <c r="K46" s="190"/>
      <c r="L46" s="191"/>
    </row>
    <row r="47" spans="2:12" ht="15.75" thickBot="1" x14ac:dyDescent="0.3">
      <c r="B47" s="11"/>
      <c r="C47" s="206"/>
      <c r="D47" s="207"/>
      <c r="E47" s="17" t="s">
        <v>79</v>
      </c>
      <c r="F47" s="18"/>
      <c r="G47" s="75" t="s">
        <v>80</v>
      </c>
      <c r="H47" s="76"/>
      <c r="I47" s="77">
        <v>-310647</v>
      </c>
      <c r="J47" s="77">
        <v>1227853</v>
      </c>
      <c r="K47" s="190"/>
      <c r="L47" s="191"/>
    </row>
    <row r="48" spans="2:12" ht="15.75" thickBot="1" x14ac:dyDescent="0.3">
      <c r="B48" s="11"/>
      <c r="C48" s="206"/>
      <c r="D48" s="207"/>
      <c r="E48" s="17" t="s">
        <v>81</v>
      </c>
      <c r="F48" s="18"/>
      <c r="G48" s="75" t="s">
        <v>82</v>
      </c>
      <c r="H48" s="76"/>
      <c r="I48" s="77">
        <v>111079</v>
      </c>
      <c r="J48" s="77">
        <v>468990</v>
      </c>
      <c r="K48" s="190"/>
      <c r="L48" s="191"/>
    </row>
    <row r="49" spans="2:12" ht="15.75" thickBot="1" x14ac:dyDescent="0.3">
      <c r="B49" s="11"/>
      <c r="C49" s="206"/>
      <c r="D49" s="207"/>
      <c r="E49" s="17" t="s">
        <v>83</v>
      </c>
      <c r="F49" s="18"/>
      <c r="G49" s="75" t="s">
        <v>84</v>
      </c>
      <c r="H49" s="76">
        <v>540000</v>
      </c>
      <c r="I49" s="77">
        <v>945485</v>
      </c>
      <c r="J49" s="77">
        <v>6100582</v>
      </c>
      <c r="K49" s="190"/>
      <c r="L49" s="191"/>
    </row>
    <row r="50" spans="2:12" ht="15.75" thickBot="1" x14ac:dyDescent="0.3">
      <c r="B50" s="192">
        <v>23</v>
      </c>
      <c r="C50" s="193"/>
      <c r="D50" s="210" t="s">
        <v>85</v>
      </c>
      <c r="E50" s="211"/>
      <c r="F50" s="20" t="s">
        <v>86</v>
      </c>
      <c r="G50" s="79">
        <v>200000</v>
      </c>
      <c r="H50" s="76"/>
      <c r="I50" s="77">
        <v>-200000</v>
      </c>
      <c r="J50" s="77">
        <v>0</v>
      </c>
      <c r="K50" s="219"/>
      <c r="L50" s="220"/>
    </row>
    <row r="51" spans="2:12" ht="15.75" thickBot="1" x14ac:dyDescent="0.3">
      <c r="B51" s="11"/>
      <c r="C51" s="206"/>
      <c r="D51" s="207"/>
      <c r="E51" s="17" t="s">
        <v>87</v>
      </c>
      <c r="F51" s="18"/>
      <c r="G51" s="75"/>
      <c r="H51" s="76"/>
      <c r="I51" s="78"/>
      <c r="J51" s="78"/>
      <c r="K51" s="190"/>
      <c r="L51" s="191"/>
    </row>
    <row r="52" spans="2:12" ht="15.75" thickBot="1" x14ac:dyDescent="0.3">
      <c r="B52" s="11"/>
      <c r="C52" s="206"/>
      <c r="D52" s="207"/>
      <c r="E52" s="17" t="s">
        <v>88</v>
      </c>
      <c r="F52" s="18"/>
      <c r="G52" s="75" t="s">
        <v>89</v>
      </c>
      <c r="H52" s="76"/>
      <c r="I52" s="77">
        <v>-200000</v>
      </c>
      <c r="J52" s="77">
        <v>0</v>
      </c>
      <c r="K52" s="190"/>
      <c r="L52" s="191"/>
    </row>
    <row r="53" spans="2:12" ht="25.5" customHeight="1" thickBot="1" x14ac:dyDescent="0.3">
      <c r="B53" s="192">
        <v>24</v>
      </c>
      <c r="C53" s="193"/>
      <c r="D53" s="210" t="s">
        <v>90</v>
      </c>
      <c r="E53" s="211"/>
      <c r="F53" s="20" t="s">
        <v>91</v>
      </c>
      <c r="G53" s="75" t="s">
        <v>92</v>
      </c>
      <c r="H53" s="76">
        <v>540000</v>
      </c>
      <c r="I53" s="77">
        <f>SUM(I37+I44+I50)</f>
        <v>-165081</v>
      </c>
      <c r="J53" s="77">
        <f>SUM(J37+J44)</f>
        <v>8507927</v>
      </c>
      <c r="K53" s="215"/>
      <c r="L53" s="216"/>
    </row>
    <row r="54" spans="2:12" ht="38.25" customHeight="1" thickBot="1" x14ac:dyDescent="0.3">
      <c r="B54" s="186">
        <v>25</v>
      </c>
      <c r="C54" s="187"/>
      <c r="D54" s="208" t="s">
        <v>93</v>
      </c>
      <c r="E54" s="209"/>
      <c r="F54" s="16" t="s">
        <v>94</v>
      </c>
      <c r="G54" s="79">
        <v>45000</v>
      </c>
      <c r="H54" s="76"/>
      <c r="I54" s="77">
        <v>24021</v>
      </c>
      <c r="J54" s="77">
        <v>69021</v>
      </c>
      <c r="K54" s="217"/>
      <c r="L54" s="218"/>
    </row>
    <row r="55" spans="2:12" ht="15.75" thickBot="1" x14ac:dyDescent="0.3">
      <c r="B55" s="11"/>
      <c r="C55" s="206"/>
      <c r="D55" s="207"/>
      <c r="E55" s="17" t="s">
        <v>95</v>
      </c>
      <c r="F55" s="18"/>
      <c r="G55" s="79"/>
      <c r="H55" s="76"/>
      <c r="I55" s="78"/>
      <c r="J55" s="78"/>
      <c r="K55" s="190"/>
      <c r="L55" s="191"/>
    </row>
    <row r="56" spans="2:12" ht="15.75" thickBot="1" x14ac:dyDescent="0.3">
      <c r="B56" s="11"/>
      <c r="C56" s="206"/>
      <c r="D56" s="207"/>
      <c r="E56" s="17" t="s">
        <v>96</v>
      </c>
      <c r="F56" s="18"/>
      <c r="G56" s="79"/>
      <c r="H56" s="76"/>
      <c r="I56" s="78"/>
      <c r="J56" s="78"/>
      <c r="K56" s="190"/>
      <c r="L56" s="191"/>
    </row>
    <row r="57" spans="2:12" ht="15.75" thickBot="1" x14ac:dyDescent="0.3">
      <c r="B57" s="11"/>
      <c r="C57" s="206"/>
      <c r="D57" s="207"/>
      <c r="E57" s="17" t="s">
        <v>97</v>
      </c>
      <c r="F57" s="18"/>
      <c r="G57" s="79">
        <v>45000</v>
      </c>
      <c r="H57" s="76"/>
      <c r="I57" s="77">
        <v>24021</v>
      </c>
      <c r="J57" s="77">
        <v>69021</v>
      </c>
      <c r="K57" s="21"/>
      <c r="L57" s="6"/>
    </row>
    <row r="58" spans="2:12" ht="15.75" thickBot="1" x14ac:dyDescent="0.3">
      <c r="B58" s="11"/>
      <c r="C58" s="206"/>
      <c r="D58" s="207"/>
      <c r="E58" s="17" t="s">
        <v>98</v>
      </c>
      <c r="F58" s="18"/>
      <c r="G58" s="79"/>
      <c r="H58" s="76"/>
      <c r="I58" s="78"/>
      <c r="J58" s="78"/>
      <c r="K58" s="190"/>
      <c r="L58" s="191"/>
    </row>
    <row r="59" spans="2:12" ht="25.5" customHeight="1" thickBot="1" x14ac:dyDescent="0.3">
      <c r="B59" s="192">
        <v>26</v>
      </c>
      <c r="C59" s="193"/>
      <c r="D59" s="210" t="s">
        <v>99</v>
      </c>
      <c r="E59" s="211"/>
      <c r="F59" s="20" t="s">
        <v>100</v>
      </c>
      <c r="G59" s="79">
        <v>175000</v>
      </c>
      <c r="H59" s="76"/>
      <c r="I59" s="77">
        <v>-36733</v>
      </c>
      <c r="J59" s="77">
        <v>138267</v>
      </c>
      <c r="K59" s="215"/>
      <c r="L59" s="216"/>
    </row>
    <row r="60" spans="2:12" ht="15.75" thickBot="1" x14ac:dyDescent="0.3">
      <c r="B60" s="11"/>
      <c r="C60" s="206"/>
      <c r="D60" s="207"/>
      <c r="E60" s="17" t="s">
        <v>101</v>
      </c>
      <c r="F60" s="18"/>
      <c r="G60" s="79">
        <v>175000</v>
      </c>
      <c r="H60" s="76"/>
      <c r="I60" s="77">
        <v>-36733</v>
      </c>
      <c r="J60" s="77">
        <v>138267</v>
      </c>
      <c r="K60" s="190"/>
      <c r="L60" s="191"/>
    </row>
    <row r="61" spans="2:12" ht="38.25" customHeight="1" thickBot="1" x14ac:dyDescent="0.3">
      <c r="B61" s="192">
        <v>27</v>
      </c>
      <c r="C61" s="193"/>
      <c r="D61" s="210" t="s">
        <v>102</v>
      </c>
      <c r="E61" s="211"/>
      <c r="F61" s="20" t="s">
        <v>103</v>
      </c>
      <c r="G61" s="75" t="s">
        <v>104</v>
      </c>
      <c r="H61" s="76"/>
      <c r="I61" s="77">
        <f>SUM(I54+I59)</f>
        <v>-12712</v>
      </c>
      <c r="J61" s="77">
        <f>SUM(J54+J59)</f>
        <v>207288</v>
      </c>
      <c r="K61" s="215"/>
      <c r="L61" s="216"/>
    </row>
    <row r="62" spans="2:12" ht="15.75" thickBot="1" x14ac:dyDescent="0.3">
      <c r="B62" s="192">
        <v>28</v>
      </c>
      <c r="C62" s="193"/>
      <c r="D62" s="210" t="s">
        <v>105</v>
      </c>
      <c r="E62" s="211"/>
      <c r="F62" s="20" t="s">
        <v>106</v>
      </c>
      <c r="G62" s="75" t="s">
        <v>107</v>
      </c>
      <c r="H62" s="76">
        <v>-679321</v>
      </c>
      <c r="I62" s="77">
        <f>SUM(I63:I66)</f>
        <v>-217668</v>
      </c>
      <c r="J62" s="77">
        <f>SUM(J63:J66)</f>
        <v>1783011</v>
      </c>
      <c r="K62" s="215"/>
      <c r="L62" s="216"/>
    </row>
    <row r="63" spans="2:12" ht="15.75" thickBot="1" x14ac:dyDescent="0.3">
      <c r="B63" s="11"/>
      <c r="C63" s="206"/>
      <c r="D63" s="207"/>
      <c r="E63" s="17" t="s">
        <v>108</v>
      </c>
      <c r="F63" s="18"/>
      <c r="G63" s="75" t="s">
        <v>109</v>
      </c>
      <c r="H63" s="76">
        <v>-679321</v>
      </c>
      <c r="I63" s="77">
        <v>2833</v>
      </c>
      <c r="J63" s="77">
        <v>773512</v>
      </c>
      <c r="K63" s="190"/>
      <c r="L63" s="191"/>
    </row>
    <row r="64" spans="2:12" ht="15.75" thickBot="1" x14ac:dyDescent="0.3">
      <c r="B64" s="11"/>
      <c r="C64" s="206"/>
      <c r="D64" s="207"/>
      <c r="E64" s="17" t="s">
        <v>110</v>
      </c>
      <c r="F64" s="18"/>
      <c r="G64" s="79">
        <v>800000</v>
      </c>
      <c r="H64" s="76"/>
      <c r="I64" s="77">
        <v>-228158</v>
      </c>
      <c r="J64" s="77">
        <v>571842</v>
      </c>
      <c r="K64" s="190"/>
      <c r="L64" s="191"/>
    </row>
    <row r="65" spans="2:12" ht="15.75" thickBot="1" x14ac:dyDescent="0.3">
      <c r="B65" s="11"/>
      <c r="C65" s="206"/>
      <c r="D65" s="207"/>
      <c r="E65" s="17" t="s">
        <v>111</v>
      </c>
      <c r="F65" s="18"/>
      <c r="G65" s="79">
        <v>380000</v>
      </c>
      <c r="H65" s="76"/>
      <c r="I65" s="77">
        <v>7657</v>
      </c>
      <c r="J65" s="77">
        <v>387657</v>
      </c>
      <c r="K65" s="190"/>
      <c r="L65" s="191"/>
    </row>
    <row r="66" spans="2:12" ht="15.75" thickBot="1" x14ac:dyDescent="0.3">
      <c r="B66" s="22"/>
      <c r="C66" s="186"/>
      <c r="D66" s="207"/>
      <c r="E66" s="23" t="s">
        <v>112</v>
      </c>
      <c r="F66" s="24"/>
      <c r="G66" s="86">
        <v>50000</v>
      </c>
      <c r="H66" s="87"/>
      <c r="I66" s="88"/>
      <c r="J66" s="89">
        <v>50000</v>
      </c>
      <c r="K66" s="214"/>
      <c r="L66" s="191"/>
    </row>
    <row r="67" spans="2:12" ht="15.75" thickBot="1" x14ac:dyDescent="0.3">
      <c r="B67" s="192">
        <v>29</v>
      </c>
      <c r="C67" s="193"/>
      <c r="D67" s="210" t="s">
        <v>113</v>
      </c>
      <c r="E67" s="211"/>
      <c r="F67" s="20" t="s">
        <v>114</v>
      </c>
      <c r="G67" s="75"/>
      <c r="H67" s="76" t="s">
        <v>115</v>
      </c>
      <c r="I67" s="77">
        <v>-300260</v>
      </c>
      <c r="J67" s="77">
        <v>798450</v>
      </c>
      <c r="K67" s="190"/>
      <c r="L67" s="191"/>
    </row>
    <row r="68" spans="2:12" ht="15.75" thickBot="1" x14ac:dyDescent="0.3">
      <c r="B68" s="192">
        <v>30</v>
      </c>
      <c r="C68" s="193"/>
      <c r="D68" s="210" t="s">
        <v>116</v>
      </c>
      <c r="E68" s="211"/>
      <c r="F68" s="20" t="s">
        <v>117</v>
      </c>
      <c r="G68" s="75"/>
      <c r="H68" s="76"/>
      <c r="I68" s="78"/>
      <c r="J68" s="78"/>
      <c r="K68" s="190"/>
      <c r="L68" s="191"/>
    </row>
    <row r="69" spans="2:12" ht="38.25" customHeight="1" thickBot="1" x14ac:dyDescent="0.3">
      <c r="B69" s="192">
        <v>31</v>
      </c>
      <c r="C69" s="193"/>
      <c r="D69" s="210" t="s">
        <v>118</v>
      </c>
      <c r="E69" s="211"/>
      <c r="F69" s="20" t="s">
        <v>119</v>
      </c>
      <c r="G69" s="79">
        <v>750000</v>
      </c>
      <c r="H69" s="76">
        <v>974858</v>
      </c>
      <c r="I69" s="77">
        <v>172427</v>
      </c>
      <c r="J69" s="77">
        <v>1897285</v>
      </c>
      <c r="K69" s="190"/>
      <c r="L69" s="191"/>
    </row>
    <row r="70" spans="2:12" ht="25.5" customHeight="1" thickBot="1" x14ac:dyDescent="0.3">
      <c r="B70" s="192">
        <v>32</v>
      </c>
      <c r="C70" s="193"/>
      <c r="D70" s="212" t="s">
        <v>120</v>
      </c>
      <c r="E70" s="213"/>
      <c r="F70" s="20" t="s">
        <v>121</v>
      </c>
      <c r="G70" s="75"/>
      <c r="H70" s="76">
        <v>679321</v>
      </c>
      <c r="I70" s="77">
        <v>1539950</v>
      </c>
      <c r="J70" s="77">
        <v>2219271</v>
      </c>
      <c r="K70" s="190"/>
      <c r="L70" s="191"/>
    </row>
    <row r="71" spans="2:12" ht="15.75" thickBot="1" x14ac:dyDescent="0.3">
      <c r="B71" s="192">
        <v>33</v>
      </c>
      <c r="C71" s="193"/>
      <c r="D71" s="194" t="s">
        <v>122</v>
      </c>
      <c r="E71" s="195"/>
      <c r="F71" s="20" t="s">
        <v>123</v>
      </c>
      <c r="G71" s="75"/>
      <c r="H71" s="76" t="s">
        <v>124</v>
      </c>
      <c r="I71" s="78"/>
      <c r="J71" s="77">
        <v>31496</v>
      </c>
      <c r="K71" s="190"/>
      <c r="L71" s="191"/>
    </row>
    <row r="72" spans="2:12" ht="15.75" thickBot="1" x14ac:dyDescent="0.3">
      <c r="B72" s="11"/>
      <c r="C72" s="206"/>
      <c r="D72" s="207"/>
      <c r="E72" s="17" t="s">
        <v>125</v>
      </c>
      <c r="F72" s="18"/>
      <c r="G72" s="75"/>
      <c r="H72" s="76"/>
      <c r="I72" s="78"/>
      <c r="J72" s="78"/>
      <c r="K72" s="190"/>
      <c r="L72" s="191"/>
    </row>
    <row r="73" spans="2:12" ht="15.75" thickBot="1" x14ac:dyDescent="0.3">
      <c r="B73" s="11"/>
      <c r="C73" s="206"/>
      <c r="D73" s="207"/>
      <c r="E73" s="17" t="s">
        <v>126</v>
      </c>
      <c r="F73" s="18"/>
      <c r="G73" s="75"/>
      <c r="H73" s="76"/>
      <c r="I73" s="78"/>
      <c r="J73" s="78"/>
      <c r="K73" s="190"/>
      <c r="L73" s="191"/>
    </row>
    <row r="74" spans="2:12" ht="15.75" thickBot="1" x14ac:dyDescent="0.3">
      <c r="B74" s="11"/>
      <c r="C74" s="206"/>
      <c r="D74" s="207"/>
      <c r="E74" s="17" t="s">
        <v>127</v>
      </c>
      <c r="F74" s="18"/>
      <c r="G74" s="75"/>
      <c r="H74" s="76"/>
      <c r="I74" s="78"/>
      <c r="J74" s="78"/>
      <c r="K74" s="190"/>
      <c r="L74" s="191"/>
    </row>
    <row r="75" spans="2:12" ht="15.75" thickBot="1" x14ac:dyDescent="0.3">
      <c r="B75" s="11"/>
      <c r="C75" s="206"/>
      <c r="D75" s="207"/>
      <c r="E75" s="17" t="s">
        <v>128</v>
      </c>
      <c r="F75" s="18"/>
      <c r="G75" s="75"/>
      <c r="H75" s="76">
        <v>31496</v>
      </c>
      <c r="I75" s="77"/>
      <c r="J75" s="77">
        <v>31496</v>
      </c>
      <c r="K75" s="190"/>
      <c r="L75" s="191"/>
    </row>
    <row r="76" spans="2:12" ht="15.75" thickBot="1" x14ac:dyDescent="0.3">
      <c r="B76" s="11"/>
      <c r="C76" s="206"/>
      <c r="D76" s="207"/>
      <c r="E76" s="17" t="s">
        <v>129</v>
      </c>
      <c r="F76" s="18"/>
      <c r="G76" s="75"/>
      <c r="H76" s="76"/>
      <c r="I76" s="78"/>
      <c r="J76" s="78"/>
      <c r="K76" s="190"/>
      <c r="L76" s="191"/>
    </row>
    <row r="77" spans="2:12" ht="15.75" thickBot="1" x14ac:dyDescent="0.3">
      <c r="B77" s="186">
        <v>34</v>
      </c>
      <c r="C77" s="187"/>
      <c r="D77" s="208" t="s">
        <v>130</v>
      </c>
      <c r="E77" s="209"/>
      <c r="F77" s="16" t="s">
        <v>131</v>
      </c>
      <c r="G77" s="75" t="s">
        <v>132</v>
      </c>
      <c r="H77" s="76" t="s">
        <v>133</v>
      </c>
      <c r="I77" s="77">
        <f>SUM(I78:I82)</f>
        <v>-1186564</v>
      </c>
      <c r="J77" s="77">
        <v>2134247</v>
      </c>
      <c r="K77" s="190"/>
      <c r="L77" s="191"/>
    </row>
    <row r="78" spans="2:12" ht="15.75" thickBot="1" x14ac:dyDescent="0.3">
      <c r="B78" s="11"/>
      <c r="C78" s="206"/>
      <c r="D78" s="207"/>
      <c r="E78" s="17" t="s">
        <v>134</v>
      </c>
      <c r="F78" s="18"/>
      <c r="G78" s="75" t="s">
        <v>135</v>
      </c>
      <c r="H78" s="76"/>
      <c r="I78" s="77">
        <v>-23537</v>
      </c>
      <c r="J78" s="77">
        <v>76463</v>
      </c>
      <c r="K78" s="190"/>
      <c r="L78" s="191"/>
    </row>
    <row r="79" spans="2:12" ht="15.75" thickBot="1" x14ac:dyDescent="0.3">
      <c r="B79" s="11"/>
      <c r="C79" s="206"/>
      <c r="D79" s="207"/>
      <c r="E79" s="17" t="s">
        <v>136</v>
      </c>
      <c r="F79" s="18"/>
      <c r="G79" s="75"/>
      <c r="H79" s="76"/>
      <c r="I79" s="77">
        <v>9669</v>
      </c>
      <c r="J79" s="77">
        <v>9669</v>
      </c>
      <c r="K79" s="190"/>
      <c r="L79" s="191"/>
    </row>
    <row r="80" spans="2:12" ht="15.75" thickBot="1" x14ac:dyDescent="0.3">
      <c r="B80" s="11"/>
      <c r="C80" s="206"/>
      <c r="D80" s="207"/>
      <c r="E80" s="17" t="s">
        <v>137</v>
      </c>
      <c r="F80" s="18"/>
      <c r="G80" s="75" t="s">
        <v>138</v>
      </c>
      <c r="H80" s="76"/>
      <c r="I80" s="77">
        <v>-335201</v>
      </c>
      <c r="J80" s="77">
        <v>414799</v>
      </c>
      <c r="K80" s="190"/>
      <c r="L80" s="191"/>
    </row>
    <row r="81" spans="2:12" ht="15.75" thickBot="1" x14ac:dyDescent="0.3">
      <c r="B81" s="11"/>
      <c r="C81" s="206"/>
      <c r="D81" s="207"/>
      <c r="E81" s="17" t="s">
        <v>139</v>
      </c>
      <c r="F81" s="18"/>
      <c r="G81" s="75" t="s">
        <v>140</v>
      </c>
      <c r="H81" s="76" t="s">
        <v>133</v>
      </c>
      <c r="I81" s="77">
        <v>-1154270</v>
      </c>
      <c r="J81" s="77">
        <v>1316541</v>
      </c>
      <c r="K81" s="190"/>
      <c r="L81" s="191"/>
    </row>
    <row r="82" spans="2:12" ht="15.75" thickBot="1" x14ac:dyDescent="0.3">
      <c r="B82" s="67"/>
      <c r="C82" s="65"/>
      <c r="D82" s="65"/>
      <c r="E82" s="68" t="s">
        <v>161</v>
      </c>
      <c r="F82" s="69"/>
      <c r="G82" s="90"/>
      <c r="H82" s="91"/>
      <c r="I82" s="92">
        <v>316775</v>
      </c>
      <c r="J82" s="92">
        <v>316775</v>
      </c>
      <c r="K82" s="66"/>
      <c r="L82" s="6"/>
    </row>
    <row r="83" spans="2:12" ht="25.5" customHeight="1" thickBot="1" x14ac:dyDescent="0.3">
      <c r="B83" s="192">
        <v>35</v>
      </c>
      <c r="C83" s="193"/>
      <c r="D83" s="210" t="s">
        <v>141</v>
      </c>
      <c r="E83" s="211"/>
      <c r="F83" s="20" t="s">
        <v>142</v>
      </c>
      <c r="G83" s="75" t="s">
        <v>143</v>
      </c>
      <c r="H83" s="76" t="s">
        <v>115</v>
      </c>
      <c r="I83" s="77">
        <f>SUM(I62+I67+I69+I70+I77)</f>
        <v>7885</v>
      </c>
      <c r="J83" s="77">
        <f>SUM(J62+J67+J69+J70+J71+J77)</f>
        <v>8863760</v>
      </c>
      <c r="K83" s="190"/>
      <c r="L83" s="191"/>
    </row>
    <row r="84" spans="2:12" ht="15.75" thickBot="1" x14ac:dyDescent="0.3">
      <c r="B84" s="186">
        <v>36</v>
      </c>
      <c r="C84" s="187"/>
      <c r="D84" s="208" t="s">
        <v>144</v>
      </c>
      <c r="E84" s="209"/>
      <c r="F84" s="16" t="s">
        <v>145</v>
      </c>
      <c r="G84" s="75"/>
      <c r="H84" s="76"/>
      <c r="I84" s="78"/>
      <c r="J84" s="78"/>
      <c r="K84" s="190"/>
      <c r="L84" s="191"/>
    </row>
    <row r="85" spans="2:12" ht="25.5" customHeight="1" thickBot="1" x14ac:dyDescent="0.3">
      <c r="B85" s="186">
        <v>37</v>
      </c>
      <c r="C85" s="187"/>
      <c r="D85" s="208" t="s">
        <v>146</v>
      </c>
      <c r="E85" s="209"/>
      <c r="F85" s="16" t="s">
        <v>147</v>
      </c>
      <c r="G85" s="75"/>
      <c r="H85" s="76"/>
      <c r="I85" s="78"/>
      <c r="J85" s="78"/>
      <c r="K85" s="190"/>
      <c r="L85" s="191"/>
    </row>
    <row r="86" spans="2:12" ht="21" customHeight="1" thickBot="1" x14ac:dyDescent="0.3">
      <c r="B86" s="186">
        <v>38</v>
      </c>
      <c r="C86" s="187"/>
      <c r="D86" s="208" t="s">
        <v>148</v>
      </c>
      <c r="E86" s="209"/>
      <c r="F86" s="16" t="s">
        <v>149</v>
      </c>
      <c r="G86" s="75"/>
      <c r="H86" s="76"/>
      <c r="I86" s="78"/>
      <c r="J86" s="78"/>
      <c r="K86" s="190"/>
      <c r="L86" s="191"/>
    </row>
    <row r="87" spans="2:12" ht="26.25" customHeight="1" thickBot="1" x14ac:dyDescent="0.3">
      <c r="B87" s="186">
        <v>39</v>
      </c>
      <c r="C87" s="187"/>
      <c r="D87" s="208" t="s">
        <v>150</v>
      </c>
      <c r="E87" s="209"/>
      <c r="F87" s="16" t="s">
        <v>151</v>
      </c>
      <c r="G87" s="75" t="s">
        <v>152</v>
      </c>
      <c r="H87" s="76">
        <v>442450</v>
      </c>
      <c r="I87" s="77">
        <v>-700956</v>
      </c>
      <c r="J87" s="77">
        <v>3864329</v>
      </c>
      <c r="K87" s="190"/>
      <c r="L87" s="191"/>
    </row>
    <row r="88" spans="2:12" ht="25.5" customHeight="1" thickBot="1" x14ac:dyDescent="0.3">
      <c r="B88" s="186">
        <v>40</v>
      </c>
      <c r="C88" s="187"/>
      <c r="D88" s="208" t="s">
        <v>153</v>
      </c>
      <c r="E88" s="209"/>
      <c r="F88" s="16" t="s">
        <v>154</v>
      </c>
      <c r="G88" s="75"/>
      <c r="H88" s="76"/>
      <c r="I88" s="78"/>
      <c r="J88" s="78"/>
      <c r="K88" s="190"/>
      <c r="L88" s="191"/>
    </row>
    <row r="89" spans="2:12" ht="15.75" thickBot="1" x14ac:dyDescent="0.3">
      <c r="B89" s="186">
        <v>41</v>
      </c>
      <c r="C89" s="187"/>
      <c r="D89" s="208" t="s">
        <v>155</v>
      </c>
      <c r="E89" s="209"/>
      <c r="F89" s="16" t="s">
        <v>156</v>
      </c>
      <c r="G89" s="75"/>
      <c r="H89" s="76"/>
      <c r="I89" s="77">
        <v>21163</v>
      </c>
      <c r="J89" s="77">
        <v>21163</v>
      </c>
      <c r="K89" s="190"/>
      <c r="L89" s="191"/>
    </row>
    <row r="90" spans="2:12" ht="25.5" customHeight="1" thickBot="1" x14ac:dyDescent="0.3">
      <c r="B90" s="186">
        <v>42</v>
      </c>
      <c r="C90" s="187"/>
      <c r="D90" s="208" t="s">
        <v>157</v>
      </c>
      <c r="E90" s="209"/>
      <c r="F90" s="16" t="s">
        <v>158</v>
      </c>
      <c r="G90" s="75"/>
      <c r="H90" s="76"/>
      <c r="I90" s="78"/>
      <c r="J90" s="78"/>
      <c r="K90" s="190"/>
      <c r="L90" s="191"/>
    </row>
    <row r="91" spans="2:12" ht="15.75" thickBot="1" x14ac:dyDescent="0.3">
      <c r="B91" s="186">
        <v>43</v>
      </c>
      <c r="C91" s="187"/>
      <c r="D91" s="208" t="s">
        <v>159</v>
      </c>
      <c r="E91" s="209"/>
      <c r="F91" s="16" t="s">
        <v>160</v>
      </c>
      <c r="G91" s="79">
        <v>132000</v>
      </c>
      <c r="H91" s="76"/>
      <c r="I91" s="77">
        <v>4810</v>
      </c>
      <c r="J91" s="77">
        <v>136810</v>
      </c>
      <c r="K91" s="190"/>
      <c r="L91" s="191"/>
    </row>
    <row r="92" spans="2:12" ht="15.75" thickBot="1" x14ac:dyDescent="0.3">
      <c r="B92" s="11"/>
      <c r="C92" s="206"/>
      <c r="D92" s="207"/>
      <c r="E92" s="17" t="s">
        <v>161</v>
      </c>
      <c r="F92" s="18"/>
      <c r="G92" s="75"/>
      <c r="H92" s="76"/>
      <c r="I92" s="78"/>
      <c r="J92" s="78"/>
      <c r="K92" s="190"/>
      <c r="L92" s="191"/>
    </row>
    <row r="93" spans="2:12" ht="15.75" thickBot="1" x14ac:dyDescent="0.3">
      <c r="B93" s="11"/>
      <c r="C93" s="206"/>
      <c r="D93" s="207"/>
      <c r="E93" s="17" t="s">
        <v>162</v>
      </c>
      <c r="F93" s="18"/>
      <c r="G93" s="75"/>
      <c r="H93" s="76"/>
      <c r="I93" s="78"/>
      <c r="J93" s="78"/>
      <c r="K93" s="190"/>
      <c r="L93" s="191"/>
    </row>
    <row r="94" spans="2:12" ht="15.75" thickBot="1" x14ac:dyDescent="0.3">
      <c r="B94" s="11"/>
      <c r="C94" s="206"/>
      <c r="D94" s="207"/>
      <c r="E94" s="17" t="s">
        <v>163</v>
      </c>
      <c r="F94" s="18"/>
      <c r="G94" s="75"/>
      <c r="H94" s="76"/>
      <c r="I94" s="78"/>
      <c r="J94" s="78"/>
      <c r="K94" s="190"/>
      <c r="L94" s="191"/>
    </row>
    <row r="95" spans="2:12" ht="15.75" thickBot="1" x14ac:dyDescent="0.3">
      <c r="B95" s="11"/>
      <c r="C95" s="206"/>
      <c r="D95" s="207"/>
      <c r="E95" s="17" t="s">
        <v>164</v>
      </c>
      <c r="F95" s="18"/>
      <c r="G95" s="75"/>
      <c r="H95" s="76"/>
      <c r="I95" s="78"/>
      <c r="J95" s="78"/>
      <c r="K95" s="190"/>
      <c r="L95" s="191"/>
    </row>
    <row r="96" spans="2:12" ht="15.75" thickBot="1" x14ac:dyDescent="0.3">
      <c r="B96" s="11"/>
      <c r="C96" s="206"/>
      <c r="D96" s="207"/>
      <c r="E96" s="17" t="s">
        <v>165</v>
      </c>
      <c r="F96" s="18"/>
      <c r="G96" s="75"/>
      <c r="H96" s="76"/>
      <c r="I96" s="78"/>
      <c r="J96" s="78"/>
      <c r="K96" s="190"/>
      <c r="L96" s="191"/>
    </row>
    <row r="97" spans="2:12" ht="15.75" thickBot="1" x14ac:dyDescent="0.3">
      <c r="B97" s="11"/>
      <c r="C97" s="206"/>
      <c r="D97" s="207"/>
      <c r="E97" s="17" t="s">
        <v>166</v>
      </c>
      <c r="F97" s="18"/>
      <c r="G97" s="75" t="s">
        <v>167</v>
      </c>
      <c r="H97" s="76"/>
      <c r="I97" s="78">
        <v>4810</v>
      </c>
      <c r="J97" s="77">
        <v>136810</v>
      </c>
      <c r="K97" s="190"/>
      <c r="L97" s="191"/>
    </row>
    <row r="98" spans="2:12" ht="38.25" customHeight="1" thickBot="1" x14ac:dyDescent="0.3">
      <c r="B98" s="186">
        <v>44</v>
      </c>
      <c r="C98" s="187"/>
      <c r="D98" s="208" t="s">
        <v>168</v>
      </c>
      <c r="E98" s="209"/>
      <c r="F98" s="16" t="s">
        <v>169</v>
      </c>
      <c r="G98" s="75" t="s">
        <v>170</v>
      </c>
      <c r="H98" s="76">
        <v>442450</v>
      </c>
      <c r="I98" s="77">
        <f>SUM(I87+I88+I89+I90+I91)</f>
        <v>-674983</v>
      </c>
      <c r="J98" s="77">
        <f>SUM(J87+J89+J91)</f>
        <v>4022302</v>
      </c>
      <c r="K98" s="190"/>
      <c r="L98" s="191"/>
    </row>
    <row r="99" spans="2:12" ht="25.5" customHeight="1" thickBot="1" x14ac:dyDescent="0.3">
      <c r="B99" s="192">
        <v>45</v>
      </c>
      <c r="C99" s="193"/>
      <c r="D99" s="210" t="s">
        <v>171</v>
      </c>
      <c r="E99" s="211"/>
      <c r="F99" s="20" t="s">
        <v>172</v>
      </c>
      <c r="G99" s="80" t="s">
        <v>173</v>
      </c>
      <c r="H99" s="81" t="s">
        <v>174</v>
      </c>
      <c r="I99" s="82">
        <f>SUM(I53+I61+I83+I98)</f>
        <v>-844891</v>
      </c>
      <c r="J99" s="82">
        <f>SUM(J53+J61+J83+J98)</f>
        <v>21601277</v>
      </c>
      <c r="K99" s="190"/>
      <c r="L99" s="191"/>
    </row>
    <row r="100" spans="2:12" ht="25.5" customHeight="1" thickBot="1" x14ac:dyDescent="0.3">
      <c r="B100" s="186">
        <v>46</v>
      </c>
      <c r="C100" s="187"/>
      <c r="D100" s="196" t="s">
        <v>175</v>
      </c>
      <c r="E100" s="197"/>
      <c r="F100" s="16" t="s">
        <v>176</v>
      </c>
      <c r="G100" s="75"/>
      <c r="H100" s="76"/>
      <c r="I100" s="78"/>
      <c r="J100" s="78"/>
      <c r="K100" s="190"/>
      <c r="L100" s="191"/>
    </row>
    <row r="101" spans="2:12" ht="15.75" thickBot="1" x14ac:dyDescent="0.3">
      <c r="B101" s="186">
        <v>47</v>
      </c>
      <c r="C101" s="187"/>
      <c r="D101" s="196" t="s">
        <v>177</v>
      </c>
      <c r="E101" s="197"/>
      <c r="F101" s="16" t="s">
        <v>178</v>
      </c>
      <c r="G101" s="75"/>
      <c r="H101" s="76"/>
      <c r="I101" s="77">
        <v>817700</v>
      </c>
      <c r="J101" s="77">
        <v>817700</v>
      </c>
      <c r="K101" s="190"/>
      <c r="L101" s="191"/>
    </row>
    <row r="102" spans="2:12" ht="25.5" customHeight="1" thickBot="1" x14ac:dyDescent="0.3">
      <c r="B102" s="186">
        <v>48</v>
      </c>
      <c r="C102" s="187"/>
      <c r="D102" s="204" t="s">
        <v>179</v>
      </c>
      <c r="E102" s="205"/>
      <c r="F102" s="16" t="s">
        <v>180</v>
      </c>
      <c r="G102" s="75"/>
      <c r="H102" s="76"/>
      <c r="I102" s="78"/>
      <c r="J102" s="78"/>
      <c r="K102" s="190"/>
      <c r="L102" s="191"/>
    </row>
    <row r="103" spans="2:12" ht="30.75" customHeight="1" thickBot="1" x14ac:dyDescent="0.3">
      <c r="B103" s="186">
        <v>49</v>
      </c>
      <c r="C103" s="187"/>
      <c r="D103" s="204" t="s">
        <v>181</v>
      </c>
      <c r="E103" s="205"/>
      <c r="F103" s="16" t="s">
        <v>182</v>
      </c>
      <c r="G103" s="75"/>
      <c r="H103" s="76"/>
      <c r="I103" s="78"/>
      <c r="J103" s="78"/>
      <c r="K103" s="190"/>
      <c r="L103" s="191"/>
    </row>
    <row r="104" spans="2:12" ht="38.25" customHeight="1" thickBot="1" x14ac:dyDescent="0.3">
      <c r="B104" s="186">
        <v>50</v>
      </c>
      <c r="C104" s="187"/>
      <c r="D104" s="204" t="s">
        <v>183</v>
      </c>
      <c r="E104" s="205"/>
      <c r="F104" s="16" t="s">
        <v>184</v>
      </c>
      <c r="G104" s="75"/>
      <c r="H104" s="76"/>
      <c r="I104" s="78"/>
      <c r="J104" s="78"/>
      <c r="K104" s="190"/>
      <c r="L104" s="191"/>
    </row>
    <row r="105" spans="2:12" ht="25.5" customHeight="1" thickBot="1" x14ac:dyDescent="0.3">
      <c r="B105" s="186">
        <v>51</v>
      </c>
      <c r="C105" s="187"/>
      <c r="D105" s="196" t="s">
        <v>185</v>
      </c>
      <c r="E105" s="197"/>
      <c r="F105" s="16" t="s">
        <v>186</v>
      </c>
      <c r="G105" s="93"/>
      <c r="H105" s="76"/>
      <c r="I105" s="78"/>
      <c r="J105" s="94"/>
      <c r="K105" s="190"/>
      <c r="L105" s="191"/>
    </row>
    <row r="106" spans="2:12" ht="25.5" customHeight="1" thickBot="1" x14ac:dyDescent="0.3">
      <c r="B106" s="186">
        <v>52</v>
      </c>
      <c r="C106" s="187"/>
      <c r="D106" s="196" t="s">
        <v>187</v>
      </c>
      <c r="E106" s="197"/>
      <c r="F106" s="16" t="s">
        <v>188</v>
      </c>
      <c r="G106" s="75" t="s">
        <v>189</v>
      </c>
      <c r="H106" s="76"/>
      <c r="I106" s="77">
        <v>-300000</v>
      </c>
      <c r="J106" s="77">
        <v>0</v>
      </c>
      <c r="K106" s="190"/>
      <c r="L106" s="191"/>
    </row>
    <row r="107" spans="2:12" ht="25.5" customHeight="1" thickBot="1" x14ac:dyDescent="0.3">
      <c r="B107" s="186">
        <v>53</v>
      </c>
      <c r="C107" s="187"/>
      <c r="D107" s="196" t="s">
        <v>190</v>
      </c>
      <c r="E107" s="197"/>
      <c r="F107" s="16" t="s">
        <v>191</v>
      </c>
      <c r="G107" s="75" t="s">
        <v>192</v>
      </c>
      <c r="H107" s="76" t="s">
        <v>193</v>
      </c>
      <c r="I107" s="77">
        <v>2829745</v>
      </c>
      <c r="J107" s="77">
        <v>8522745</v>
      </c>
      <c r="K107" s="190"/>
      <c r="L107" s="191"/>
    </row>
    <row r="108" spans="2:12" ht="25.5" customHeight="1" thickBot="1" x14ac:dyDescent="0.3">
      <c r="B108" s="192">
        <v>54</v>
      </c>
      <c r="C108" s="193"/>
      <c r="D108" s="198" t="s">
        <v>194</v>
      </c>
      <c r="E108" s="199"/>
      <c r="F108" s="20" t="s">
        <v>195</v>
      </c>
      <c r="G108" s="80" t="s">
        <v>196</v>
      </c>
      <c r="H108" s="81" t="s">
        <v>193</v>
      </c>
      <c r="I108" s="82">
        <f>SUM(I101+I106+I107)</f>
        <v>3347445</v>
      </c>
      <c r="J108" s="82">
        <f>SUM(J101+J107)</f>
        <v>9340445</v>
      </c>
      <c r="K108" s="190"/>
      <c r="L108" s="191"/>
    </row>
    <row r="109" spans="2:12" ht="25.5" customHeight="1" thickBot="1" x14ac:dyDescent="0.3">
      <c r="B109" s="186">
        <v>55</v>
      </c>
      <c r="C109" s="187"/>
      <c r="D109" s="196" t="s">
        <v>197</v>
      </c>
      <c r="E109" s="197"/>
      <c r="F109" s="16" t="s">
        <v>198</v>
      </c>
      <c r="G109" s="75"/>
      <c r="H109" s="76"/>
      <c r="I109" s="78"/>
      <c r="J109" s="78"/>
      <c r="K109" s="190"/>
      <c r="L109" s="191"/>
    </row>
    <row r="110" spans="2:12" ht="25.5" customHeight="1" thickBot="1" x14ac:dyDescent="0.3">
      <c r="B110" s="186">
        <v>56</v>
      </c>
      <c r="C110" s="187"/>
      <c r="D110" s="196" t="s">
        <v>199</v>
      </c>
      <c r="E110" s="197"/>
      <c r="F110" s="16" t="s">
        <v>200</v>
      </c>
      <c r="G110" s="75"/>
      <c r="H110" s="76"/>
      <c r="I110" s="77">
        <v>731075</v>
      </c>
      <c r="J110" s="77">
        <v>731075</v>
      </c>
      <c r="K110" s="190"/>
      <c r="L110" s="191"/>
    </row>
    <row r="111" spans="2:12" ht="36" customHeight="1" thickBot="1" x14ac:dyDescent="0.3">
      <c r="B111" s="186">
        <v>57</v>
      </c>
      <c r="C111" s="187"/>
      <c r="D111" s="196" t="s">
        <v>201</v>
      </c>
      <c r="E111" s="197"/>
      <c r="F111" s="16" t="s">
        <v>202</v>
      </c>
      <c r="G111" s="75"/>
      <c r="H111" s="76"/>
      <c r="I111" s="78"/>
      <c r="J111" s="78"/>
      <c r="K111" s="190"/>
      <c r="L111" s="191"/>
    </row>
    <row r="112" spans="2:12" ht="36.75" customHeight="1" thickBot="1" x14ac:dyDescent="0.3">
      <c r="B112" s="186">
        <v>58</v>
      </c>
      <c r="C112" s="187"/>
      <c r="D112" s="196" t="s">
        <v>203</v>
      </c>
      <c r="E112" s="197"/>
      <c r="F112" s="16" t="s">
        <v>204</v>
      </c>
      <c r="G112" s="75"/>
      <c r="H112" s="76"/>
      <c r="I112" s="78"/>
      <c r="J112" s="78"/>
      <c r="K112" s="190"/>
      <c r="L112" s="191"/>
    </row>
    <row r="113" spans="2:12" ht="37.5" customHeight="1" thickBot="1" x14ac:dyDescent="0.3">
      <c r="B113" s="186">
        <v>59</v>
      </c>
      <c r="C113" s="187"/>
      <c r="D113" s="196" t="s">
        <v>205</v>
      </c>
      <c r="E113" s="197"/>
      <c r="F113" s="16" t="s">
        <v>206</v>
      </c>
      <c r="G113" s="75"/>
      <c r="H113" s="76"/>
      <c r="I113" s="78"/>
      <c r="J113" s="78"/>
      <c r="K113" s="190"/>
      <c r="L113" s="191"/>
    </row>
    <row r="114" spans="2:12" ht="30.75" customHeight="1" thickBot="1" x14ac:dyDescent="0.3">
      <c r="B114" s="186">
        <v>60</v>
      </c>
      <c r="C114" s="187"/>
      <c r="D114" s="196" t="s">
        <v>207</v>
      </c>
      <c r="E114" s="197"/>
      <c r="F114" s="16" t="s">
        <v>208</v>
      </c>
      <c r="G114" s="75">
        <v>270000</v>
      </c>
      <c r="H114" s="76"/>
      <c r="I114" s="77">
        <v>20504</v>
      </c>
      <c r="J114" s="78">
        <v>290504</v>
      </c>
      <c r="K114" s="190"/>
      <c r="L114" s="191"/>
    </row>
    <row r="115" spans="2:12" ht="36" customHeight="1" thickBot="1" x14ac:dyDescent="0.3">
      <c r="B115" s="186">
        <v>61</v>
      </c>
      <c r="C115" s="187"/>
      <c r="D115" s="196" t="s">
        <v>209</v>
      </c>
      <c r="E115" s="197"/>
      <c r="F115" s="16" t="s">
        <v>210</v>
      </c>
      <c r="G115" s="75"/>
      <c r="H115" s="76"/>
      <c r="I115" s="78"/>
      <c r="J115" s="98"/>
      <c r="K115" s="190"/>
      <c r="L115" s="191"/>
    </row>
    <row r="116" spans="2:12" ht="35.25" customHeight="1" thickBot="1" x14ac:dyDescent="0.3">
      <c r="B116" s="186">
        <v>62</v>
      </c>
      <c r="C116" s="187"/>
      <c r="D116" s="196" t="s">
        <v>211</v>
      </c>
      <c r="E116" s="197"/>
      <c r="F116" s="16" t="s">
        <v>212</v>
      </c>
      <c r="G116" s="75"/>
      <c r="H116" s="76"/>
      <c r="I116" s="78"/>
      <c r="J116" s="97"/>
      <c r="K116" s="190"/>
      <c r="L116" s="191"/>
    </row>
    <row r="117" spans="2:12" ht="25.5" customHeight="1" thickBot="1" x14ac:dyDescent="0.3">
      <c r="B117" s="186">
        <v>63</v>
      </c>
      <c r="C117" s="187"/>
      <c r="D117" s="196" t="s">
        <v>213</v>
      </c>
      <c r="E117" s="197"/>
      <c r="F117" s="16" t="s">
        <v>214</v>
      </c>
      <c r="G117" s="75"/>
      <c r="H117" s="76"/>
      <c r="I117" s="78"/>
      <c r="J117" s="97"/>
      <c r="K117" s="190"/>
      <c r="L117" s="191"/>
    </row>
    <row r="118" spans="2:12" ht="15.75" thickBot="1" x14ac:dyDescent="0.3">
      <c r="B118" s="186">
        <v>64</v>
      </c>
      <c r="C118" s="187"/>
      <c r="D118" s="202" t="s">
        <v>215</v>
      </c>
      <c r="E118" s="203"/>
      <c r="F118" s="16" t="s">
        <v>216</v>
      </c>
      <c r="G118" s="75"/>
      <c r="H118" s="76"/>
      <c r="I118" s="78"/>
      <c r="J118" s="97"/>
      <c r="K118" s="190"/>
      <c r="L118" s="191"/>
    </row>
    <row r="119" spans="2:12" ht="37.5" customHeight="1" thickBot="1" x14ac:dyDescent="0.3">
      <c r="B119" s="186">
        <v>65</v>
      </c>
      <c r="C119" s="187"/>
      <c r="D119" s="196" t="s">
        <v>217</v>
      </c>
      <c r="E119" s="197"/>
      <c r="F119" s="16" t="s">
        <v>218</v>
      </c>
      <c r="G119" s="75"/>
      <c r="H119" s="76"/>
      <c r="I119" s="77"/>
      <c r="J119" s="77"/>
      <c r="K119" s="190"/>
      <c r="L119" s="191"/>
    </row>
    <row r="120" spans="2:12" ht="15.75" thickBot="1" x14ac:dyDescent="0.3">
      <c r="B120" s="186">
        <v>66</v>
      </c>
      <c r="C120" s="187"/>
      <c r="D120" s="202" t="s">
        <v>219</v>
      </c>
      <c r="E120" s="203"/>
      <c r="F120" s="16" t="s">
        <v>220</v>
      </c>
      <c r="G120" s="75" t="s">
        <v>189</v>
      </c>
      <c r="H120" s="76"/>
      <c r="I120" s="77">
        <v>9439011</v>
      </c>
      <c r="J120" s="96">
        <v>9739011</v>
      </c>
      <c r="K120" s="190"/>
      <c r="L120" s="191"/>
    </row>
    <row r="121" spans="2:12" ht="25.5" customHeight="1" thickBot="1" x14ac:dyDescent="0.3">
      <c r="B121" s="192">
        <v>67</v>
      </c>
      <c r="C121" s="193"/>
      <c r="D121" s="198" t="s">
        <v>221</v>
      </c>
      <c r="E121" s="199"/>
      <c r="F121" s="20" t="s">
        <v>222</v>
      </c>
      <c r="G121" s="80" t="s">
        <v>223</v>
      </c>
      <c r="H121" s="81"/>
      <c r="I121" s="82">
        <f>SUM(I110+I114+I120)</f>
        <v>10190590</v>
      </c>
      <c r="J121" s="82">
        <f>SUM(J109:J120)</f>
        <v>10760590</v>
      </c>
      <c r="K121" s="190"/>
      <c r="L121" s="191"/>
    </row>
    <row r="122" spans="2:12" ht="15.75" thickBot="1" x14ac:dyDescent="0.3">
      <c r="B122" s="186">
        <v>68</v>
      </c>
      <c r="C122" s="187"/>
      <c r="D122" s="188" t="s">
        <v>224</v>
      </c>
      <c r="E122" s="189"/>
      <c r="F122" s="16" t="s">
        <v>225</v>
      </c>
      <c r="G122" s="75"/>
      <c r="H122" s="76"/>
      <c r="I122" s="77">
        <v>780000</v>
      </c>
      <c r="J122" s="96">
        <v>780000</v>
      </c>
      <c r="K122" s="190"/>
      <c r="L122" s="191"/>
    </row>
    <row r="123" spans="2:12" ht="15.75" thickBot="1" x14ac:dyDescent="0.3">
      <c r="B123" s="186">
        <v>69</v>
      </c>
      <c r="C123" s="187"/>
      <c r="D123" s="188" t="s">
        <v>226</v>
      </c>
      <c r="E123" s="189"/>
      <c r="F123" s="16" t="s">
        <v>227</v>
      </c>
      <c r="G123" s="75"/>
      <c r="H123" s="76"/>
      <c r="I123" s="77">
        <v>779529</v>
      </c>
      <c r="J123" s="96">
        <v>779529</v>
      </c>
      <c r="K123" s="190"/>
      <c r="L123" s="191"/>
    </row>
    <row r="124" spans="2:12" ht="15.75" thickBot="1" x14ac:dyDescent="0.3">
      <c r="B124" s="186">
        <v>70</v>
      </c>
      <c r="C124" s="187"/>
      <c r="D124" s="188" t="s">
        <v>228</v>
      </c>
      <c r="E124" s="189"/>
      <c r="F124" s="16" t="s">
        <v>229</v>
      </c>
      <c r="G124" s="75"/>
      <c r="H124" s="76"/>
      <c r="I124" s="78"/>
      <c r="J124" s="97"/>
      <c r="K124" s="190"/>
      <c r="L124" s="191"/>
    </row>
    <row r="125" spans="2:12" ht="15.75" thickBot="1" x14ac:dyDescent="0.3">
      <c r="B125" s="186">
        <v>71</v>
      </c>
      <c r="C125" s="187"/>
      <c r="D125" s="188" t="s">
        <v>230</v>
      </c>
      <c r="E125" s="189"/>
      <c r="F125" s="16" t="s">
        <v>231</v>
      </c>
      <c r="G125" s="75"/>
      <c r="H125" s="76"/>
      <c r="I125" s="77">
        <v>892409</v>
      </c>
      <c r="J125" s="96">
        <v>892409</v>
      </c>
      <c r="K125" s="190"/>
      <c r="L125" s="191"/>
    </row>
    <row r="126" spans="2:12" ht="15.75" thickBot="1" x14ac:dyDescent="0.3">
      <c r="B126" s="186">
        <v>72</v>
      </c>
      <c r="C126" s="187"/>
      <c r="D126" s="188" t="s">
        <v>232</v>
      </c>
      <c r="E126" s="189"/>
      <c r="F126" s="16" t="s">
        <v>233</v>
      </c>
      <c r="G126" s="75"/>
      <c r="H126" s="76"/>
      <c r="I126" s="78"/>
      <c r="J126" s="97"/>
      <c r="K126" s="190"/>
      <c r="L126" s="191"/>
    </row>
    <row r="127" spans="2:12" ht="15.75" thickBot="1" x14ac:dyDescent="0.3">
      <c r="B127" s="186">
        <v>73</v>
      </c>
      <c r="C127" s="187"/>
      <c r="D127" s="188" t="s">
        <v>234</v>
      </c>
      <c r="E127" s="189"/>
      <c r="F127" s="16" t="s">
        <v>235</v>
      </c>
      <c r="G127" s="75"/>
      <c r="H127" s="76"/>
      <c r="I127" s="78"/>
      <c r="J127" s="97"/>
      <c r="K127" s="190"/>
      <c r="L127" s="191"/>
    </row>
    <row r="128" spans="2:12" ht="15.75" thickBot="1" x14ac:dyDescent="0.3">
      <c r="B128" s="186">
        <v>74</v>
      </c>
      <c r="C128" s="187"/>
      <c r="D128" s="188" t="s">
        <v>236</v>
      </c>
      <c r="E128" s="189"/>
      <c r="F128" s="16" t="s">
        <v>237</v>
      </c>
      <c r="G128" s="75"/>
      <c r="H128" s="76"/>
      <c r="I128" s="77">
        <v>451551</v>
      </c>
      <c r="J128" s="77">
        <v>451551</v>
      </c>
      <c r="K128" s="190"/>
      <c r="L128" s="191"/>
    </row>
    <row r="129" spans="2:12" s="73" customFormat="1" ht="15.75" thickBot="1" x14ac:dyDescent="0.3">
      <c r="B129" s="192">
        <v>75</v>
      </c>
      <c r="C129" s="193"/>
      <c r="D129" s="194" t="s">
        <v>238</v>
      </c>
      <c r="E129" s="195"/>
      <c r="F129" s="20" t="s">
        <v>239</v>
      </c>
      <c r="G129" s="80"/>
      <c r="H129" s="81"/>
      <c r="I129" s="82">
        <f>SUM(I122+I123+I125+I128)</f>
        <v>2903489</v>
      </c>
      <c r="J129" s="95">
        <f>SUM(J122+J123+J125+J128)</f>
        <v>2903489</v>
      </c>
      <c r="K129" s="200"/>
      <c r="L129" s="201"/>
    </row>
    <row r="130" spans="2:12" ht="15.75" thickBot="1" x14ac:dyDescent="0.3">
      <c r="B130" s="186">
        <v>76</v>
      </c>
      <c r="C130" s="187"/>
      <c r="D130" s="196" t="s">
        <v>240</v>
      </c>
      <c r="E130" s="197"/>
      <c r="F130" s="16" t="s">
        <v>241</v>
      </c>
      <c r="G130" s="75" t="s">
        <v>242</v>
      </c>
      <c r="H130" s="76"/>
      <c r="I130" s="77">
        <v>11101016</v>
      </c>
      <c r="J130" s="96">
        <v>16943834</v>
      </c>
      <c r="K130" s="190"/>
      <c r="L130" s="191"/>
    </row>
    <row r="131" spans="2:12" ht="25.5" customHeight="1" thickBot="1" x14ac:dyDescent="0.3">
      <c r="B131" s="186">
        <v>77</v>
      </c>
      <c r="C131" s="187"/>
      <c r="D131" s="196" t="s">
        <v>243</v>
      </c>
      <c r="E131" s="197"/>
      <c r="F131" s="16" t="s">
        <v>244</v>
      </c>
      <c r="G131" s="75"/>
      <c r="H131" s="76"/>
      <c r="I131" s="78"/>
      <c r="J131" s="97"/>
      <c r="K131" s="190"/>
      <c r="L131" s="191"/>
    </row>
    <row r="132" spans="2:12" ht="25.5" customHeight="1" thickBot="1" x14ac:dyDescent="0.3">
      <c r="B132" s="186">
        <v>78</v>
      </c>
      <c r="C132" s="187"/>
      <c r="D132" s="196" t="s">
        <v>245</v>
      </c>
      <c r="E132" s="197"/>
      <c r="F132" s="16" t="s">
        <v>246</v>
      </c>
      <c r="G132" s="75"/>
      <c r="H132" s="76"/>
      <c r="I132" s="78"/>
      <c r="J132" s="97"/>
      <c r="K132" s="190"/>
      <c r="L132" s="191"/>
    </row>
    <row r="133" spans="2:12" ht="27.75" customHeight="1" thickBot="1" x14ac:dyDescent="0.3">
      <c r="B133" s="186">
        <v>79</v>
      </c>
      <c r="C133" s="187"/>
      <c r="D133" s="196" t="s">
        <v>247</v>
      </c>
      <c r="E133" s="197"/>
      <c r="F133" s="16" t="s">
        <v>248</v>
      </c>
      <c r="G133" s="75" t="s">
        <v>249</v>
      </c>
      <c r="H133" s="76"/>
      <c r="I133" s="77">
        <v>2997273</v>
      </c>
      <c r="J133" s="77">
        <v>4574834</v>
      </c>
      <c r="K133" s="190"/>
      <c r="L133" s="191"/>
    </row>
    <row r="134" spans="2:12" ht="20.25" customHeight="1" thickBot="1" x14ac:dyDescent="0.3">
      <c r="B134" s="192">
        <v>80</v>
      </c>
      <c r="C134" s="193"/>
      <c r="D134" s="198" t="s">
        <v>250</v>
      </c>
      <c r="E134" s="199"/>
      <c r="F134" s="20" t="s">
        <v>251</v>
      </c>
      <c r="G134" s="80" t="s">
        <v>252</v>
      </c>
      <c r="H134" s="81"/>
      <c r="I134" s="82">
        <f>SUM(I130:I133)</f>
        <v>14098289</v>
      </c>
      <c r="J134" s="82">
        <f>SUM(J130:J133)</f>
        <v>21518668</v>
      </c>
      <c r="K134" s="190"/>
      <c r="L134" s="191"/>
    </row>
    <row r="135" spans="2:12" ht="25.5" customHeight="1" thickBot="1" x14ac:dyDescent="0.3">
      <c r="B135" s="186">
        <v>81</v>
      </c>
      <c r="C135" s="187"/>
      <c r="D135" s="196" t="s">
        <v>253</v>
      </c>
      <c r="E135" s="197"/>
      <c r="F135" s="16" t="s">
        <v>254</v>
      </c>
      <c r="G135" s="75"/>
      <c r="H135" s="76"/>
      <c r="I135" s="78"/>
      <c r="J135" s="78"/>
      <c r="K135" s="190"/>
      <c r="L135" s="191"/>
    </row>
    <row r="136" spans="2:12" ht="27" customHeight="1" thickBot="1" x14ac:dyDescent="0.3">
      <c r="B136" s="186">
        <v>82</v>
      </c>
      <c r="C136" s="187"/>
      <c r="D136" s="196" t="s">
        <v>255</v>
      </c>
      <c r="E136" s="197"/>
      <c r="F136" s="16" t="s">
        <v>256</v>
      </c>
      <c r="G136" s="75"/>
      <c r="H136" s="76"/>
      <c r="I136" s="78"/>
      <c r="J136" s="78"/>
      <c r="K136" s="190"/>
      <c r="L136" s="191"/>
    </row>
    <row r="137" spans="2:12" ht="42.75" customHeight="1" thickBot="1" x14ac:dyDescent="0.3">
      <c r="B137" s="186">
        <v>83</v>
      </c>
      <c r="C137" s="187"/>
      <c r="D137" s="196" t="s">
        <v>257</v>
      </c>
      <c r="E137" s="197"/>
      <c r="F137" s="16" t="s">
        <v>258</v>
      </c>
      <c r="G137" s="75"/>
      <c r="H137" s="76"/>
      <c r="I137" s="78"/>
      <c r="J137" s="78"/>
      <c r="K137" s="190"/>
      <c r="L137" s="191"/>
    </row>
    <row r="138" spans="2:12" ht="30" customHeight="1" thickBot="1" x14ac:dyDescent="0.3">
      <c r="B138" s="186">
        <v>84</v>
      </c>
      <c r="C138" s="187"/>
      <c r="D138" s="196" t="s">
        <v>259</v>
      </c>
      <c r="E138" s="197"/>
      <c r="F138" s="16" t="s">
        <v>260</v>
      </c>
      <c r="G138" s="75"/>
      <c r="H138" s="76"/>
      <c r="I138" s="78"/>
      <c r="J138" s="78"/>
      <c r="K138" s="190"/>
      <c r="L138" s="191"/>
    </row>
    <row r="139" spans="2:12" ht="45" customHeight="1" thickBot="1" x14ac:dyDescent="0.3">
      <c r="B139" s="186">
        <v>85</v>
      </c>
      <c r="C139" s="187"/>
      <c r="D139" s="196" t="s">
        <v>261</v>
      </c>
      <c r="E139" s="197"/>
      <c r="F139" s="16" t="s">
        <v>262</v>
      </c>
      <c r="G139" s="75"/>
      <c r="H139" s="76"/>
      <c r="I139" s="78"/>
      <c r="J139" s="78"/>
      <c r="K139" s="190"/>
      <c r="L139" s="191"/>
    </row>
    <row r="140" spans="2:12" ht="45.75" customHeight="1" thickBot="1" x14ac:dyDescent="0.3">
      <c r="B140" s="186">
        <v>86</v>
      </c>
      <c r="C140" s="187"/>
      <c r="D140" s="196" t="s">
        <v>263</v>
      </c>
      <c r="E140" s="197"/>
      <c r="F140" s="16" t="s">
        <v>264</v>
      </c>
      <c r="G140" s="75"/>
      <c r="H140" s="76"/>
      <c r="I140" s="78"/>
      <c r="J140" s="78"/>
      <c r="K140" s="190"/>
      <c r="L140" s="191"/>
    </row>
    <row r="141" spans="2:12" ht="15.75" thickBot="1" x14ac:dyDescent="0.3">
      <c r="B141" s="186">
        <v>87</v>
      </c>
      <c r="C141" s="187"/>
      <c r="D141" s="196" t="s">
        <v>265</v>
      </c>
      <c r="E141" s="197"/>
      <c r="F141" s="16" t="s">
        <v>266</v>
      </c>
      <c r="G141" s="75"/>
      <c r="H141" s="76"/>
      <c r="I141" s="78"/>
      <c r="J141" s="78"/>
      <c r="K141" s="190"/>
      <c r="L141" s="191"/>
    </row>
    <row r="142" spans="2:12" ht="36" customHeight="1" thickBot="1" x14ac:dyDescent="0.3">
      <c r="B142" s="186">
        <v>88</v>
      </c>
      <c r="C142" s="187"/>
      <c r="D142" s="196" t="s">
        <v>267</v>
      </c>
      <c r="E142" s="197"/>
      <c r="F142" s="16" t="s">
        <v>268</v>
      </c>
      <c r="G142" s="75"/>
      <c r="H142" s="76"/>
      <c r="I142" s="78"/>
      <c r="J142" s="78"/>
      <c r="K142" s="190"/>
      <c r="L142" s="191"/>
    </row>
    <row r="143" spans="2:12" ht="30" customHeight="1" thickBot="1" x14ac:dyDescent="0.3">
      <c r="B143" s="186">
        <v>89</v>
      </c>
      <c r="C143" s="187"/>
      <c r="D143" s="196" t="s">
        <v>269</v>
      </c>
      <c r="E143" s="197"/>
      <c r="F143" s="16" t="s">
        <v>270</v>
      </c>
      <c r="G143" s="75"/>
      <c r="H143" s="76"/>
      <c r="I143" s="78"/>
      <c r="J143" s="78"/>
      <c r="K143" s="190"/>
      <c r="L143" s="191"/>
    </row>
    <row r="144" spans="2:12" ht="15.75" thickBot="1" x14ac:dyDescent="0.3">
      <c r="B144" s="192">
        <v>90</v>
      </c>
      <c r="C144" s="193"/>
      <c r="D144" s="194" t="s">
        <v>271</v>
      </c>
      <c r="E144" s="195"/>
      <c r="F144" s="25" t="s">
        <v>272</v>
      </c>
      <c r="G144" s="80" t="s">
        <v>273</v>
      </c>
      <c r="H144" s="81">
        <v>882500</v>
      </c>
      <c r="I144" s="82">
        <f>SUM(I31+I32+I99+I108+I121+I129+I134)</f>
        <v>31301394</v>
      </c>
      <c r="J144" s="82">
        <f>SUM(J31+J32+J99+J108+J121+J129+J134)</f>
        <v>97738824</v>
      </c>
      <c r="K144" s="190"/>
      <c r="L144" s="191"/>
    </row>
    <row r="145" spans="2:12" ht="15.75" thickBot="1" x14ac:dyDescent="0.3">
      <c r="B145" s="192">
        <v>91</v>
      </c>
      <c r="C145" s="193"/>
      <c r="D145" s="194" t="s">
        <v>274</v>
      </c>
      <c r="E145" s="195"/>
      <c r="F145" s="25" t="s">
        <v>275</v>
      </c>
      <c r="G145" s="75"/>
      <c r="H145" s="76"/>
      <c r="I145" s="78"/>
      <c r="J145" s="97"/>
      <c r="K145" s="190"/>
      <c r="L145" s="191"/>
    </row>
    <row r="146" spans="2:12" ht="15.75" thickBot="1" x14ac:dyDescent="0.3">
      <c r="B146" s="186">
        <v>92</v>
      </c>
      <c r="C146" s="187"/>
      <c r="D146" s="188" t="s">
        <v>276</v>
      </c>
      <c r="E146" s="189"/>
      <c r="F146" s="15" t="s">
        <v>277</v>
      </c>
      <c r="G146" s="75"/>
      <c r="H146" s="76"/>
      <c r="I146" s="78"/>
      <c r="J146" s="97"/>
      <c r="K146" s="190"/>
      <c r="L146" s="191"/>
    </row>
    <row r="147" spans="2:12" ht="15.75" thickBot="1" x14ac:dyDescent="0.3">
      <c r="B147" s="186">
        <v>93</v>
      </c>
      <c r="C147" s="187"/>
      <c r="D147" s="188" t="s">
        <v>278</v>
      </c>
      <c r="E147" s="189"/>
      <c r="F147" s="15"/>
      <c r="G147" s="75"/>
      <c r="H147" s="76"/>
      <c r="I147" s="78">
        <v>829753</v>
      </c>
      <c r="J147" s="96">
        <v>829753</v>
      </c>
      <c r="K147" s="190"/>
      <c r="L147" s="191"/>
    </row>
    <row r="148" spans="2:12" ht="15.75" thickBot="1" x14ac:dyDescent="0.3">
      <c r="B148" s="186"/>
      <c r="C148" s="187"/>
      <c r="D148" s="188" t="s">
        <v>279</v>
      </c>
      <c r="E148" s="189"/>
      <c r="F148" s="15"/>
      <c r="G148" s="75"/>
      <c r="H148" s="76"/>
      <c r="I148" s="78"/>
      <c r="J148" s="97"/>
      <c r="K148" s="190"/>
      <c r="L148" s="191"/>
    </row>
    <row r="149" spans="2:12" ht="15.75" thickBot="1" x14ac:dyDescent="0.3">
      <c r="B149" s="192">
        <v>94</v>
      </c>
      <c r="C149" s="193"/>
      <c r="D149" s="194" t="s">
        <v>280</v>
      </c>
      <c r="E149" s="195"/>
      <c r="F149" s="25"/>
      <c r="G149" s="80" t="s">
        <v>281</v>
      </c>
      <c r="H149" s="81">
        <v>882500</v>
      </c>
      <c r="I149" s="82">
        <f>SUM(I144+I145+I146+I147)</f>
        <v>32131147</v>
      </c>
      <c r="J149" s="95">
        <f>SUM(J144+J145+J146+J147)</f>
        <v>98568577</v>
      </c>
      <c r="K149" s="190"/>
      <c r="L149" s="191"/>
    </row>
    <row r="150" spans="2:12" x14ac:dyDescent="0.25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</row>
    <row r="151" spans="2:12" ht="15.75" x14ac:dyDescent="0.25">
      <c r="B151" s="27"/>
    </row>
    <row r="152" spans="2:12" ht="15.75" x14ac:dyDescent="0.25">
      <c r="B152" s="27"/>
    </row>
    <row r="153" spans="2:12" ht="15.75" x14ac:dyDescent="0.25">
      <c r="B153" s="27"/>
    </row>
    <row r="154" spans="2:12" ht="15.75" x14ac:dyDescent="0.25">
      <c r="B154" s="27"/>
    </row>
    <row r="155" spans="2:12" ht="15.75" x14ac:dyDescent="0.25">
      <c r="B155" s="27"/>
    </row>
    <row r="156" spans="2:12" ht="15.75" x14ac:dyDescent="0.25">
      <c r="B156" s="27"/>
    </row>
    <row r="157" spans="2:12" ht="15.75" x14ac:dyDescent="0.25">
      <c r="B157" s="27"/>
    </row>
    <row r="158" spans="2:12" ht="15.75" x14ac:dyDescent="0.25">
      <c r="B158" s="27"/>
    </row>
    <row r="159" spans="2:12" ht="15.75" x14ac:dyDescent="0.25">
      <c r="B159" s="27"/>
    </row>
    <row r="160" spans="2:12" ht="15.75" x14ac:dyDescent="0.25">
      <c r="B160" s="27"/>
    </row>
    <row r="161" spans="2:2" ht="15.75" x14ac:dyDescent="0.25">
      <c r="B161" s="27"/>
    </row>
    <row r="162" spans="2:2" ht="15.75" x14ac:dyDescent="0.25">
      <c r="B162" s="27"/>
    </row>
    <row r="163" spans="2:2" ht="15.75" x14ac:dyDescent="0.25">
      <c r="B163" s="27"/>
    </row>
    <row r="164" spans="2:2" ht="15.75" x14ac:dyDescent="0.25">
      <c r="B164" s="27"/>
    </row>
    <row r="165" spans="2:2" ht="15.75" x14ac:dyDescent="0.25">
      <c r="B165" s="27"/>
    </row>
    <row r="166" spans="2:2" ht="15.75" x14ac:dyDescent="0.25">
      <c r="B166" s="27"/>
    </row>
    <row r="167" spans="2:2" ht="15.75" x14ac:dyDescent="0.25">
      <c r="B167" s="27"/>
    </row>
    <row r="168" spans="2:2" ht="15.75" x14ac:dyDescent="0.25">
      <c r="B168" s="27"/>
    </row>
    <row r="169" spans="2:2" ht="15.75" x14ac:dyDescent="0.25">
      <c r="B169" s="27"/>
    </row>
    <row r="170" spans="2:2" ht="15.75" x14ac:dyDescent="0.25">
      <c r="B170" s="27"/>
    </row>
    <row r="171" spans="2:2" ht="15.75" x14ac:dyDescent="0.25">
      <c r="B171" s="27"/>
    </row>
    <row r="172" spans="2:2" ht="15.75" x14ac:dyDescent="0.25">
      <c r="B172" s="28"/>
    </row>
    <row r="173" spans="2:2" ht="15.75" x14ac:dyDescent="0.25">
      <c r="B173" s="27"/>
    </row>
    <row r="174" spans="2:2" ht="15.75" x14ac:dyDescent="0.25">
      <c r="B174" s="27"/>
    </row>
    <row r="175" spans="2:2" ht="15.75" x14ac:dyDescent="0.25">
      <c r="B175" s="29"/>
    </row>
    <row r="176" spans="2:2" ht="15.75" x14ac:dyDescent="0.25">
      <c r="B176" s="29"/>
    </row>
    <row r="177" spans="2:9" x14ac:dyDescent="0.25">
      <c r="B177" s="184"/>
      <c r="C177" s="184"/>
      <c r="D177" s="181"/>
      <c r="E177" s="118"/>
      <c r="F177" s="51"/>
      <c r="G177" s="185"/>
      <c r="H177" s="185"/>
      <c r="I177" s="51"/>
    </row>
    <row r="178" spans="2:9" x14ac:dyDescent="0.25">
      <c r="B178" s="184"/>
      <c r="C178" s="184"/>
      <c r="D178" s="181"/>
      <c r="E178" s="118"/>
      <c r="F178" s="51"/>
      <c r="G178" s="185"/>
      <c r="H178" s="185"/>
      <c r="I178" s="51"/>
    </row>
    <row r="179" spans="2:9" x14ac:dyDescent="0.25">
      <c r="B179" s="180"/>
      <c r="C179" s="180"/>
      <c r="D179" s="119"/>
      <c r="E179" s="119"/>
      <c r="F179" s="119"/>
      <c r="G179" s="52"/>
      <c r="H179" s="52"/>
      <c r="I179" s="52"/>
    </row>
    <row r="180" spans="2:9" x14ac:dyDescent="0.25">
      <c r="B180" s="180"/>
      <c r="C180" s="180"/>
      <c r="D180" s="120"/>
      <c r="E180" s="121"/>
      <c r="F180" s="122"/>
      <c r="G180" s="57"/>
      <c r="H180" s="53"/>
      <c r="I180" s="53"/>
    </row>
    <row r="181" spans="2:9" x14ac:dyDescent="0.25">
      <c r="B181" s="180"/>
      <c r="C181" s="180"/>
      <c r="D181" s="120"/>
      <c r="E181" s="121"/>
      <c r="F181" s="122"/>
      <c r="G181" s="57"/>
      <c r="H181" s="54"/>
      <c r="I181" s="54"/>
    </row>
    <row r="182" spans="2:9" x14ac:dyDescent="0.25">
      <c r="B182" s="180"/>
      <c r="C182" s="180"/>
      <c r="D182" s="120"/>
      <c r="E182" s="121"/>
      <c r="F182" s="122"/>
      <c r="G182" s="57"/>
      <c r="H182" s="53"/>
      <c r="I182" s="53"/>
    </row>
    <row r="183" spans="2:9" x14ac:dyDescent="0.25">
      <c r="B183" s="180"/>
      <c r="C183" s="180"/>
      <c r="D183" s="120"/>
      <c r="E183" s="121"/>
      <c r="F183" s="122"/>
      <c r="G183" s="57"/>
      <c r="H183" s="53"/>
      <c r="I183" s="53"/>
    </row>
    <row r="184" spans="2:9" x14ac:dyDescent="0.25">
      <c r="B184" s="180"/>
      <c r="C184" s="180"/>
      <c r="D184" s="120"/>
      <c r="E184" s="121"/>
      <c r="F184" s="122"/>
      <c r="G184" s="123"/>
      <c r="H184" s="55"/>
      <c r="I184" s="55"/>
    </row>
    <row r="185" spans="2:9" x14ac:dyDescent="0.25">
      <c r="B185" s="180"/>
      <c r="C185" s="180"/>
      <c r="D185" s="120"/>
      <c r="E185" s="121"/>
      <c r="F185" s="122"/>
      <c r="G185" s="57"/>
      <c r="H185" s="56"/>
      <c r="I185" s="56"/>
    </row>
    <row r="186" spans="2:9" x14ac:dyDescent="0.25">
      <c r="B186" s="180"/>
      <c r="C186" s="180"/>
      <c r="D186" s="120"/>
      <c r="E186" s="121"/>
      <c r="F186" s="124"/>
      <c r="G186" s="125"/>
      <c r="H186" s="53"/>
      <c r="I186" s="53"/>
    </row>
    <row r="187" spans="2:9" x14ac:dyDescent="0.25">
      <c r="B187" s="180"/>
      <c r="C187" s="180"/>
      <c r="D187" s="120"/>
      <c r="E187" s="121"/>
      <c r="F187" s="122"/>
      <c r="G187" s="57"/>
      <c r="H187" s="56"/>
      <c r="I187" s="56"/>
    </row>
    <row r="188" spans="2:9" x14ac:dyDescent="0.25">
      <c r="B188" s="180"/>
      <c r="C188" s="180"/>
      <c r="D188" s="120"/>
      <c r="E188" s="121"/>
      <c r="F188" s="122"/>
      <c r="G188" s="57"/>
      <c r="H188" s="56"/>
      <c r="I188" s="56"/>
    </row>
    <row r="189" spans="2:9" x14ac:dyDescent="0.25">
      <c r="B189" s="180"/>
      <c r="C189" s="180"/>
      <c r="D189" s="120"/>
      <c r="E189" s="121"/>
      <c r="F189" s="122"/>
      <c r="G189" s="57"/>
      <c r="H189" s="56"/>
      <c r="I189" s="56"/>
    </row>
    <row r="190" spans="2:9" x14ac:dyDescent="0.25">
      <c r="B190" s="180"/>
      <c r="C190" s="180"/>
      <c r="D190" s="120"/>
      <c r="E190" s="121"/>
      <c r="F190" s="122"/>
      <c r="G190" s="57"/>
      <c r="H190" s="56"/>
      <c r="I190" s="56"/>
    </row>
    <row r="191" spans="2:9" x14ac:dyDescent="0.25">
      <c r="B191" s="180"/>
      <c r="C191" s="180"/>
      <c r="D191" s="120"/>
      <c r="E191" s="121"/>
      <c r="F191" s="124"/>
      <c r="G191" s="53"/>
      <c r="H191" s="53"/>
      <c r="I191" s="53"/>
    </row>
    <row r="192" spans="2:9" x14ac:dyDescent="0.25">
      <c r="B192" s="119"/>
      <c r="C192" s="119"/>
      <c r="D192" s="126"/>
      <c r="E192" s="127"/>
      <c r="F192" s="122"/>
      <c r="G192" s="54"/>
      <c r="H192" s="57"/>
      <c r="I192" s="57"/>
    </row>
    <row r="193" spans="2:9" x14ac:dyDescent="0.25">
      <c r="B193" s="119"/>
      <c r="C193" s="119"/>
      <c r="D193" s="126"/>
      <c r="E193" s="127"/>
      <c r="F193" s="122"/>
      <c r="G193" s="54"/>
      <c r="H193" s="57"/>
      <c r="I193" s="57"/>
    </row>
    <row r="194" spans="2:9" x14ac:dyDescent="0.25">
      <c r="B194" s="119"/>
      <c r="C194" s="119"/>
      <c r="D194" s="126"/>
      <c r="E194" s="127"/>
      <c r="F194" s="122"/>
      <c r="G194" s="54"/>
      <c r="H194" s="57"/>
      <c r="I194" s="57"/>
    </row>
    <row r="195" spans="2:9" x14ac:dyDescent="0.25">
      <c r="B195" s="119"/>
      <c r="C195" s="119"/>
      <c r="D195" s="126"/>
      <c r="E195" s="127"/>
      <c r="F195" s="122"/>
      <c r="G195" s="54"/>
      <c r="H195" s="57"/>
      <c r="I195" s="57"/>
    </row>
    <row r="196" spans="2:9" x14ac:dyDescent="0.25">
      <c r="B196" s="180"/>
      <c r="C196" s="180"/>
      <c r="D196" s="120"/>
      <c r="E196" s="121"/>
      <c r="F196" s="124"/>
      <c r="G196" s="125"/>
      <c r="H196" s="53"/>
      <c r="I196" s="53"/>
    </row>
    <row r="197" spans="2:9" x14ac:dyDescent="0.25">
      <c r="B197" s="180"/>
      <c r="C197" s="180"/>
      <c r="D197" s="120"/>
      <c r="E197" s="121"/>
      <c r="F197" s="124"/>
      <c r="G197" s="53"/>
      <c r="H197" s="53"/>
      <c r="I197" s="53"/>
    </row>
    <row r="198" spans="2:9" x14ac:dyDescent="0.25">
      <c r="B198" s="180"/>
      <c r="C198" s="180"/>
      <c r="D198" s="120"/>
      <c r="E198" s="121"/>
      <c r="F198" s="122"/>
      <c r="G198" s="57"/>
      <c r="H198" s="57"/>
      <c r="I198" s="57"/>
    </row>
    <row r="199" spans="2:9" x14ac:dyDescent="0.25">
      <c r="B199" s="180"/>
      <c r="C199" s="180"/>
      <c r="D199" s="120"/>
      <c r="E199" s="121"/>
      <c r="F199" s="122"/>
      <c r="G199" s="57"/>
      <c r="H199" s="56"/>
      <c r="I199" s="56"/>
    </row>
    <row r="200" spans="2:9" x14ac:dyDescent="0.25">
      <c r="B200" s="180"/>
      <c r="C200" s="180"/>
      <c r="D200" s="120"/>
      <c r="E200" s="121"/>
      <c r="F200" s="122"/>
      <c r="G200" s="57"/>
      <c r="H200" s="56"/>
      <c r="I200" s="56"/>
    </row>
    <row r="201" spans="2:9" x14ac:dyDescent="0.25">
      <c r="B201" s="180"/>
      <c r="C201" s="180"/>
      <c r="D201" s="120"/>
      <c r="E201" s="121"/>
      <c r="F201" s="122"/>
      <c r="G201" s="57"/>
      <c r="H201" s="56"/>
      <c r="I201" s="56"/>
    </row>
    <row r="202" spans="2:9" x14ac:dyDescent="0.25">
      <c r="B202" s="119"/>
      <c r="C202" s="119"/>
      <c r="D202" s="128"/>
      <c r="E202" s="129"/>
      <c r="F202" s="122"/>
      <c r="G202" s="56"/>
      <c r="H202" s="57"/>
      <c r="I202" s="57"/>
    </row>
    <row r="203" spans="2:9" x14ac:dyDescent="0.25">
      <c r="B203" s="119"/>
      <c r="C203" s="119"/>
      <c r="D203" s="128"/>
      <c r="E203" s="130"/>
      <c r="F203" s="122"/>
      <c r="G203" s="56"/>
      <c r="H203" s="57"/>
      <c r="I203" s="57"/>
    </row>
    <row r="204" spans="2:9" x14ac:dyDescent="0.25">
      <c r="B204" s="181"/>
      <c r="C204" s="181"/>
      <c r="D204" s="131"/>
      <c r="E204" s="132"/>
      <c r="F204" s="122"/>
      <c r="G204" s="57"/>
      <c r="H204" s="56"/>
      <c r="I204" s="56"/>
    </row>
    <row r="205" spans="2:9" x14ac:dyDescent="0.25">
      <c r="B205" s="180"/>
      <c r="C205" s="180"/>
      <c r="D205" s="120"/>
      <c r="E205" s="121"/>
      <c r="F205" s="122"/>
      <c r="G205" s="57"/>
      <c r="H205" s="56"/>
      <c r="I205" s="56"/>
    </row>
    <row r="206" spans="2:9" x14ac:dyDescent="0.25">
      <c r="B206" s="119"/>
      <c r="C206" s="119"/>
      <c r="D206" s="128"/>
      <c r="E206" s="129"/>
      <c r="F206" s="122"/>
      <c r="G206" s="57"/>
      <c r="H206" s="57"/>
      <c r="I206" s="57"/>
    </row>
    <row r="207" spans="2:9" x14ac:dyDescent="0.25">
      <c r="B207" s="180"/>
      <c r="C207" s="180"/>
      <c r="D207" s="120"/>
      <c r="E207" s="121"/>
      <c r="F207" s="133"/>
      <c r="G207" s="59"/>
      <c r="H207" s="56"/>
      <c r="I207" s="56"/>
    </row>
    <row r="208" spans="2:9" x14ac:dyDescent="0.25">
      <c r="B208" s="181"/>
      <c r="C208" s="181"/>
      <c r="D208" s="131"/>
      <c r="E208" s="132"/>
      <c r="F208" s="134"/>
      <c r="G208" s="59"/>
      <c r="H208" s="58"/>
      <c r="I208" s="58"/>
    </row>
    <row r="209" spans="2:9" x14ac:dyDescent="0.25">
      <c r="B209" s="180"/>
      <c r="C209" s="180"/>
      <c r="D209" s="120"/>
      <c r="E209" s="121"/>
      <c r="F209" s="134"/>
      <c r="G209" s="59"/>
      <c r="H209" s="58"/>
      <c r="I209" s="58"/>
    </row>
    <row r="210" spans="2:9" x14ac:dyDescent="0.25">
      <c r="B210" s="180"/>
      <c r="C210" s="180"/>
      <c r="D210" s="120"/>
      <c r="E210" s="121"/>
      <c r="F210" s="134"/>
      <c r="G210" s="59"/>
      <c r="H210" s="59"/>
      <c r="I210" s="59"/>
    </row>
    <row r="211" spans="2:9" x14ac:dyDescent="0.25">
      <c r="B211" s="180"/>
      <c r="C211" s="180"/>
      <c r="D211" s="120"/>
      <c r="E211" s="121"/>
      <c r="F211" s="135"/>
      <c r="G211" s="136"/>
      <c r="H211" s="55"/>
      <c r="I211" s="55"/>
    </row>
    <row r="212" spans="2:9" x14ac:dyDescent="0.25">
      <c r="B212" s="119"/>
      <c r="C212" s="119"/>
      <c r="D212" s="128"/>
      <c r="E212" s="129"/>
      <c r="F212" s="133"/>
      <c r="G212" s="58"/>
      <c r="H212" s="60"/>
      <c r="I212" s="60"/>
    </row>
    <row r="213" spans="2:9" x14ac:dyDescent="0.25">
      <c r="B213" s="119"/>
      <c r="C213" s="119"/>
      <c r="D213" s="128"/>
      <c r="E213" s="130"/>
      <c r="F213" s="133"/>
      <c r="G213" s="58"/>
      <c r="H213" s="61"/>
      <c r="I213" s="61"/>
    </row>
    <row r="214" spans="2:9" x14ac:dyDescent="0.25">
      <c r="B214" s="180"/>
      <c r="C214" s="180"/>
      <c r="D214" s="120"/>
      <c r="E214" s="121"/>
      <c r="F214" s="137"/>
      <c r="G214" s="136"/>
      <c r="H214" s="62"/>
      <c r="I214" s="62"/>
    </row>
    <row r="215" spans="2:9" x14ac:dyDescent="0.25">
      <c r="B215" s="119"/>
      <c r="C215" s="119"/>
      <c r="D215" s="128"/>
      <c r="E215" s="129"/>
      <c r="F215" s="133"/>
      <c r="G215" s="58"/>
      <c r="H215" s="60"/>
      <c r="I215" s="60"/>
    </row>
    <row r="216" spans="2:9" x14ac:dyDescent="0.25">
      <c r="B216" s="119"/>
      <c r="C216" s="119"/>
      <c r="D216" s="128"/>
      <c r="E216" s="130"/>
      <c r="F216" s="133"/>
      <c r="G216" s="58"/>
      <c r="H216" s="60"/>
      <c r="I216" s="60"/>
    </row>
    <row r="217" spans="2:9" x14ac:dyDescent="0.25">
      <c r="B217" s="119"/>
      <c r="C217" s="119"/>
      <c r="D217" s="128"/>
      <c r="E217" s="130"/>
      <c r="F217" s="133"/>
      <c r="G217" s="58"/>
      <c r="H217" s="60"/>
      <c r="I217" s="60"/>
    </row>
    <row r="218" spans="2:9" x14ac:dyDescent="0.25">
      <c r="B218" s="180"/>
      <c r="C218" s="180"/>
      <c r="D218" s="120"/>
      <c r="E218" s="121"/>
      <c r="F218" s="137"/>
      <c r="G218" s="136"/>
      <c r="H218" s="62"/>
      <c r="I218" s="62"/>
    </row>
    <row r="219" spans="2:9" x14ac:dyDescent="0.25">
      <c r="B219" s="180"/>
      <c r="C219" s="180"/>
      <c r="D219" s="120"/>
      <c r="E219" s="121"/>
      <c r="F219" s="134"/>
      <c r="G219" s="59"/>
      <c r="H219" s="56"/>
      <c r="I219" s="56"/>
    </row>
    <row r="220" spans="2:9" x14ac:dyDescent="0.25">
      <c r="B220" s="180"/>
      <c r="C220" s="180"/>
      <c r="D220" s="120"/>
      <c r="E220" s="121"/>
      <c r="F220" s="138"/>
      <c r="G220" s="136"/>
      <c r="H220" s="55"/>
      <c r="I220" s="55"/>
    </row>
    <row r="221" spans="2:9" x14ac:dyDescent="0.25">
      <c r="B221" s="119"/>
      <c r="C221" s="119"/>
      <c r="D221" s="128"/>
      <c r="E221" s="129"/>
      <c r="F221" s="139"/>
      <c r="G221" s="53"/>
      <c r="H221" s="61"/>
      <c r="I221" s="61"/>
    </row>
    <row r="222" spans="2:9" x14ac:dyDescent="0.25">
      <c r="B222" s="180"/>
      <c r="C222" s="180"/>
      <c r="D222" s="120"/>
      <c r="E222" s="121"/>
      <c r="F222" s="137"/>
      <c r="G222" s="136"/>
      <c r="H222" s="54"/>
      <c r="I222" s="54"/>
    </row>
    <row r="223" spans="2:9" x14ac:dyDescent="0.25">
      <c r="B223" s="119"/>
      <c r="C223" s="119"/>
      <c r="D223" s="128"/>
      <c r="E223" s="129"/>
      <c r="F223" s="133"/>
      <c r="G223" s="56"/>
      <c r="H223" s="60"/>
      <c r="I223" s="60"/>
    </row>
    <row r="224" spans="2:9" x14ac:dyDescent="0.25">
      <c r="B224" s="181"/>
      <c r="C224" s="181"/>
      <c r="D224" s="131"/>
      <c r="E224" s="132"/>
      <c r="F224" s="133"/>
      <c r="G224" s="59"/>
      <c r="H224" s="56"/>
      <c r="I224" s="56"/>
    </row>
    <row r="225" spans="2:9" x14ac:dyDescent="0.25">
      <c r="B225" s="181"/>
      <c r="C225" s="181"/>
      <c r="D225" s="131"/>
      <c r="E225" s="132"/>
      <c r="F225" s="133"/>
      <c r="G225" s="59"/>
      <c r="H225" s="56"/>
      <c r="I225" s="56"/>
    </row>
    <row r="226" spans="2:9" x14ac:dyDescent="0.25">
      <c r="B226" s="180"/>
      <c r="C226" s="180"/>
      <c r="D226" s="120"/>
      <c r="E226" s="121"/>
      <c r="F226" s="135"/>
      <c r="G226" s="136"/>
      <c r="H226" s="55"/>
      <c r="I226" s="55"/>
    </row>
    <row r="227" spans="2:9" x14ac:dyDescent="0.25">
      <c r="B227" s="119"/>
      <c r="C227" s="119"/>
      <c r="D227" s="128"/>
      <c r="E227" s="129"/>
      <c r="F227" s="133"/>
      <c r="G227" s="56"/>
      <c r="H227" s="60"/>
      <c r="I227" s="60"/>
    </row>
    <row r="228" spans="2:9" x14ac:dyDescent="0.25">
      <c r="B228" s="119"/>
      <c r="C228" s="119"/>
      <c r="D228" s="128"/>
      <c r="E228" s="130"/>
      <c r="F228" s="133"/>
      <c r="G228" s="54"/>
      <c r="H228" s="60"/>
      <c r="I228" s="60"/>
    </row>
    <row r="229" spans="2:9" x14ac:dyDescent="0.25">
      <c r="B229" s="119"/>
      <c r="C229" s="119"/>
      <c r="D229" s="128"/>
      <c r="E229" s="130"/>
      <c r="F229" s="133"/>
      <c r="G229" s="54"/>
      <c r="H229" s="61"/>
      <c r="I229" s="61"/>
    </row>
    <row r="230" spans="2:9" x14ac:dyDescent="0.25">
      <c r="B230" s="181"/>
      <c r="C230" s="181"/>
      <c r="D230" s="131"/>
      <c r="E230" s="132"/>
      <c r="F230" s="137"/>
      <c r="G230" s="136"/>
      <c r="H230" s="56"/>
      <c r="I230" s="56"/>
    </row>
    <row r="231" spans="2:9" x14ac:dyDescent="0.25">
      <c r="B231" s="180"/>
      <c r="C231" s="180"/>
      <c r="D231" s="140"/>
      <c r="E231" s="121"/>
      <c r="F231" s="135"/>
      <c r="G231" s="136"/>
      <c r="H231" s="54"/>
      <c r="I231" s="54"/>
    </row>
    <row r="232" spans="2:9" x14ac:dyDescent="0.25">
      <c r="B232" s="119"/>
      <c r="C232" s="119"/>
      <c r="D232" s="141"/>
      <c r="E232" s="129"/>
      <c r="F232" s="133"/>
      <c r="G232" s="54"/>
      <c r="H232" s="60"/>
      <c r="I232" s="60"/>
    </row>
    <row r="233" spans="2:9" x14ac:dyDescent="0.25">
      <c r="B233" s="119"/>
      <c r="C233" s="119"/>
      <c r="D233" s="128"/>
      <c r="E233" s="129"/>
      <c r="F233" s="133"/>
      <c r="G233" s="54"/>
      <c r="H233" s="60"/>
      <c r="I233" s="60"/>
    </row>
    <row r="234" spans="2:9" x14ac:dyDescent="0.25">
      <c r="B234" s="119"/>
      <c r="C234" s="119"/>
      <c r="D234" s="128"/>
      <c r="E234" s="130"/>
      <c r="F234" s="133"/>
      <c r="G234" s="56"/>
      <c r="H234" s="60"/>
      <c r="I234" s="60"/>
    </row>
    <row r="235" spans="2:9" x14ac:dyDescent="0.25">
      <c r="B235" s="119"/>
      <c r="C235" s="119"/>
      <c r="D235" s="128"/>
      <c r="E235" s="130"/>
      <c r="F235" s="133"/>
      <c r="G235" s="54"/>
      <c r="H235" s="60"/>
      <c r="I235" s="60"/>
    </row>
    <row r="236" spans="2:9" x14ac:dyDescent="0.25">
      <c r="B236" s="180"/>
      <c r="C236" s="180"/>
      <c r="D236" s="140"/>
      <c r="E236" s="121"/>
      <c r="F236" s="142"/>
      <c r="G236" s="136"/>
      <c r="H236" s="55"/>
      <c r="I236" s="55"/>
    </row>
    <row r="237" spans="2:9" x14ac:dyDescent="0.25">
      <c r="B237" s="119"/>
      <c r="C237" s="119"/>
      <c r="D237" s="128"/>
      <c r="E237" s="129"/>
      <c r="F237" s="133"/>
      <c r="G237" s="54"/>
      <c r="H237" s="61"/>
      <c r="I237" s="61"/>
    </row>
    <row r="238" spans="2:9" x14ac:dyDescent="0.25">
      <c r="B238" s="119"/>
      <c r="C238" s="119"/>
      <c r="D238" s="128"/>
      <c r="E238" s="130"/>
      <c r="F238" s="133"/>
      <c r="G238" s="54"/>
      <c r="H238" s="60"/>
      <c r="I238" s="60"/>
    </row>
    <row r="239" spans="2:9" x14ac:dyDescent="0.25">
      <c r="B239" s="180"/>
      <c r="C239" s="180"/>
      <c r="D239" s="140"/>
      <c r="E239" s="121"/>
      <c r="F239" s="137"/>
      <c r="G239" s="143"/>
      <c r="H239" s="54"/>
      <c r="I239" s="54"/>
    </row>
    <row r="240" spans="2:9" x14ac:dyDescent="0.25">
      <c r="B240" s="180"/>
      <c r="C240" s="180"/>
      <c r="D240" s="140"/>
      <c r="E240" s="121"/>
      <c r="F240" s="137"/>
      <c r="G240" s="136"/>
      <c r="H240" s="54"/>
      <c r="I240" s="54"/>
    </row>
    <row r="241" spans="2:9" x14ac:dyDescent="0.25">
      <c r="B241" s="119"/>
      <c r="C241" s="119"/>
      <c r="D241" s="128"/>
      <c r="E241" s="129"/>
      <c r="F241" s="137"/>
      <c r="G241" s="54"/>
      <c r="H241" s="63"/>
      <c r="I241" s="63"/>
    </row>
    <row r="242" spans="2:9" x14ac:dyDescent="0.25">
      <c r="B242" s="180"/>
      <c r="C242" s="180"/>
      <c r="D242" s="140"/>
      <c r="E242" s="121"/>
      <c r="F242" s="133"/>
      <c r="G242" s="59"/>
      <c r="H242" s="54"/>
      <c r="I242" s="54"/>
    </row>
    <row r="243" spans="2:9" x14ac:dyDescent="0.25">
      <c r="B243" s="180"/>
      <c r="C243" s="180"/>
      <c r="D243" s="140"/>
      <c r="E243" s="121"/>
      <c r="F243" s="135"/>
      <c r="G243" s="136"/>
      <c r="H243" s="54"/>
      <c r="I243" s="54"/>
    </row>
    <row r="244" spans="2:9" x14ac:dyDescent="0.25">
      <c r="B244" s="180"/>
      <c r="C244" s="180"/>
      <c r="D244" s="140"/>
      <c r="E244" s="121"/>
      <c r="F244" s="137"/>
      <c r="G244" s="136"/>
      <c r="H244" s="54"/>
      <c r="I244" s="54"/>
    </row>
    <row r="245" spans="2:9" x14ac:dyDescent="0.25">
      <c r="B245" s="180"/>
      <c r="C245" s="180"/>
      <c r="D245" s="140"/>
      <c r="E245" s="121"/>
      <c r="F245" s="135"/>
      <c r="G245" s="143"/>
      <c r="H245" s="55"/>
      <c r="I245" s="55"/>
    </row>
    <row r="246" spans="2:9" x14ac:dyDescent="0.25">
      <c r="B246" s="180"/>
      <c r="C246" s="180"/>
      <c r="D246" s="140"/>
      <c r="E246" s="121"/>
      <c r="F246" s="134"/>
      <c r="G246" s="59"/>
      <c r="H246" s="54"/>
      <c r="I246" s="54"/>
    </row>
    <row r="247" spans="2:9" x14ac:dyDescent="0.25">
      <c r="B247" s="180"/>
      <c r="C247" s="180"/>
      <c r="D247" s="140"/>
      <c r="E247" s="121"/>
      <c r="F247" s="135"/>
      <c r="G247" s="143"/>
      <c r="H247" s="55"/>
      <c r="I247" s="55"/>
    </row>
    <row r="248" spans="2:9" x14ac:dyDescent="0.25">
      <c r="B248" s="181"/>
      <c r="C248" s="181"/>
      <c r="D248" s="144"/>
      <c r="E248" s="132"/>
      <c r="F248" s="134"/>
      <c r="G248" s="59"/>
      <c r="H248" s="56"/>
      <c r="I248" s="56"/>
    </row>
    <row r="249" spans="2:9" x14ac:dyDescent="0.25">
      <c r="B249" s="180"/>
      <c r="C249" s="180"/>
      <c r="D249" s="140"/>
      <c r="E249" s="121"/>
      <c r="F249" s="134"/>
      <c r="G249" s="59"/>
      <c r="H249" s="56"/>
      <c r="I249" s="56"/>
    </row>
    <row r="250" spans="2:9" x14ac:dyDescent="0.25">
      <c r="B250" s="180"/>
      <c r="C250" s="180"/>
      <c r="D250" s="140"/>
      <c r="E250" s="121"/>
      <c r="F250" s="134"/>
      <c r="G250" s="59"/>
      <c r="H250" s="56"/>
      <c r="I250" s="56"/>
    </row>
    <row r="251" spans="2:9" x14ac:dyDescent="0.25">
      <c r="B251" s="180"/>
      <c r="C251" s="180"/>
      <c r="D251" s="140"/>
      <c r="E251" s="121"/>
      <c r="F251" s="134"/>
      <c r="G251" s="59"/>
      <c r="H251" s="56"/>
      <c r="I251" s="56"/>
    </row>
    <row r="252" spans="2:9" x14ac:dyDescent="0.25">
      <c r="B252" s="180"/>
      <c r="C252" s="180"/>
      <c r="D252" s="140"/>
      <c r="E252" s="121"/>
      <c r="F252" s="134"/>
      <c r="G252" s="59"/>
      <c r="H252" s="56"/>
      <c r="I252" s="56"/>
    </row>
    <row r="253" spans="2:9" x14ac:dyDescent="0.25">
      <c r="B253" s="180"/>
      <c r="C253" s="180"/>
      <c r="D253" s="140"/>
      <c r="E253" s="121"/>
      <c r="F253" s="134"/>
      <c r="G253" s="59"/>
      <c r="H253" s="56"/>
      <c r="I253" s="56"/>
    </row>
    <row r="254" spans="2:9" x14ac:dyDescent="0.25">
      <c r="B254" s="181"/>
      <c r="C254" s="181"/>
      <c r="D254" s="131"/>
      <c r="E254" s="132"/>
      <c r="F254" s="134"/>
      <c r="G254" s="59"/>
      <c r="H254" s="56"/>
      <c r="I254" s="56"/>
    </row>
    <row r="255" spans="2:9" x14ac:dyDescent="0.25">
      <c r="B255" s="180"/>
      <c r="C255" s="180"/>
      <c r="D255" s="140"/>
      <c r="E255" s="121"/>
      <c r="F255" s="134"/>
      <c r="G255" s="59"/>
      <c r="H255" s="54"/>
      <c r="I255" s="54"/>
    </row>
    <row r="256" spans="2:9" x14ac:dyDescent="0.25">
      <c r="B256" s="180"/>
      <c r="C256" s="180"/>
      <c r="D256" s="120"/>
      <c r="E256" s="121"/>
      <c r="F256" s="134"/>
      <c r="G256" s="59"/>
      <c r="H256" s="56"/>
      <c r="I256" s="56"/>
    </row>
    <row r="257" spans="2:9" x14ac:dyDescent="0.25">
      <c r="B257" s="180"/>
      <c r="C257" s="180"/>
      <c r="D257" s="140"/>
      <c r="E257" s="121"/>
      <c r="F257" s="134"/>
      <c r="G257" s="59"/>
      <c r="H257" s="56"/>
      <c r="I257" s="56"/>
    </row>
    <row r="258" spans="2:9" x14ac:dyDescent="0.25">
      <c r="B258" s="181"/>
      <c r="C258" s="181"/>
      <c r="D258" s="131"/>
      <c r="E258" s="132"/>
      <c r="F258" s="134"/>
      <c r="G258" s="59"/>
      <c r="H258" s="56"/>
      <c r="I258" s="56"/>
    </row>
    <row r="259" spans="2:9" x14ac:dyDescent="0.25">
      <c r="B259" s="180"/>
      <c r="C259" s="180"/>
      <c r="D259" s="140"/>
      <c r="E259" s="121"/>
      <c r="F259" s="134"/>
      <c r="G259" s="59"/>
      <c r="H259" s="56"/>
      <c r="I259" s="56"/>
    </row>
    <row r="260" spans="2:9" x14ac:dyDescent="0.25">
      <c r="B260" s="180"/>
      <c r="C260" s="180"/>
      <c r="D260" s="120"/>
      <c r="E260" s="121"/>
      <c r="F260" s="134"/>
      <c r="G260" s="59"/>
      <c r="H260" s="56"/>
      <c r="I260" s="56"/>
    </row>
    <row r="261" spans="2:9" x14ac:dyDescent="0.25">
      <c r="B261" s="180"/>
      <c r="C261" s="180"/>
      <c r="D261" s="140"/>
      <c r="E261" s="121"/>
      <c r="F261" s="134"/>
      <c r="G261" s="59"/>
      <c r="H261" s="59"/>
      <c r="I261" s="59"/>
    </row>
    <row r="262" spans="2:9" x14ac:dyDescent="0.25">
      <c r="B262" s="180"/>
      <c r="C262" s="180"/>
      <c r="D262" s="131"/>
      <c r="E262" s="121"/>
      <c r="F262" s="134"/>
      <c r="G262" s="56"/>
      <c r="H262" s="56"/>
      <c r="I262" s="56"/>
    </row>
    <row r="263" spans="2:9" x14ac:dyDescent="0.25">
      <c r="B263" s="181"/>
      <c r="C263" s="181"/>
      <c r="D263" s="131"/>
      <c r="E263" s="132"/>
      <c r="F263" s="134"/>
      <c r="G263" s="56"/>
      <c r="H263" s="56"/>
      <c r="I263" s="56"/>
    </row>
    <row r="264" spans="2:9" x14ac:dyDescent="0.25">
      <c r="B264" s="180"/>
      <c r="C264" s="180"/>
      <c r="D264" s="140"/>
      <c r="E264" s="121"/>
      <c r="F264" s="135"/>
      <c r="G264" s="145"/>
      <c r="H264" s="64"/>
      <c r="I264" s="64"/>
    </row>
    <row r="265" spans="2:9" x14ac:dyDescent="0.25">
      <c r="B265" s="180"/>
      <c r="C265" s="180"/>
      <c r="D265" s="140"/>
      <c r="E265" s="121"/>
      <c r="F265" s="135"/>
      <c r="G265" s="54"/>
      <c r="H265" s="54"/>
      <c r="I265" s="54"/>
    </row>
    <row r="266" spans="2:9" x14ac:dyDescent="0.25">
      <c r="B266" s="181"/>
      <c r="C266" s="181"/>
      <c r="D266" s="144"/>
      <c r="E266" s="132"/>
      <c r="F266" s="134"/>
      <c r="G266" s="54"/>
      <c r="H266" s="54"/>
      <c r="I266" s="54"/>
    </row>
    <row r="267" spans="2:9" x14ac:dyDescent="0.25">
      <c r="B267" s="181"/>
      <c r="C267" s="181"/>
      <c r="D267" s="144"/>
      <c r="E267" s="132"/>
      <c r="F267" s="134"/>
      <c r="G267" s="56"/>
      <c r="H267" s="56"/>
      <c r="I267" s="56"/>
    </row>
    <row r="268" spans="2:9" x14ac:dyDescent="0.25">
      <c r="B268" s="180"/>
      <c r="C268" s="180"/>
      <c r="D268" s="140"/>
      <c r="E268" s="121"/>
      <c r="F268" s="135"/>
      <c r="G268" s="55"/>
      <c r="H268" s="54"/>
      <c r="I268" s="54"/>
    </row>
    <row r="269" spans="2:9" x14ac:dyDescent="0.25">
      <c r="B269" s="146"/>
      <c r="C269" s="146"/>
      <c r="D269" s="146"/>
      <c r="E269" s="146"/>
      <c r="F269" s="146"/>
      <c r="G269" s="146"/>
      <c r="H269" s="146"/>
    </row>
    <row r="270" spans="2:9" x14ac:dyDescent="0.25">
      <c r="B270" s="50"/>
    </row>
    <row r="272" spans="2:9" ht="15.75" x14ac:dyDescent="0.25">
      <c r="B272" s="27"/>
    </row>
    <row r="273" spans="2:2" ht="15.75" x14ac:dyDescent="0.25">
      <c r="B273" s="27"/>
    </row>
    <row r="275" spans="2:2" x14ac:dyDescent="0.25">
      <c r="B275" s="50"/>
    </row>
  </sheetData>
  <mergeCells count="454">
    <mergeCell ref="B9:G9"/>
    <mergeCell ref="J4:J9"/>
    <mergeCell ref="K4:L9"/>
    <mergeCell ref="B10:C10"/>
    <mergeCell ref="B11:C11"/>
    <mergeCell ref="D10:E11"/>
    <mergeCell ref="H10:H11"/>
    <mergeCell ref="J10:J11"/>
    <mergeCell ref="K10:L11"/>
    <mergeCell ref="B4:G4"/>
    <mergeCell ref="B5:G5"/>
    <mergeCell ref="B7:G7"/>
    <mergeCell ref="B8:G8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22:C22"/>
    <mergeCell ref="D22:E22"/>
    <mergeCell ref="K22:L22"/>
    <mergeCell ref="B23:C23"/>
    <mergeCell ref="D23:E23"/>
    <mergeCell ref="K23:L23"/>
    <mergeCell ref="B20:C20"/>
    <mergeCell ref="D20:E20"/>
    <mergeCell ref="K20:L20"/>
    <mergeCell ref="B21:C21"/>
    <mergeCell ref="D21:E21"/>
    <mergeCell ref="K21:L21"/>
    <mergeCell ref="B26:C26"/>
    <mergeCell ref="D26:E26"/>
    <mergeCell ref="K26:L26"/>
    <mergeCell ref="B27:C27"/>
    <mergeCell ref="D27:E27"/>
    <mergeCell ref="K27:L27"/>
    <mergeCell ref="B24:C24"/>
    <mergeCell ref="D24:E24"/>
    <mergeCell ref="K24:L24"/>
    <mergeCell ref="B25:C25"/>
    <mergeCell ref="D25:E25"/>
    <mergeCell ref="K25:L25"/>
    <mergeCell ref="B30:C30"/>
    <mergeCell ref="D30:E30"/>
    <mergeCell ref="K30:L30"/>
    <mergeCell ref="B31:C31"/>
    <mergeCell ref="D31:E31"/>
    <mergeCell ref="K31:L31"/>
    <mergeCell ref="B28:C28"/>
    <mergeCell ref="D28:E28"/>
    <mergeCell ref="K28:L28"/>
    <mergeCell ref="B29:C29"/>
    <mergeCell ref="D29:E29"/>
    <mergeCell ref="K29:L29"/>
    <mergeCell ref="C35:D35"/>
    <mergeCell ref="K35:L35"/>
    <mergeCell ref="C36:D36"/>
    <mergeCell ref="K36:L36"/>
    <mergeCell ref="B37:C37"/>
    <mergeCell ref="D37:E37"/>
    <mergeCell ref="K37:L37"/>
    <mergeCell ref="B32:C32"/>
    <mergeCell ref="D32:E32"/>
    <mergeCell ref="K32:L32"/>
    <mergeCell ref="C33:D33"/>
    <mergeCell ref="K33:L33"/>
    <mergeCell ref="C34:D34"/>
    <mergeCell ref="K34:L34"/>
    <mergeCell ref="C41:D41"/>
    <mergeCell ref="K41:L41"/>
    <mergeCell ref="C42:D42"/>
    <mergeCell ref="K42:L42"/>
    <mergeCell ref="C43:D43"/>
    <mergeCell ref="K43:L43"/>
    <mergeCell ref="C38:D38"/>
    <mergeCell ref="K38:L38"/>
    <mergeCell ref="C39:D39"/>
    <mergeCell ref="K39:L39"/>
    <mergeCell ref="C40:D40"/>
    <mergeCell ref="K40:L40"/>
    <mergeCell ref="C47:D47"/>
    <mergeCell ref="K47:L47"/>
    <mergeCell ref="C48:D48"/>
    <mergeCell ref="K48:L48"/>
    <mergeCell ref="C49:D49"/>
    <mergeCell ref="K49:L49"/>
    <mergeCell ref="B44:C44"/>
    <mergeCell ref="D44:E44"/>
    <mergeCell ref="K44:L44"/>
    <mergeCell ref="C45:D45"/>
    <mergeCell ref="K45:L45"/>
    <mergeCell ref="C46:D46"/>
    <mergeCell ref="K46:L46"/>
    <mergeCell ref="B53:C53"/>
    <mergeCell ref="D53:E53"/>
    <mergeCell ref="K53:L53"/>
    <mergeCell ref="B54:C54"/>
    <mergeCell ref="D54:E54"/>
    <mergeCell ref="K54:L54"/>
    <mergeCell ref="B50:C50"/>
    <mergeCell ref="D50:E50"/>
    <mergeCell ref="K50:L50"/>
    <mergeCell ref="C51:D51"/>
    <mergeCell ref="K51:L51"/>
    <mergeCell ref="C52:D52"/>
    <mergeCell ref="K52:L52"/>
    <mergeCell ref="B59:C59"/>
    <mergeCell ref="D59:E59"/>
    <mergeCell ref="K59:L59"/>
    <mergeCell ref="C60:D60"/>
    <mergeCell ref="K60:L60"/>
    <mergeCell ref="B61:C61"/>
    <mergeCell ref="D61:E61"/>
    <mergeCell ref="K61:L61"/>
    <mergeCell ref="C55:D55"/>
    <mergeCell ref="K55:L55"/>
    <mergeCell ref="C56:D56"/>
    <mergeCell ref="K56:L56"/>
    <mergeCell ref="C57:D57"/>
    <mergeCell ref="C58:D58"/>
    <mergeCell ref="K58:L58"/>
    <mergeCell ref="C65:D65"/>
    <mergeCell ref="K65:L65"/>
    <mergeCell ref="C66:D66"/>
    <mergeCell ref="K66:L66"/>
    <mergeCell ref="B67:C67"/>
    <mergeCell ref="D67:E67"/>
    <mergeCell ref="K67:L67"/>
    <mergeCell ref="B62:C62"/>
    <mergeCell ref="D62:E62"/>
    <mergeCell ref="K62:L62"/>
    <mergeCell ref="C63:D63"/>
    <mergeCell ref="K63:L63"/>
    <mergeCell ref="C64:D64"/>
    <mergeCell ref="K64:L64"/>
    <mergeCell ref="B70:C70"/>
    <mergeCell ref="D70:E70"/>
    <mergeCell ref="K70:L70"/>
    <mergeCell ref="B71:C71"/>
    <mergeCell ref="D71:E71"/>
    <mergeCell ref="K71:L71"/>
    <mergeCell ref="B68:C68"/>
    <mergeCell ref="D68:E68"/>
    <mergeCell ref="K68:L68"/>
    <mergeCell ref="B69:C69"/>
    <mergeCell ref="D69:E69"/>
    <mergeCell ref="K69:L69"/>
    <mergeCell ref="C75:D75"/>
    <mergeCell ref="K75:L75"/>
    <mergeCell ref="C76:D76"/>
    <mergeCell ref="K76:L76"/>
    <mergeCell ref="B77:C77"/>
    <mergeCell ref="D77:E77"/>
    <mergeCell ref="K77:L77"/>
    <mergeCell ref="C72:D72"/>
    <mergeCell ref="K72:L72"/>
    <mergeCell ref="C73:D73"/>
    <mergeCell ref="K73:L73"/>
    <mergeCell ref="C74:D74"/>
    <mergeCell ref="K74:L74"/>
    <mergeCell ref="C81:D81"/>
    <mergeCell ref="K81:L81"/>
    <mergeCell ref="B83:C83"/>
    <mergeCell ref="D83:E83"/>
    <mergeCell ref="K83:L83"/>
    <mergeCell ref="B84:C84"/>
    <mergeCell ref="D84:E84"/>
    <mergeCell ref="K84:L84"/>
    <mergeCell ref="C78:D78"/>
    <mergeCell ref="K78:L78"/>
    <mergeCell ref="C79:D79"/>
    <mergeCell ref="K79:L79"/>
    <mergeCell ref="C80:D80"/>
    <mergeCell ref="K80:L80"/>
    <mergeCell ref="B87:C87"/>
    <mergeCell ref="D87:E87"/>
    <mergeCell ref="K87:L87"/>
    <mergeCell ref="B88:C88"/>
    <mergeCell ref="D88:E88"/>
    <mergeCell ref="K88:L88"/>
    <mergeCell ref="B85:C85"/>
    <mergeCell ref="D85:E85"/>
    <mergeCell ref="K85:L85"/>
    <mergeCell ref="B86:C86"/>
    <mergeCell ref="D86:E86"/>
    <mergeCell ref="K86:L86"/>
    <mergeCell ref="B91:C91"/>
    <mergeCell ref="D91:E91"/>
    <mergeCell ref="K91:L91"/>
    <mergeCell ref="C92:D92"/>
    <mergeCell ref="K92:L92"/>
    <mergeCell ref="C93:D93"/>
    <mergeCell ref="K93:L93"/>
    <mergeCell ref="B89:C89"/>
    <mergeCell ref="D89:E89"/>
    <mergeCell ref="K89:L89"/>
    <mergeCell ref="B90:C90"/>
    <mergeCell ref="D90:E90"/>
    <mergeCell ref="K90:L90"/>
    <mergeCell ref="C97:D97"/>
    <mergeCell ref="K97:L97"/>
    <mergeCell ref="B98:C98"/>
    <mergeCell ref="D98:E98"/>
    <mergeCell ref="K98:L98"/>
    <mergeCell ref="B99:C99"/>
    <mergeCell ref="D99:E99"/>
    <mergeCell ref="K99:L99"/>
    <mergeCell ref="C94:D94"/>
    <mergeCell ref="K94:L94"/>
    <mergeCell ref="C95:D95"/>
    <mergeCell ref="K95:L95"/>
    <mergeCell ref="C96:D96"/>
    <mergeCell ref="K96:L96"/>
    <mergeCell ref="B102:C102"/>
    <mergeCell ref="D102:E102"/>
    <mergeCell ref="K102:L102"/>
    <mergeCell ref="B103:C103"/>
    <mergeCell ref="D103:E103"/>
    <mergeCell ref="K103:L103"/>
    <mergeCell ref="B100:C100"/>
    <mergeCell ref="D100:E100"/>
    <mergeCell ref="K100:L100"/>
    <mergeCell ref="B101:C101"/>
    <mergeCell ref="D101:E101"/>
    <mergeCell ref="K101:L101"/>
    <mergeCell ref="B106:C106"/>
    <mergeCell ref="D106:E106"/>
    <mergeCell ref="K106:L106"/>
    <mergeCell ref="B107:C107"/>
    <mergeCell ref="D107:E107"/>
    <mergeCell ref="K107:L107"/>
    <mergeCell ref="B104:C104"/>
    <mergeCell ref="D104:E104"/>
    <mergeCell ref="K104:L104"/>
    <mergeCell ref="B105:C105"/>
    <mergeCell ref="D105:E105"/>
    <mergeCell ref="K105:L105"/>
    <mergeCell ref="B110:C110"/>
    <mergeCell ref="D110:E110"/>
    <mergeCell ref="K110:L110"/>
    <mergeCell ref="B111:C111"/>
    <mergeCell ref="D111:E111"/>
    <mergeCell ref="K111:L111"/>
    <mergeCell ref="B108:C108"/>
    <mergeCell ref="D108:E108"/>
    <mergeCell ref="K108:L108"/>
    <mergeCell ref="B109:C109"/>
    <mergeCell ref="D109:E109"/>
    <mergeCell ref="K109:L109"/>
    <mergeCell ref="B114:C114"/>
    <mergeCell ref="D114:E114"/>
    <mergeCell ref="K114:L114"/>
    <mergeCell ref="B115:C115"/>
    <mergeCell ref="D115:E115"/>
    <mergeCell ref="K115:L115"/>
    <mergeCell ref="B112:C112"/>
    <mergeCell ref="D112:E112"/>
    <mergeCell ref="K112:L112"/>
    <mergeCell ref="B113:C113"/>
    <mergeCell ref="D113:E113"/>
    <mergeCell ref="K113:L113"/>
    <mergeCell ref="B118:C118"/>
    <mergeCell ref="D118:E118"/>
    <mergeCell ref="K118:L118"/>
    <mergeCell ref="B119:C119"/>
    <mergeCell ref="D119:E119"/>
    <mergeCell ref="K119:L119"/>
    <mergeCell ref="B116:C116"/>
    <mergeCell ref="D116:E116"/>
    <mergeCell ref="K116:L116"/>
    <mergeCell ref="B117:C117"/>
    <mergeCell ref="D117:E117"/>
    <mergeCell ref="K117:L117"/>
    <mergeCell ref="B122:C122"/>
    <mergeCell ref="D122:E122"/>
    <mergeCell ref="K122:L122"/>
    <mergeCell ref="B123:C123"/>
    <mergeCell ref="D123:E123"/>
    <mergeCell ref="K123:L123"/>
    <mergeCell ref="B120:C120"/>
    <mergeCell ref="D120:E120"/>
    <mergeCell ref="K120:L120"/>
    <mergeCell ref="B121:C121"/>
    <mergeCell ref="D121:E121"/>
    <mergeCell ref="K121:L121"/>
    <mergeCell ref="B126:C126"/>
    <mergeCell ref="D126:E126"/>
    <mergeCell ref="K126:L126"/>
    <mergeCell ref="B127:C127"/>
    <mergeCell ref="D127:E127"/>
    <mergeCell ref="K127:L127"/>
    <mergeCell ref="B124:C124"/>
    <mergeCell ref="D124:E124"/>
    <mergeCell ref="K124:L124"/>
    <mergeCell ref="B125:C125"/>
    <mergeCell ref="D125:E125"/>
    <mergeCell ref="K125:L125"/>
    <mergeCell ref="B130:C130"/>
    <mergeCell ref="D130:E130"/>
    <mergeCell ref="K130:L130"/>
    <mergeCell ref="B131:C131"/>
    <mergeCell ref="D131:E131"/>
    <mergeCell ref="K131:L131"/>
    <mergeCell ref="B128:C128"/>
    <mergeCell ref="D128:E128"/>
    <mergeCell ref="K128:L128"/>
    <mergeCell ref="B129:C129"/>
    <mergeCell ref="D129:E129"/>
    <mergeCell ref="K129:L129"/>
    <mergeCell ref="B134:C134"/>
    <mergeCell ref="D134:E134"/>
    <mergeCell ref="K134:L134"/>
    <mergeCell ref="B135:C135"/>
    <mergeCell ref="D135:E135"/>
    <mergeCell ref="K135:L135"/>
    <mergeCell ref="B132:C132"/>
    <mergeCell ref="D132:E132"/>
    <mergeCell ref="K132:L132"/>
    <mergeCell ref="B133:C133"/>
    <mergeCell ref="D133:E133"/>
    <mergeCell ref="K133:L133"/>
    <mergeCell ref="B138:C138"/>
    <mergeCell ref="D138:E138"/>
    <mergeCell ref="K138:L138"/>
    <mergeCell ref="B139:C139"/>
    <mergeCell ref="D139:E139"/>
    <mergeCell ref="K139:L139"/>
    <mergeCell ref="B136:C136"/>
    <mergeCell ref="D136:E136"/>
    <mergeCell ref="K136:L136"/>
    <mergeCell ref="B137:C137"/>
    <mergeCell ref="D137:E137"/>
    <mergeCell ref="K137:L137"/>
    <mergeCell ref="B142:C142"/>
    <mergeCell ref="D142:E142"/>
    <mergeCell ref="K142:L142"/>
    <mergeCell ref="B143:C143"/>
    <mergeCell ref="D143:E143"/>
    <mergeCell ref="K143:L143"/>
    <mergeCell ref="B140:C140"/>
    <mergeCell ref="D140:E140"/>
    <mergeCell ref="K140:L140"/>
    <mergeCell ref="B141:C141"/>
    <mergeCell ref="D141:E141"/>
    <mergeCell ref="K141:L141"/>
    <mergeCell ref="B146:C146"/>
    <mergeCell ref="D146:E146"/>
    <mergeCell ref="K146:L146"/>
    <mergeCell ref="B147:C147"/>
    <mergeCell ref="D147:E147"/>
    <mergeCell ref="K147:L147"/>
    <mergeCell ref="B144:C144"/>
    <mergeCell ref="D144:E144"/>
    <mergeCell ref="K144:L144"/>
    <mergeCell ref="B145:C145"/>
    <mergeCell ref="D145:E145"/>
    <mergeCell ref="K145:L145"/>
    <mergeCell ref="G177:G178"/>
    <mergeCell ref="H177:H178"/>
    <mergeCell ref="B179:C179"/>
    <mergeCell ref="B148:C148"/>
    <mergeCell ref="D148:E148"/>
    <mergeCell ref="K148:L148"/>
    <mergeCell ref="B149:C149"/>
    <mergeCell ref="D149:E149"/>
    <mergeCell ref="K149:L149"/>
    <mergeCell ref="B180:C180"/>
    <mergeCell ref="B181:C181"/>
    <mergeCell ref="B182:C182"/>
    <mergeCell ref="B183:C183"/>
    <mergeCell ref="B184:C184"/>
    <mergeCell ref="B185:C185"/>
    <mergeCell ref="B177:C177"/>
    <mergeCell ref="B178:C178"/>
    <mergeCell ref="D177:D178"/>
    <mergeCell ref="B196:C196"/>
    <mergeCell ref="B197:C197"/>
    <mergeCell ref="B198:C198"/>
    <mergeCell ref="B199:C199"/>
    <mergeCell ref="B200:C200"/>
    <mergeCell ref="B201:C201"/>
    <mergeCell ref="B186:C186"/>
    <mergeCell ref="B187:C187"/>
    <mergeCell ref="B188:C188"/>
    <mergeCell ref="B189:C189"/>
    <mergeCell ref="B190:C190"/>
    <mergeCell ref="B191:C191"/>
    <mergeCell ref="B211:C211"/>
    <mergeCell ref="B214:C214"/>
    <mergeCell ref="B218:C218"/>
    <mergeCell ref="B219:C219"/>
    <mergeCell ref="B220:C220"/>
    <mergeCell ref="B222:C222"/>
    <mergeCell ref="B204:C204"/>
    <mergeCell ref="B205:C205"/>
    <mergeCell ref="B207:C207"/>
    <mergeCell ref="B208:C208"/>
    <mergeCell ref="B209:C209"/>
    <mergeCell ref="B210:C210"/>
    <mergeCell ref="B239:C239"/>
    <mergeCell ref="B240:C240"/>
    <mergeCell ref="B242:C242"/>
    <mergeCell ref="B243:C243"/>
    <mergeCell ref="B244:C244"/>
    <mergeCell ref="B245:C245"/>
    <mergeCell ref="B224:C224"/>
    <mergeCell ref="B225:C225"/>
    <mergeCell ref="B226:C226"/>
    <mergeCell ref="B230:C230"/>
    <mergeCell ref="B231:C231"/>
    <mergeCell ref="B236:C236"/>
    <mergeCell ref="B264:C264"/>
    <mergeCell ref="B265:C265"/>
    <mergeCell ref="B266:C266"/>
    <mergeCell ref="B267:C267"/>
    <mergeCell ref="B268:C268"/>
    <mergeCell ref="I10:I11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1"/>
  <sheetViews>
    <sheetView workbookViewId="0">
      <selection activeCell="H3" sqref="H3"/>
    </sheetView>
  </sheetViews>
  <sheetFormatPr defaultRowHeight="15" x14ac:dyDescent="0.25"/>
  <cols>
    <col min="2" max="2" width="6.85546875" customWidth="1"/>
    <col min="3" max="3" width="9.140625" hidden="1" customWidth="1"/>
    <col min="4" max="4" width="33.42578125" customWidth="1"/>
    <col min="6" max="6" width="12.140625" customWidth="1"/>
    <col min="7" max="8" width="12.7109375" customWidth="1"/>
    <col min="9" max="9" width="14.42578125" customWidth="1"/>
  </cols>
  <sheetData>
    <row r="3" spans="2:9" ht="15.75" x14ac:dyDescent="0.25">
      <c r="E3" s="27" t="s">
        <v>282</v>
      </c>
      <c r="H3" s="74" t="s">
        <v>477</v>
      </c>
    </row>
    <row r="4" spans="2:9" ht="15.75" x14ac:dyDescent="0.25">
      <c r="E4" s="27" t="s">
        <v>283</v>
      </c>
    </row>
    <row r="5" spans="2:9" ht="15.75" x14ac:dyDescent="0.25">
      <c r="E5" s="29" t="s">
        <v>475</v>
      </c>
    </row>
    <row r="6" spans="2:9" ht="16.5" thickBot="1" x14ac:dyDescent="0.3">
      <c r="E6" s="29" t="s">
        <v>284</v>
      </c>
    </row>
    <row r="7" spans="2:9" x14ac:dyDescent="0.25">
      <c r="B7" s="225" t="s">
        <v>0</v>
      </c>
      <c r="C7" s="226"/>
      <c r="D7" s="238" t="s">
        <v>2</v>
      </c>
      <c r="E7" s="30" t="s">
        <v>3</v>
      </c>
      <c r="F7" s="31" t="s">
        <v>5</v>
      </c>
      <c r="G7" s="182" t="s">
        <v>442</v>
      </c>
      <c r="H7" s="182" t="s">
        <v>444</v>
      </c>
      <c r="I7" s="182" t="s">
        <v>7</v>
      </c>
    </row>
    <row r="8" spans="2:9" ht="15.75" thickBot="1" x14ac:dyDescent="0.3">
      <c r="B8" s="227" t="s">
        <v>1</v>
      </c>
      <c r="C8" s="228"/>
      <c r="D8" s="239"/>
      <c r="E8" s="8" t="s">
        <v>4</v>
      </c>
      <c r="F8" s="10" t="s">
        <v>6</v>
      </c>
      <c r="G8" s="233"/>
      <c r="H8" s="240"/>
      <c r="I8" s="233"/>
    </row>
    <row r="9" spans="2:9" ht="15.75" thickBot="1" x14ac:dyDescent="0.3">
      <c r="B9" s="192" t="s">
        <v>8</v>
      </c>
      <c r="C9" s="193"/>
      <c r="D9" s="1" t="s">
        <v>9</v>
      </c>
      <c r="E9" s="32" t="s">
        <v>10</v>
      </c>
      <c r="F9" s="33" t="s">
        <v>11</v>
      </c>
      <c r="G9" s="14" t="s">
        <v>285</v>
      </c>
      <c r="H9" s="14"/>
      <c r="I9" s="14" t="s">
        <v>286</v>
      </c>
    </row>
    <row r="10" spans="2:9" ht="26.25" customHeight="1" thickBot="1" x14ac:dyDescent="0.3">
      <c r="B10" s="192">
        <v>1</v>
      </c>
      <c r="C10" s="193"/>
      <c r="D10" s="34" t="s">
        <v>287</v>
      </c>
      <c r="E10" s="35" t="s">
        <v>288</v>
      </c>
      <c r="F10" s="99">
        <v>8909814</v>
      </c>
      <c r="G10" s="100"/>
      <c r="H10" s="100">
        <v>1000000</v>
      </c>
      <c r="I10" s="100">
        <v>9909814</v>
      </c>
    </row>
    <row r="11" spans="2:9" ht="26.25" customHeight="1" thickBot="1" x14ac:dyDescent="0.3">
      <c r="B11" s="192">
        <v>2</v>
      </c>
      <c r="C11" s="193"/>
      <c r="D11" s="34" t="s">
        <v>289</v>
      </c>
      <c r="E11" s="35" t="s">
        <v>290</v>
      </c>
      <c r="F11" s="99"/>
      <c r="G11" s="100"/>
      <c r="H11" s="100"/>
      <c r="I11" s="107"/>
    </row>
    <row r="12" spans="2:9" ht="27.75" customHeight="1" thickBot="1" x14ac:dyDescent="0.3">
      <c r="B12" s="192">
        <v>3</v>
      </c>
      <c r="C12" s="193"/>
      <c r="D12" s="34" t="s">
        <v>291</v>
      </c>
      <c r="E12" s="35" t="s">
        <v>292</v>
      </c>
      <c r="F12" s="99">
        <v>7388360</v>
      </c>
      <c r="G12" s="100"/>
      <c r="H12" s="100">
        <v>-373920</v>
      </c>
      <c r="I12" s="100">
        <v>7014440</v>
      </c>
    </row>
    <row r="13" spans="2:9" ht="27.75" customHeight="1" thickBot="1" x14ac:dyDescent="0.3">
      <c r="B13" s="192">
        <v>4</v>
      </c>
      <c r="C13" s="193"/>
      <c r="D13" s="34" t="s">
        <v>293</v>
      </c>
      <c r="E13" s="35" t="s">
        <v>294</v>
      </c>
      <c r="F13" s="99">
        <v>1200000</v>
      </c>
      <c r="G13" s="100"/>
      <c r="H13" s="100"/>
      <c r="I13" s="100">
        <v>1200000</v>
      </c>
    </row>
    <row r="14" spans="2:9" ht="27" customHeight="1" thickBot="1" x14ac:dyDescent="0.3">
      <c r="B14" s="192">
        <v>5</v>
      </c>
      <c r="C14" s="193"/>
      <c r="D14" s="34" t="s">
        <v>295</v>
      </c>
      <c r="E14" s="35" t="s">
        <v>296</v>
      </c>
      <c r="F14" s="103"/>
      <c r="G14" s="104">
        <v>882500</v>
      </c>
      <c r="H14" s="104">
        <v>4663040</v>
      </c>
      <c r="I14" s="117">
        <v>5545540</v>
      </c>
    </row>
    <row r="15" spans="2:9" ht="27" customHeight="1" thickBot="1" x14ac:dyDescent="0.3">
      <c r="B15" s="192">
        <v>6</v>
      </c>
      <c r="C15" s="193"/>
      <c r="D15" s="34" t="s">
        <v>297</v>
      </c>
      <c r="E15" s="35" t="s">
        <v>298</v>
      </c>
      <c r="F15" s="103"/>
      <c r="G15" s="104"/>
      <c r="H15" s="104"/>
      <c r="I15" s="105"/>
    </row>
    <row r="16" spans="2:9" ht="26.25" customHeight="1" thickBot="1" x14ac:dyDescent="0.3">
      <c r="B16" s="192">
        <v>7</v>
      </c>
      <c r="C16" s="193"/>
      <c r="D16" s="34" t="s">
        <v>299</v>
      </c>
      <c r="E16" s="35" t="s">
        <v>300</v>
      </c>
      <c r="F16" s="106">
        <f>SUM(F10:F15)</f>
        <v>17498174</v>
      </c>
      <c r="G16" s="101">
        <v>882500</v>
      </c>
      <c r="H16" s="101">
        <f>SUM(H10:H15)</f>
        <v>5289120</v>
      </c>
      <c r="I16" s="101">
        <f>SUM(I10:I15)</f>
        <v>23669794</v>
      </c>
    </row>
    <row r="17" spans="2:9" ht="23.25" customHeight="1" thickBot="1" x14ac:dyDescent="0.3">
      <c r="B17" s="192">
        <v>8</v>
      </c>
      <c r="C17" s="193"/>
      <c r="D17" s="34" t="s">
        <v>301</v>
      </c>
      <c r="E17" s="35" t="s">
        <v>302</v>
      </c>
      <c r="F17" s="99"/>
      <c r="G17" s="100"/>
      <c r="H17" s="100"/>
      <c r="I17" s="107"/>
    </row>
    <row r="18" spans="2:9" ht="42.75" customHeight="1" thickBot="1" x14ac:dyDescent="0.3">
      <c r="B18" s="192">
        <v>9</v>
      </c>
      <c r="C18" s="193"/>
      <c r="D18" s="34" t="s">
        <v>303</v>
      </c>
      <c r="E18" s="35" t="s">
        <v>304</v>
      </c>
      <c r="F18" s="99"/>
      <c r="G18" s="100"/>
      <c r="H18" s="100"/>
      <c r="I18" s="107"/>
    </row>
    <row r="19" spans="2:9" ht="39.75" customHeight="1" thickBot="1" x14ac:dyDescent="0.3">
      <c r="B19" s="192">
        <v>10</v>
      </c>
      <c r="C19" s="193"/>
      <c r="D19" s="34" t="s">
        <v>305</v>
      </c>
      <c r="E19" s="35" t="s">
        <v>306</v>
      </c>
      <c r="F19" s="99"/>
      <c r="G19" s="100"/>
      <c r="H19" s="100"/>
      <c r="I19" s="107"/>
    </row>
    <row r="20" spans="2:9" ht="42.75" customHeight="1" thickBot="1" x14ac:dyDescent="0.3">
      <c r="B20" s="192">
        <v>11</v>
      </c>
      <c r="C20" s="193"/>
      <c r="D20" s="34" t="s">
        <v>307</v>
      </c>
      <c r="E20" s="35" t="s">
        <v>308</v>
      </c>
      <c r="F20" s="99"/>
      <c r="G20" s="100"/>
      <c r="H20" s="100"/>
      <c r="I20" s="107"/>
    </row>
    <row r="21" spans="2:9" ht="35.25" customHeight="1" thickBot="1" x14ac:dyDescent="0.3">
      <c r="B21" s="192">
        <v>12</v>
      </c>
      <c r="C21" s="193"/>
      <c r="D21" s="34" t="s">
        <v>309</v>
      </c>
      <c r="E21" s="35" t="s">
        <v>310</v>
      </c>
      <c r="F21" s="99">
        <f>SUM(F22:F26)</f>
        <v>26936798</v>
      </c>
      <c r="G21" s="100"/>
      <c r="H21" s="100">
        <f>SUM(H22:H26)</f>
        <v>8391811</v>
      </c>
      <c r="I21" s="100">
        <f>SUM(I22:I26)</f>
        <v>35328609</v>
      </c>
    </row>
    <row r="22" spans="2:9" s="72" customFormat="1" ht="24.75" customHeight="1" thickBot="1" x14ac:dyDescent="0.3">
      <c r="B22" s="19"/>
      <c r="C22" s="70"/>
      <c r="D22" s="34" t="s">
        <v>447</v>
      </c>
      <c r="E22" s="35"/>
      <c r="F22" s="99"/>
      <c r="G22" s="100"/>
      <c r="H22" s="100">
        <v>675500</v>
      </c>
      <c r="I22" s="100">
        <v>675500</v>
      </c>
    </row>
    <row r="23" spans="2:9" ht="27.75" customHeight="1" thickBot="1" x14ac:dyDescent="0.3">
      <c r="B23" s="19"/>
      <c r="C23" s="36"/>
      <c r="D23" s="37" t="s">
        <v>448</v>
      </c>
      <c r="E23" s="38"/>
      <c r="F23" s="99">
        <v>23306798</v>
      </c>
      <c r="G23" s="107"/>
      <c r="H23" s="100">
        <f>SUM(I23-F23)</f>
        <v>7483263</v>
      </c>
      <c r="I23" s="100">
        <v>30790061</v>
      </c>
    </row>
    <row r="24" spans="2:9" ht="21.75" customHeight="1" thickBot="1" x14ac:dyDescent="0.3">
      <c r="B24" s="19"/>
      <c r="C24" s="36"/>
      <c r="D24" s="37" t="s">
        <v>311</v>
      </c>
      <c r="E24" s="38"/>
      <c r="F24" s="99"/>
      <c r="G24" s="107"/>
      <c r="H24" s="107">
        <v>142200</v>
      </c>
      <c r="I24" s="100">
        <v>142200</v>
      </c>
    </row>
    <row r="25" spans="2:9" ht="21" customHeight="1" thickBot="1" x14ac:dyDescent="0.3">
      <c r="B25" s="19"/>
      <c r="C25" s="36"/>
      <c r="D25" s="37" t="s">
        <v>312</v>
      </c>
      <c r="E25" s="38"/>
      <c r="F25" s="99"/>
      <c r="G25" s="107"/>
      <c r="H25" s="107">
        <v>18792</v>
      </c>
      <c r="I25" s="100">
        <v>18792</v>
      </c>
    </row>
    <row r="26" spans="2:9" ht="27" customHeight="1" thickBot="1" x14ac:dyDescent="0.3">
      <c r="B26" s="19"/>
      <c r="C26" s="36"/>
      <c r="D26" s="37" t="s">
        <v>313</v>
      </c>
      <c r="E26" s="38"/>
      <c r="F26" s="99">
        <v>3630000</v>
      </c>
      <c r="G26" s="107"/>
      <c r="H26" s="109">
        <f>SUM(I26-F26)</f>
        <v>72056</v>
      </c>
      <c r="I26" s="100">
        <v>3702056</v>
      </c>
    </row>
    <row r="27" spans="2:9" ht="27.75" customHeight="1" thickBot="1" x14ac:dyDescent="0.3">
      <c r="B27" s="192">
        <v>13</v>
      </c>
      <c r="C27" s="193"/>
      <c r="D27" s="34" t="s">
        <v>314</v>
      </c>
      <c r="E27" s="35" t="s">
        <v>315</v>
      </c>
      <c r="F27" s="106">
        <f>SUM(F16+F21)</f>
        <v>44434972</v>
      </c>
      <c r="G27" s="101">
        <v>882500</v>
      </c>
      <c r="H27" s="108">
        <f>SUM(H16+H21)</f>
        <v>13680931</v>
      </c>
      <c r="I27" s="101">
        <f>SUM(I16+I21)</f>
        <v>58998403</v>
      </c>
    </row>
    <row r="28" spans="2:9" ht="27.75" customHeight="1" thickBot="1" x14ac:dyDescent="0.3">
      <c r="B28" s="192">
        <v>14</v>
      </c>
      <c r="C28" s="193"/>
      <c r="D28" s="34" t="s">
        <v>316</v>
      </c>
      <c r="E28" s="35" t="s">
        <v>317</v>
      </c>
      <c r="F28" s="99"/>
      <c r="G28" s="100"/>
      <c r="H28" s="100">
        <v>13753799</v>
      </c>
      <c r="I28" s="100">
        <v>13753799</v>
      </c>
    </row>
    <row r="29" spans="2:9" ht="47.25" customHeight="1" thickBot="1" x14ac:dyDescent="0.3">
      <c r="B29" s="192">
        <v>15</v>
      </c>
      <c r="C29" s="193"/>
      <c r="D29" s="34" t="s">
        <v>318</v>
      </c>
      <c r="E29" s="35" t="s">
        <v>319</v>
      </c>
      <c r="F29" s="99"/>
      <c r="G29" s="100"/>
      <c r="H29" s="100"/>
      <c r="I29" s="100"/>
    </row>
    <row r="30" spans="2:9" ht="41.25" customHeight="1" thickBot="1" x14ac:dyDescent="0.3">
      <c r="B30" s="192">
        <v>16</v>
      </c>
      <c r="C30" s="193"/>
      <c r="D30" s="34" t="s">
        <v>320</v>
      </c>
      <c r="E30" s="35" t="s">
        <v>321</v>
      </c>
      <c r="F30" s="99"/>
      <c r="G30" s="100"/>
      <c r="H30" s="100"/>
      <c r="I30" s="107"/>
    </row>
    <row r="31" spans="2:9" ht="37.5" customHeight="1" thickBot="1" x14ac:dyDescent="0.3">
      <c r="B31" s="192">
        <v>17</v>
      </c>
      <c r="C31" s="193"/>
      <c r="D31" s="34" t="s">
        <v>322</v>
      </c>
      <c r="E31" s="35" t="s">
        <v>323</v>
      </c>
      <c r="F31" s="99"/>
      <c r="G31" s="100"/>
      <c r="H31" s="100"/>
      <c r="I31" s="107"/>
    </row>
    <row r="32" spans="2:9" ht="30.75" customHeight="1" thickBot="1" x14ac:dyDescent="0.3">
      <c r="B32" s="192">
        <v>18</v>
      </c>
      <c r="C32" s="193"/>
      <c r="D32" s="34" t="s">
        <v>324</v>
      </c>
      <c r="E32" s="35" t="s">
        <v>325</v>
      </c>
      <c r="F32" s="99"/>
      <c r="G32" s="100"/>
      <c r="H32" s="100"/>
      <c r="I32" s="107"/>
    </row>
    <row r="33" spans="2:9" ht="28.5" customHeight="1" thickBot="1" x14ac:dyDescent="0.3">
      <c r="B33" s="19"/>
      <c r="C33" s="36"/>
      <c r="D33" s="39" t="s">
        <v>326</v>
      </c>
      <c r="E33" s="40"/>
      <c r="F33" s="99"/>
      <c r="G33" s="107"/>
      <c r="H33" s="107"/>
      <c r="I33" s="100"/>
    </row>
    <row r="34" spans="2:9" ht="26.25" customHeight="1" thickBot="1" x14ac:dyDescent="0.3">
      <c r="B34" s="19"/>
      <c r="C34" s="36"/>
      <c r="D34" s="39" t="s">
        <v>327</v>
      </c>
      <c r="E34" s="41"/>
      <c r="F34" s="99"/>
      <c r="G34" s="107"/>
      <c r="H34" s="107"/>
      <c r="I34" s="100"/>
    </row>
    <row r="35" spans="2:9" ht="33" customHeight="1" thickBot="1" x14ac:dyDescent="0.3">
      <c r="B35" s="192">
        <v>19</v>
      </c>
      <c r="C35" s="193"/>
      <c r="D35" s="34" t="s">
        <v>328</v>
      </c>
      <c r="E35" s="35" t="s">
        <v>329</v>
      </c>
      <c r="F35" s="106"/>
      <c r="G35" s="101"/>
      <c r="H35" s="101">
        <f>SUM(H28:H34)</f>
        <v>13753799</v>
      </c>
      <c r="I35" s="108">
        <f>SUM(I28:I34)</f>
        <v>13753799</v>
      </c>
    </row>
    <row r="36" spans="2:9" ht="24" customHeight="1" thickBot="1" x14ac:dyDescent="0.3">
      <c r="B36" s="192">
        <v>20</v>
      </c>
      <c r="C36" s="193"/>
      <c r="D36" s="34" t="s">
        <v>330</v>
      </c>
      <c r="E36" s="35" t="s">
        <v>331</v>
      </c>
      <c r="F36" s="99"/>
      <c r="G36" s="100"/>
      <c r="H36" s="100"/>
      <c r="I36" s="107"/>
    </row>
    <row r="37" spans="2:9" ht="30" customHeight="1" thickBot="1" x14ac:dyDescent="0.3">
      <c r="B37" s="19"/>
      <c r="C37" s="36"/>
      <c r="D37" s="39" t="s">
        <v>332</v>
      </c>
      <c r="E37" s="40"/>
      <c r="F37" s="99"/>
      <c r="G37" s="100"/>
      <c r="H37" s="100"/>
      <c r="I37" s="100"/>
    </row>
    <row r="38" spans="2:9" ht="24" customHeight="1" thickBot="1" x14ac:dyDescent="0.3">
      <c r="B38" s="192">
        <v>21</v>
      </c>
      <c r="C38" s="193"/>
      <c r="D38" s="34" t="s">
        <v>333</v>
      </c>
      <c r="E38" s="35" t="s">
        <v>334</v>
      </c>
      <c r="F38" s="110"/>
      <c r="G38" s="100"/>
      <c r="H38" s="100"/>
      <c r="I38" s="107"/>
    </row>
    <row r="39" spans="2:9" ht="22.5" customHeight="1" thickBot="1" x14ac:dyDescent="0.3">
      <c r="B39" s="186">
        <v>22</v>
      </c>
      <c r="C39" s="187"/>
      <c r="D39" s="42" t="s">
        <v>335</v>
      </c>
      <c r="E39" s="43" t="s">
        <v>336</v>
      </c>
      <c r="F39" s="99"/>
      <c r="G39" s="100"/>
      <c r="H39" s="100"/>
      <c r="I39" s="111"/>
    </row>
    <row r="40" spans="2:9" ht="19.5" customHeight="1" thickBot="1" x14ac:dyDescent="0.3">
      <c r="B40" s="192">
        <v>23</v>
      </c>
      <c r="C40" s="193"/>
      <c r="D40" s="34" t="s">
        <v>337</v>
      </c>
      <c r="E40" s="35" t="s">
        <v>338</v>
      </c>
      <c r="F40" s="99"/>
      <c r="G40" s="100"/>
      <c r="H40" s="100"/>
      <c r="I40" s="111"/>
    </row>
    <row r="41" spans="2:9" ht="29.25" customHeight="1" thickBot="1" x14ac:dyDescent="0.3">
      <c r="B41" s="192">
        <v>24</v>
      </c>
      <c r="C41" s="193"/>
      <c r="D41" s="34" t="s">
        <v>339</v>
      </c>
      <c r="E41" s="35" t="s">
        <v>340</v>
      </c>
      <c r="F41" s="99"/>
      <c r="G41" s="100"/>
      <c r="H41" s="100"/>
      <c r="I41" s="100"/>
    </row>
    <row r="42" spans="2:9" ht="18.75" customHeight="1" thickBot="1" x14ac:dyDescent="0.3">
      <c r="B42" s="192">
        <v>25</v>
      </c>
      <c r="C42" s="193"/>
      <c r="D42" s="34" t="s">
        <v>341</v>
      </c>
      <c r="E42" s="35" t="s">
        <v>342</v>
      </c>
      <c r="F42" s="99">
        <v>500000</v>
      </c>
      <c r="G42" s="100"/>
      <c r="H42" s="100">
        <v>170995</v>
      </c>
      <c r="I42" s="100">
        <f>SUM(I43:I44)</f>
        <v>670995</v>
      </c>
    </row>
    <row r="43" spans="2:9" ht="19.5" customHeight="1" thickBot="1" x14ac:dyDescent="0.3">
      <c r="B43" s="19"/>
      <c r="C43" s="36"/>
      <c r="D43" s="39" t="s">
        <v>344</v>
      </c>
      <c r="E43" s="40"/>
      <c r="F43" s="110"/>
      <c r="G43" s="111"/>
      <c r="H43" s="111"/>
      <c r="I43" s="112"/>
    </row>
    <row r="44" spans="2:9" ht="25.5" customHeight="1" thickBot="1" x14ac:dyDescent="0.3">
      <c r="B44" s="19"/>
      <c r="C44" s="36"/>
      <c r="D44" s="39" t="s">
        <v>345</v>
      </c>
      <c r="E44" s="41"/>
      <c r="F44" s="110" t="s">
        <v>343</v>
      </c>
      <c r="G44" s="111"/>
      <c r="H44" s="113">
        <v>170995</v>
      </c>
      <c r="I44" s="112">
        <v>670995</v>
      </c>
    </row>
    <row r="45" spans="2:9" ht="22.5" customHeight="1" thickBot="1" x14ac:dyDescent="0.3">
      <c r="B45" s="192">
        <v>26</v>
      </c>
      <c r="C45" s="193"/>
      <c r="D45" s="34" t="s">
        <v>346</v>
      </c>
      <c r="E45" s="35" t="s">
        <v>347</v>
      </c>
      <c r="F45" s="110"/>
      <c r="G45" s="100"/>
      <c r="H45" s="100"/>
      <c r="I45" s="111"/>
    </row>
    <row r="46" spans="2:9" ht="22.5" customHeight="1" thickBot="1" x14ac:dyDescent="0.3">
      <c r="B46" s="19"/>
      <c r="C46" s="36"/>
      <c r="D46" s="39" t="s">
        <v>348</v>
      </c>
      <c r="E46" s="40"/>
      <c r="F46" s="110"/>
      <c r="G46" s="111"/>
      <c r="H46" s="111"/>
      <c r="I46" s="112"/>
    </row>
    <row r="47" spans="2:9" ht="23.25" customHeight="1" thickBot="1" x14ac:dyDescent="0.3">
      <c r="B47" s="19"/>
      <c r="C47" s="36"/>
      <c r="D47" s="39" t="s">
        <v>349</v>
      </c>
      <c r="E47" s="41"/>
      <c r="F47" s="110"/>
      <c r="G47" s="111"/>
      <c r="H47" s="111"/>
      <c r="I47" s="112"/>
    </row>
    <row r="48" spans="2:9" ht="21.75" customHeight="1" thickBot="1" x14ac:dyDescent="0.3">
      <c r="B48" s="19"/>
      <c r="C48" s="36"/>
      <c r="D48" s="39" t="s">
        <v>350</v>
      </c>
      <c r="E48" s="41"/>
      <c r="F48" s="110"/>
      <c r="G48" s="111"/>
      <c r="H48" s="111"/>
      <c r="I48" s="112"/>
    </row>
    <row r="49" spans="2:9" ht="15.75" thickBot="1" x14ac:dyDescent="0.3">
      <c r="B49" s="192">
        <v>27</v>
      </c>
      <c r="C49" s="193"/>
      <c r="D49" s="34" t="s">
        <v>351</v>
      </c>
      <c r="E49" s="35" t="s">
        <v>352</v>
      </c>
      <c r="F49" s="110"/>
      <c r="G49" s="100"/>
      <c r="H49" s="100"/>
      <c r="I49" s="111"/>
    </row>
    <row r="50" spans="2:9" ht="27" thickBot="1" x14ac:dyDescent="0.3">
      <c r="B50" s="192">
        <v>28</v>
      </c>
      <c r="C50" s="193"/>
      <c r="D50" s="34" t="s">
        <v>353</v>
      </c>
      <c r="E50" s="35" t="s">
        <v>354</v>
      </c>
      <c r="F50" s="99"/>
      <c r="G50" s="100"/>
      <c r="H50" s="100"/>
      <c r="I50" s="107"/>
    </row>
    <row r="51" spans="2:9" ht="15.75" thickBot="1" x14ac:dyDescent="0.3">
      <c r="B51" s="192">
        <v>29</v>
      </c>
      <c r="C51" s="193"/>
      <c r="D51" s="34" t="s">
        <v>355</v>
      </c>
      <c r="E51" s="35" t="s">
        <v>356</v>
      </c>
      <c r="F51" s="99">
        <v>500000</v>
      </c>
      <c r="G51" s="100"/>
      <c r="H51" s="100">
        <v>125082</v>
      </c>
      <c r="I51" s="107">
        <v>625082</v>
      </c>
    </row>
    <row r="52" spans="2:9" ht="27" thickBot="1" x14ac:dyDescent="0.3">
      <c r="B52" s="19"/>
      <c r="C52" s="36"/>
      <c r="D52" s="39" t="s">
        <v>357</v>
      </c>
      <c r="E52" s="40"/>
      <c r="F52" s="110">
        <v>500000</v>
      </c>
      <c r="G52" s="100"/>
      <c r="H52" s="100">
        <v>125082</v>
      </c>
      <c r="I52" s="112">
        <v>625082</v>
      </c>
    </row>
    <row r="53" spans="2:9" ht="15.75" thickBot="1" x14ac:dyDescent="0.3">
      <c r="B53" s="192">
        <v>30</v>
      </c>
      <c r="C53" s="193"/>
      <c r="D53" s="34" t="s">
        <v>358</v>
      </c>
      <c r="E53" s="35" t="s">
        <v>359</v>
      </c>
      <c r="F53" s="110"/>
      <c r="G53" s="100"/>
      <c r="H53" s="100"/>
      <c r="I53" s="107"/>
    </row>
    <row r="54" spans="2:9" ht="15.75" thickBot="1" x14ac:dyDescent="0.3">
      <c r="B54" s="44"/>
      <c r="C54" s="36"/>
      <c r="D54" s="45" t="s">
        <v>360</v>
      </c>
      <c r="E54" s="46"/>
      <c r="F54" s="115"/>
      <c r="G54" s="105"/>
      <c r="H54" s="105"/>
      <c r="I54" s="116"/>
    </row>
    <row r="55" spans="2:9" ht="15.75" thickBot="1" x14ac:dyDescent="0.3">
      <c r="B55" s="186"/>
      <c r="C55" s="187"/>
      <c r="D55" s="42"/>
      <c r="E55" s="43"/>
      <c r="F55" s="110"/>
      <c r="G55" s="100"/>
      <c r="H55" s="100"/>
      <c r="I55" s="107"/>
    </row>
    <row r="56" spans="2:9" ht="27" thickBot="1" x14ac:dyDescent="0.3">
      <c r="B56" s="186">
        <v>31</v>
      </c>
      <c r="C56" s="187"/>
      <c r="D56" s="42" t="s">
        <v>361</v>
      </c>
      <c r="E56" s="43" t="s">
        <v>362</v>
      </c>
      <c r="F56" s="110">
        <v>1000000</v>
      </c>
      <c r="G56" s="100"/>
      <c r="H56" s="100"/>
      <c r="I56" s="107" t="s">
        <v>363</v>
      </c>
    </row>
    <row r="57" spans="2:9" ht="15.75" thickBot="1" x14ac:dyDescent="0.3">
      <c r="B57" s="192">
        <v>32</v>
      </c>
      <c r="C57" s="193"/>
      <c r="D57" s="34" t="s">
        <v>364</v>
      </c>
      <c r="E57" s="35" t="s">
        <v>365</v>
      </c>
      <c r="F57" s="99">
        <v>50000</v>
      </c>
      <c r="G57" s="100"/>
      <c r="H57" s="100">
        <v>4972</v>
      </c>
      <c r="I57" s="107">
        <v>54972</v>
      </c>
    </row>
    <row r="58" spans="2:9" ht="15.75" thickBot="1" x14ac:dyDescent="0.3">
      <c r="B58" s="19"/>
      <c r="C58" s="36"/>
      <c r="D58" s="39" t="s">
        <v>367</v>
      </c>
      <c r="E58" s="40"/>
      <c r="F58" s="110"/>
      <c r="G58" s="107"/>
      <c r="H58" s="107"/>
      <c r="I58" s="112"/>
    </row>
    <row r="59" spans="2:9" ht="27" thickBot="1" x14ac:dyDescent="0.3">
      <c r="B59" s="19"/>
      <c r="C59" s="36"/>
      <c r="D59" s="39" t="s">
        <v>368</v>
      </c>
      <c r="E59" s="41"/>
      <c r="F59" s="110"/>
      <c r="G59" s="107"/>
      <c r="H59" s="107"/>
      <c r="I59" s="112"/>
    </row>
    <row r="60" spans="2:9" ht="15.75" thickBot="1" x14ac:dyDescent="0.3">
      <c r="B60" s="19"/>
      <c r="C60" s="36"/>
      <c r="D60" s="39" t="s">
        <v>369</v>
      </c>
      <c r="E60" s="41"/>
      <c r="F60" s="110" t="s">
        <v>366</v>
      </c>
      <c r="G60" s="107"/>
      <c r="H60" s="107">
        <v>4972</v>
      </c>
      <c r="I60" s="112">
        <v>54972</v>
      </c>
    </row>
    <row r="61" spans="2:9" ht="15.75" thickBot="1" x14ac:dyDescent="0.3">
      <c r="B61" s="192">
        <v>33</v>
      </c>
      <c r="C61" s="193"/>
      <c r="D61" s="34" t="s">
        <v>370</v>
      </c>
      <c r="E61" s="35" t="s">
        <v>371</v>
      </c>
      <c r="F61" s="114">
        <f>SUM(F42+F51+F57)</f>
        <v>1050000</v>
      </c>
      <c r="G61" s="101"/>
      <c r="H61" s="101">
        <f>SUM(H42+H51+H57)</f>
        <v>301049</v>
      </c>
      <c r="I61" s="102">
        <f>SUM(I42+I51+I57)</f>
        <v>1351049</v>
      </c>
    </row>
    <row r="62" spans="2:9" ht="15.75" thickBot="1" x14ac:dyDescent="0.3">
      <c r="B62" s="192">
        <v>34</v>
      </c>
      <c r="C62" s="193"/>
      <c r="D62" s="47" t="s">
        <v>372</v>
      </c>
      <c r="E62" s="35" t="s">
        <v>373</v>
      </c>
      <c r="F62" s="99"/>
      <c r="G62" s="100"/>
      <c r="H62" s="100">
        <v>572400</v>
      </c>
      <c r="I62" s="107">
        <v>572400</v>
      </c>
    </row>
    <row r="63" spans="2:9" ht="15.75" thickBot="1" x14ac:dyDescent="0.3">
      <c r="B63" s="19"/>
      <c r="C63" s="36"/>
      <c r="D63" s="48" t="s">
        <v>372</v>
      </c>
      <c r="E63" s="40"/>
      <c r="F63" s="110"/>
      <c r="G63" s="107"/>
      <c r="H63" s="107">
        <v>572400</v>
      </c>
      <c r="I63" s="112">
        <v>572400</v>
      </c>
    </row>
    <row r="64" spans="2:9" ht="15.75" thickBot="1" x14ac:dyDescent="0.3">
      <c r="B64" s="19"/>
      <c r="C64" s="36"/>
      <c r="D64" s="39" t="s">
        <v>374</v>
      </c>
      <c r="E64" s="40"/>
      <c r="F64" s="110"/>
      <c r="G64" s="107"/>
      <c r="H64" s="107"/>
      <c r="I64" s="112"/>
    </row>
    <row r="65" spans="2:9" ht="15.75" thickBot="1" x14ac:dyDescent="0.3">
      <c r="B65" s="19"/>
      <c r="C65" s="36"/>
      <c r="D65" s="39" t="s">
        <v>375</v>
      </c>
      <c r="E65" s="41"/>
      <c r="F65" s="110"/>
      <c r="G65" s="107"/>
      <c r="H65" s="107"/>
      <c r="I65" s="112"/>
    </row>
    <row r="66" spans="2:9" ht="15.75" thickBot="1" x14ac:dyDescent="0.3">
      <c r="B66" s="19"/>
      <c r="C66" s="36"/>
      <c r="D66" s="39" t="s">
        <v>376</v>
      </c>
      <c r="E66" s="41"/>
      <c r="F66" s="110"/>
      <c r="G66" s="107"/>
      <c r="H66" s="107"/>
      <c r="I66" s="112"/>
    </row>
    <row r="67" spans="2:9" ht="15.75" thickBot="1" x14ac:dyDescent="0.3">
      <c r="B67" s="192">
        <v>35</v>
      </c>
      <c r="C67" s="193"/>
      <c r="D67" s="47" t="s">
        <v>377</v>
      </c>
      <c r="E67" s="35" t="s">
        <v>378</v>
      </c>
      <c r="F67" s="110">
        <v>600000</v>
      </c>
      <c r="G67" s="100"/>
      <c r="H67" s="100">
        <v>60760</v>
      </c>
      <c r="I67" s="107">
        <v>660760</v>
      </c>
    </row>
    <row r="68" spans="2:9" ht="15.75" thickBot="1" x14ac:dyDescent="0.3">
      <c r="B68" s="19"/>
      <c r="C68" s="36"/>
      <c r="D68" s="39" t="s">
        <v>379</v>
      </c>
      <c r="E68" s="40"/>
      <c r="F68" s="110" t="s">
        <v>380</v>
      </c>
      <c r="G68" s="107"/>
      <c r="H68" s="107">
        <v>60760</v>
      </c>
      <c r="I68" s="112">
        <v>660760</v>
      </c>
    </row>
    <row r="69" spans="2:9" ht="15.75" thickBot="1" x14ac:dyDescent="0.3">
      <c r="B69" s="19"/>
      <c r="C69" s="36"/>
      <c r="D69" s="39" t="s">
        <v>381</v>
      </c>
      <c r="E69" s="41"/>
      <c r="F69" s="110"/>
      <c r="G69" s="107"/>
      <c r="H69" s="107"/>
      <c r="I69" s="112"/>
    </row>
    <row r="70" spans="2:9" ht="15.75" thickBot="1" x14ac:dyDescent="0.3">
      <c r="B70" s="192">
        <v>36</v>
      </c>
      <c r="C70" s="193"/>
      <c r="D70" s="47" t="s">
        <v>382</v>
      </c>
      <c r="E70" s="35" t="s">
        <v>383</v>
      </c>
      <c r="F70" s="110">
        <v>1800000</v>
      </c>
      <c r="G70" s="100">
        <v>-105462</v>
      </c>
      <c r="H70" s="100">
        <v>648337</v>
      </c>
      <c r="I70" s="107">
        <v>2342875</v>
      </c>
    </row>
    <row r="71" spans="2:9" ht="15.75" thickBot="1" x14ac:dyDescent="0.3">
      <c r="B71" s="192">
        <v>37</v>
      </c>
      <c r="C71" s="193"/>
      <c r="D71" s="47" t="s">
        <v>384</v>
      </c>
      <c r="E71" s="35" t="s">
        <v>385</v>
      </c>
      <c r="F71" s="110"/>
      <c r="G71" s="100"/>
      <c r="H71" s="100">
        <v>66780</v>
      </c>
      <c r="I71" s="107">
        <v>66780</v>
      </c>
    </row>
    <row r="72" spans="2:9" ht="39.75" thickBot="1" x14ac:dyDescent="0.3">
      <c r="B72" s="19"/>
      <c r="C72" s="36"/>
      <c r="D72" s="39" t="s">
        <v>386</v>
      </c>
      <c r="E72" s="40"/>
      <c r="F72" s="110"/>
      <c r="G72" s="107"/>
      <c r="H72" s="107"/>
      <c r="I72" s="112"/>
    </row>
    <row r="73" spans="2:9" ht="15.75" thickBot="1" x14ac:dyDescent="0.3">
      <c r="B73" s="192">
        <v>38</v>
      </c>
      <c r="C73" s="193"/>
      <c r="D73" s="47" t="s">
        <v>387</v>
      </c>
      <c r="E73" s="35" t="s">
        <v>388</v>
      </c>
      <c r="F73" s="110"/>
      <c r="G73" s="100"/>
      <c r="H73" s="100"/>
      <c r="I73" s="107"/>
    </row>
    <row r="74" spans="2:9" ht="15.75" thickBot="1" x14ac:dyDescent="0.3">
      <c r="B74" s="192">
        <v>39</v>
      </c>
      <c r="C74" s="193"/>
      <c r="D74" s="47" t="s">
        <v>389</v>
      </c>
      <c r="E74" s="35" t="s">
        <v>390</v>
      </c>
      <c r="F74" s="99"/>
      <c r="G74" s="100"/>
      <c r="H74" s="100"/>
      <c r="I74" s="107"/>
    </row>
    <row r="75" spans="2:9" ht="15.75" thickBot="1" x14ac:dyDescent="0.3">
      <c r="B75" s="192">
        <v>40</v>
      </c>
      <c r="C75" s="193"/>
      <c r="D75" s="47" t="s">
        <v>391</v>
      </c>
      <c r="E75" s="35" t="s">
        <v>392</v>
      </c>
      <c r="F75" s="110"/>
      <c r="G75" s="100"/>
      <c r="H75" s="100"/>
      <c r="I75" s="107"/>
    </row>
    <row r="76" spans="2:9" ht="15.75" thickBot="1" x14ac:dyDescent="0.3">
      <c r="B76" s="192">
        <v>41</v>
      </c>
      <c r="C76" s="193"/>
      <c r="D76" s="47" t="s">
        <v>393</v>
      </c>
      <c r="E76" s="35" t="s">
        <v>394</v>
      </c>
      <c r="F76" s="99"/>
      <c r="G76" s="100">
        <v>103842</v>
      </c>
      <c r="H76" s="100">
        <f>SUM(I76-G76)</f>
        <v>-65568</v>
      </c>
      <c r="I76" s="107">
        <v>38274</v>
      </c>
    </row>
    <row r="77" spans="2:9" ht="15.75" thickBot="1" x14ac:dyDescent="0.3">
      <c r="B77" s="192">
        <v>42</v>
      </c>
      <c r="C77" s="193"/>
      <c r="D77" s="47" t="s">
        <v>395</v>
      </c>
      <c r="E77" s="35" t="s">
        <v>396</v>
      </c>
      <c r="F77" s="99"/>
      <c r="G77" s="100"/>
      <c r="H77" s="100"/>
      <c r="I77" s="107"/>
    </row>
    <row r="78" spans="2:9" ht="15.75" thickBot="1" x14ac:dyDescent="0.3">
      <c r="B78" s="192">
        <v>43</v>
      </c>
      <c r="C78" s="193"/>
      <c r="D78" s="47" t="s">
        <v>397</v>
      </c>
      <c r="E78" s="35" t="s">
        <v>398</v>
      </c>
      <c r="F78" s="99"/>
      <c r="G78" s="100">
        <v>1620</v>
      </c>
      <c r="H78" s="100">
        <f>SUM(I78-G78)</f>
        <v>97491</v>
      </c>
      <c r="I78" s="107">
        <v>99111</v>
      </c>
    </row>
    <row r="79" spans="2:9" ht="15.75" thickBot="1" x14ac:dyDescent="0.3">
      <c r="B79" s="192">
        <v>44</v>
      </c>
      <c r="C79" s="193"/>
      <c r="D79" s="47" t="s">
        <v>399</v>
      </c>
      <c r="E79" s="35" t="s">
        <v>400</v>
      </c>
      <c r="F79" s="106">
        <v>2400000</v>
      </c>
      <c r="G79" s="101">
        <f>SUM(G70+G76+G78)</f>
        <v>0</v>
      </c>
      <c r="H79" s="101">
        <f>SUM(H62+H67+H70+H71+H76+H78)</f>
        <v>1380200</v>
      </c>
      <c r="I79" s="102">
        <f>SUM(I62+I67+I70+I71+I76+I78)</f>
        <v>3780200</v>
      </c>
    </row>
    <row r="80" spans="2:9" ht="15.75" thickBot="1" x14ac:dyDescent="0.3">
      <c r="B80" s="192">
        <v>45</v>
      </c>
      <c r="C80" s="193"/>
      <c r="D80" s="47" t="s">
        <v>401</v>
      </c>
      <c r="E80" s="35" t="s">
        <v>402</v>
      </c>
      <c r="F80" s="99"/>
      <c r="G80" s="100"/>
      <c r="H80" s="100"/>
      <c r="I80" s="107"/>
    </row>
    <row r="81" spans="2:9" ht="15.75" thickBot="1" x14ac:dyDescent="0.3">
      <c r="B81" s="192">
        <v>46</v>
      </c>
      <c r="C81" s="193"/>
      <c r="D81" s="47" t="s">
        <v>403</v>
      </c>
      <c r="E81" s="35" t="s">
        <v>404</v>
      </c>
      <c r="F81" s="99"/>
      <c r="G81" s="100"/>
      <c r="H81" s="100"/>
      <c r="I81" s="107"/>
    </row>
    <row r="82" spans="2:9" ht="15.75" thickBot="1" x14ac:dyDescent="0.3">
      <c r="B82" s="192">
        <v>47</v>
      </c>
      <c r="C82" s="193"/>
      <c r="D82" s="47" t="s">
        <v>405</v>
      </c>
      <c r="E82" s="35" t="s">
        <v>406</v>
      </c>
      <c r="F82" s="99"/>
      <c r="G82" s="100"/>
      <c r="H82" s="100">
        <v>50000</v>
      </c>
      <c r="I82" s="107">
        <v>50000</v>
      </c>
    </row>
    <row r="83" spans="2:9" ht="15.75" thickBot="1" x14ac:dyDescent="0.3">
      <c r="B83" s="192">
        <v>48</v>
      </c>
      <c r="C83" s="193"/>
      <c r="D83" s="47" t="s">
        <v>407</v>
      </c>
      <c r="E83" s="35" t="s">
        <v>408</v>
      </c>
      <c r="F83" s="99"/>
      <c r="G83" s="100"/>
      <c r="H83" s="100"/>
      <c r="I83" s="107"/>
    </row>
    <row r="84" spans="2:9" ht="27" thickBot="1" x14ac:dyDescent="0.3">
      <c r="B84" s="192">
        <v>49</v>
      </c>
      <c r="C84" s="193"/>
      <c r="D84" s="47" t="s">
        <v>409</v>
      </c>
      <c r="E84" s="35" t="s">
        <v>410</v>
      </c>
      <c r="F84" s="99"/>
      <c r="G84" s="100"/>
      <c r="H84" s="100"/>
      <c r="I84" s="107"/>
    </row>
    <row r="85" spans="2:9" ht="15.75" thickBot="1" x14ac:dyDescent="0.3">
      <c r="B85" s="192">
        <v>50</v>
      </c>
      <c r="C85" s="193"/>
      <c r="D85" s="34" t="s">
        <v>411</v>
      </c>
      <c r="E85" s="35" t="s">
        <v>412</v>
      </c>
      <c r="F85" s="106"/>
      <c r="G85" s="101"/>
      <c r="H85" s="101">
        <v>50000</v>
      </c>
      <c r="I85" s="102">
        <v>50000</v>
      </c>
    </row>
    <row r="86" spans="2:9" ht="39.75" thickBot="1" x14ac:dyDescent="0.3">
      <c r="B86" s="192">
        <v>51</v>
      </c>
      <c r="C86" s="193"/>
      <c r="D86" s="47" t="s">
        <v>413</v>
      </c>
      <c r="E86" s="35" t="s">
        <v>414</v>
      </c>
      <c r="F86" s="99"/>
      <c r="G86" s="100"/>
      <c r="H86" s="100"/>
      <c r="I86" s="107"/>
    </row>
    <row r="87" spans="2:9" ht="39.75" thickBot="1" x14ac:dyDescent="0.3">
      <c r="B87" s="192">
        <v>52</v>
      </c>
      <c r="C87" s="193"/>
      <c r="D87" s="34" t="s">
        <v>415</v>
      </c>
      <c r="E87" s="35" t="s">
        <v>416</v>
      </c>
      <c r="F87" s="99"/>
      <c r="G87" s="100"/>
      <c r="H87" s="100"/>
      <c r="I87" s="107"/>
    </row>
    <row r="88" spans="2:9" ht="27" thickBot="1" x14ac:dyDescent="0.3">
      <c r="B88" s="192">
        <v>53</v>
      </c>
      <c r="C88" s="193"/>
      <c r="D88" s="47" t="s">
        <v>417</v>
      </c>
      <c r="E88" s="35" t="s">
        <v>418</v>
      </c>
      <c r="F88" s="99"/>
      <c r="G88" s="100"/>
      <c r="H88" s="100"/>
      <c r="I88" s="107"/>
    </row>
    <row r="89" spans="2:9" ht="27" thickBot="1" x14ac:dyDescent="0.3">
      <c r="B89" s="192">
        <v>54</v>
      </c>
      <c r="C89" s="193"/>
      <c r="D89" s="34" t="s">
        <v>419</v>
      </c>
      <c r="E89" s="35" t="s">
        <v>420</v>
      </c>
      <c r="F89" s="106"/>
      <c r="G89" s="101"/>
      <c r="H89" s="101"/>
      <c r="I89" s="102"/>
    </row>
    <row r="90" spans="2:9" ht="39.75" thickBot="1" x14ac:dyDescent="0.3">
      <c r="B90" s="192">
        <v>55</v>
      </c>
      <c r="C90" s="193"/>
      <c r="D90" s="47" t="s">
        <v>421</v>
      </c>
      <c r="E90" s="35" t="s">
        <v>422</v>
      </c>
      <c r="F90" s="99"/>
      <c r="G90" s="100"/>
      <c r="H90" s="100"/>
      <c r="I90" s="107"/>
    </row>
    <row r="91" spans="2:9" ht="39.75" thickBot="1" x14ac:dyDescent="0.3">
      <c r="B91" s="192">
        <v>56</v>
      </c>
      <c r="C91" s="193"/>
      <c r="D91" s="34" t="s">
        <v>423</v>
      </c>
      <c r="E91" s="35" t="s">
        <v>424</v>
      </c>
      <c r="F91" s="99"/>
      <c r="G91" s="100"/>
      <c r="H91" s="100"/>
      <c r="I91" s="107"/>
    </row>
    <row r="92" spans="2:9" ht="27" thickBot="1" x14ac:dyDescent="0.3">
      <c r="B92" s="192">
        <v>57</v>
      </c>
      <c r="C92" s="193"/>
      <c r="D92" s="47" t="s">
        <v>425</v>
      </c>
      <c r="E92" s="35" t="s">
        <v>426</v>
      </c>
      <c r="F92" s="99"/>
      <c r="G92" s="100"/>
      <c r="H92" s="100"/>
      <c r="I92" s="100"/>
    </row>
    <row r="93" spans="2:9" ht="27" thickBot="1" x14ac:dyDescent="0.3">
      <c r="B93" s="192">
        <v>58</v>
      </c>
      <c r="C93" s="193"/>
      <c r="D93" s="42" t="s">
        <v>427</v>
      </c>
      <c r="E93" s="35" t="s">
        <v>428</v>
      </c>
      <c r="F93" s="99"/>
      <c r="G93" s="107"/>
      <c r="H93" s="107"/>
      <c r="I93" s="107"/>
    </row>
    <row r="94" spans="2:9" ht="27" thickBot="1" x14ac:dyDescent="0.3">
      <c r="B94" s="192">
        <v>59</v>
      </c>
      <c r="C94" s="193"/>
      <c r="D94" s="34" t="s">
        <v>429</v>
      </c>
      <c r="E94" s="35" t="s">
        <v>430</v>
      </c>
      <c r="F94" s="106"/>
      <c r="G94" s="102"/>
      <c r="H94" s="102"/>
      <c r="I94" s="102"/>
    </row>
    <row r="95" spans="2:9" ht="27" thickBot="1" x14ac:dyDescent="0.3">
      <c r="B95" s="192">
        <v>60</v>
      </c>
      <c r="C95" s="193"/>
      <c r="D95" s="47" t="s">
        <v>431</v>
      </c>
      <c r="E95" s="35" t="s">
        <v>432</v>
      </c>
      <c r="F95" s="106" t="s">
        <v>433</v>
      </c>
      <c r="G95" s="101">
        <v>882500</v>
      </c>
      <c r="H95" s="101">
        <f>SUM(H27+H35+H61+H79+H85+H94)</f>
        <v>29165979</v>
      </c>
      <c r="I95" s="101">
        <f>SUM(I27+I35+I61+I79+I85+I89+I94)</f>
        <v>77933451</v>
      </c>
    </row>
    <row r="96" spans="2:9" ht="15.75" thickBot="1" x14ac:dyDescent="0.3">
      <c r="B96" s="192">
        <v>61</v>
      </c>
      <c r="C96" s="193"/>
      <c r="D96" s="47" t="s">
        <v>434</v>
      </c>
      <c r="E96" s="35" t="s">
        <v>435</v>
      </c>
      <c r="F96" s="99"/>
      <c r="G96" s="107"/>
      <c r="H96" s="107"/>
      <c r="I96" s="107"/>
    </row>
    <row r="97" spans="2:9" ht="15.75" thickBot="1" x14ac:dyDescent="0.3">
      <c r="B97" s="192">
        <v>62</v>
      </c>
      <c r="C97" s="193"/>
      <c r="D97" s="47" t="s">
        <v>436</v>
      </c>
      <c r="E97" s="35" t="s">
        <v>437</v>
      </c>
      <c r="F97" s="106">
        <v>17669958</v>
      </c>
      <c r="G97" s="102"/>
      <c r="H97" s="102">
        <f>SUM(I97-F97)</f>
        <v>2125264</v>
      </c>
      <c r="I97" s="102">
        <v>19795222</v>
      </c>
    </row>
    <row r="98" spans="2:9" ht="27" thickBot="1" x14ac:dyDescent="0.3">
      <c r="B98" s="186">
        <v>63</v>
      </c>
      <c r="C98" s="187"/>
      <c r="D98" s="49" t="s">
        <v>438</v>
      </c>
      <c r="E98" s="43" t="s">
        <v>439</v>
      </c>
      <c r="F98" s="99"/>
      <c r="G98" s="107"/>
      <c r="H98" s="107">
        <v>839904</v>
      </c>
      <c r="I98" s="107">
        <v>839904</v>
      </c>
    </row>
    <row r="99" spans="2:9" ht="15.75" thickBot="1" x14ac:dyDescent="0.3">
      <c r="B99" s="192">
        <v>64</v>
      </c>
      <c r="C99" s="193"/>
      <c r="D99" s="47" t="s">
        <v>440</v>
      </c>
      <c r="E99" s="35" t="s">
        <v>441</v>
      </c>
      <c r="F99" s="106">
        <v>65554930</v>
      </c>
      <c r="G99" s="102">
        <v>882500</v>
      </c>
      <c r="H99" s="102">
        <f>SUM(H95+H97+H98)</f>
        <v>32131147</v>
      </c>
      <c r="I99" s="102">
        <f>SUM(I95+I97+I98)</f>
        <v>98568577</v>
      </c>
    </row>
    <row r="101" spans="2:9" x14ac:dyDescent="0.25">
      <c r="B101" s="50"/>
    </row>
  </sheetData>
  <mergeCells count="72">
    <mergeCell ref="I7:I8"/>
    <mergeCell ref="B9:C9"/>
    <mergeCell ref="B15:C15"/>
    <mergeCell ref="B7:C7"/>
    <mergeCell ref="B8:C8"/>
    <mergeCell ref="D7:D8"/>
    <mergeCell ref="G7:G8"/>
    <mergeCell ref="B10:C10"/>
    <mergeCell ref="B11:C11"/>
    <mergeCell ref="B12:C12"/>
    <mergeCell ref="B13:C13"/>
    <mergeCell ref="B14:C14"/>
    <mergeCell ref="H7:H8"/>
    <mergeCell ref="B32:C32"/>
    <mergeCell ref="B16:C16"/>
    <mergeCell ref="B17:C17"/>
    <mergeCell ref="B18:C18"/>
    <mergeCell ref="B19:C19"/>
    <mergeCell ref="B20:C20"/>
    <mergeCell ref="B21:C21"/>
    <mergeCell ref="B27:C27"/>
    <mergeCell ref="B28:C28"/>
    <mergeCell ref="B29:C29"/>
    <mergeCell ref="B30:C30"/>
    <mergeCell ref="B31:C31"/>
    <mergeCell ref="B67:C67"/>
    <mergeCell ref="B53:C53"/>
    <mergeCell ref="B35:C35"/>
    <mergeCell ref="B36:C36"/>
    <mergeCell ref="B38:C38"/>
    <mergeCell ref="B39:C39"/>
    <mergeCell ref="B40:C40"/>
    <mergeCell ref="B41:C41"/>
    <mergeCell ref="B42:C42"/>
    <mergeCell ref="B45:C45"/>
    <mergeCell ref="B49:C49"/>
    <mergeCell ref="B50:C50"/>
    <mergeCell ref="B51:C51"/>
    <mergeCell ref="B55:C55"/>
    <mergeCell ref="B56:C56"/>
    <mergeCell ref="B57:C57"/>
    <mergeCell ref="B61:C61"/>
    <mergeCell ref="B62:C62"/>
    <mergeCell ref="B93:C93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82:C82"/>
    <mergeCell ref="B70:C70"/>
    <mergeCell ref="B71:C71"/>
    <mergeCell ref="B73:C73"/>
    <mergeCell ref="B74:C74"/>
    <mergeCell ref="B75:C75"/>
    <mergeCell ref="B77:C77"/>
    <mergeCell ref="B78:C78"/>
    <mergeCell ref="B79:C79"/>
    <mergeCell ref="B80:C80"/>
    <mergeCell ref="B81:C81"/>
    <mergeCell ref="B76:C76"/>
    <mergeCell ref="B95:C95"/>
    <mergeCell ref="B96:C96"/>
    <mergeCell ref="B97:C97"/>
    <mergeCell ref="B98:C98"/>
    <mergeCell ref="B99:C9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0"/>
  <sheetViews>
    <sheetView tabSelected="1" workbookViewId="0">
      <selection activeCell="G5" sqref="G5"/>
    </sheetView>
  </sheetViews>
  <sheetFormatPr defaultRowHeight="15" x14ac:dyDescent="0.25"/>
  <cols>
    <col min="2" max="2" width="33.85546875" customWidth="1"/>
    <col min="3" max="3" width="11.42578125" customWidth="1"/>
    <col min="4" max="4" width="9.5703125" customWidth="1"/>
    <col min="5" max="5" width="19.7109375" customWidth="1"/>
    <col min="6" max="6" width="15.5703125" customWidth="1"/>
    <col min="7" max="7" width="22.85546875" customWidth="1"/>
  </cols>
  <sheetData>
    <row r="3" spans="2:7" ht="15.75" x14ac:dyDescent="0.25">
      <c r="B3" s="148"/>
      <c r="C3" s="149"/>
      <c r="D3" s="148"/>
      <c r="E3" s="148" t="s">
        <v>452</v>
      </c>
    </row>
    <row r="4" spans="2:7" ht="18.75" x14ac:dyDescent="0.3">
      <c r="B4" s="241" t="s">
        <v>453</v>
      </c>
      <c r="C4" s="241"/>
      <c r="D4" s="241"/>
      <c r="E4" s="241"/>
    </row>
    <row r="5" spans="2:7" x14ac:dyDescent="0.25">
      <c r="B5" s="242" t="s">
        <v>480</v>
      </c>
      <c r="C5" s="242"/>
      <c r="D5" s="242"/>
      <c r="E5" s="242"/>
    </row>
    <row r="6" spans="2:7" ht="15.75" x14ac:dyDescent="0.25">
      <c r="B6" s="150"/>
      <c r="C6" s="151"/>
      <c r="D6" s="151"/>
      <c r="E6" s="151"/>
    </row>
    <row r="7" spans="2:7" ht="16.5" thickBot="1" x14ac:dyDescent="0.3">
      <c r="B7" s="152"/>
      <c r="C7" s="152"/>
      <c r="D7" s="152"/>
      <c r="E7" s="152"/>
    </row>
    <row r="8" spans="2:7" ht="16.5" thickBot="1" x14ac:dyDescent="0.3">
      <c r="B8" s="153"/>
      <c r="C8" s="154" t="s">
        <v>454</v>
      </c>
      <c r="D8" s="154" t="s">
        <v>455</v>
      </c>
      <c r="E8" s="155" t="s">
        <v>456</v>
      </c>
      <c r="F8" s="166" t="s">
        <v>461</v>
      </c>
      <c r="G8" s="167" t="s">
        <v>462</v>
      </c>
    </row>
    <row r="9" spans="2:7" ht="21" customHeight="1" thickBot="1" x14ac:dyDescent="0.3">
      <c r="B9" s="156" t="s">
        <v>458</v>
      </c>
      <c r="C9" s="157"/>
      <c r="D9" s="157"/>
      <c r="E9" s="158"/>
      <c r="F9" s="165"/>
      <c r="G9" s="165"/>
    </row>
    <row r="10" spans="2:7" s="178" customFormat="1" ht="21" customHeight="1" thickBot="1" x14ac:dyDescent="0.3">
      <c r="B10" s="156" t="s">
        <v>479</v>
      </c>
      <c r="C10" s="157"/>
      <c r="D10" s="157"/>
      <c r="E10" s="158"/>
      <c r="F10" s="165">
        <v>142200</v>
      </c>
      <c r="G10" s="165">
        <v>142200</v>
      </c>
    </row>
    <row r="11" spans="2:7" ht="21" customHeight="1" thickBot="1" x14ac:dyDescent="0.3">
      <c r="B11" s="156" t="s">
        <v>463</v>
      </c>
      <c r="C11" s="157" t="s">
        <v>464</v>
      </c>
      <c r="D11" s="168" t="s">
        <v>446</v>
      </c>
      <c r="E11" s="158">
        <v>2500000</v>
      </c>
      <c r="F11" s="165">
        <v>-424000</v>
      </c>
      <c r="G11" s="165">
        <v>2076000</v>
      </c>
    </row>
    <row r="12" spans="2:7" s="178" customFormat="1" ht="21" customHeight="1" thickBot="1" x14ac:dyDescent="0.3">
      <c r="B12" s="156" t="s">
        <v>478</v>
      </c>
      <c r="C12" s="157"/>
      <c r="D12" s="168"/>
      <c r="E12" s="158"/>
      <c r="F12" s="165">
        <v>817700</v>
      </c>
      <c r="G12" s="165">
        <v>817700</v>
      </c>
    </row>
    <row r="13" spans="2:7" ht="16.5" thickBot="1" x14ac:dyDescent="0.3">
      <c r="B13" s="156" t="s">
        <v>457</v>
      </c>
      <c r="C13" s="160">
        <v>200000</v>
      </c>
      <c r="D13" s="157"/>
      <c r="E13" s="169">
        <v>200000</v>
      </c>
      <c r="F13" s="165">
        <v>-200000</v>
      </c>
      <c r="G13" s="165">
        <v>0</v>
      </c>
    </row>
    <row r="14" spans="2:7" ht="19.5" customHeight="1" thickBot="1" x14ac:dyDescent="0.3">
      <c r="B14" s="156" t="s">
        <v>465</v>
      </c>
      <c r="C14" s="160">
        <v>85000</v>
      </c>
      <c r="D14" s="157"/>
      <c r="E14" s="169">
        <v>85000</v>
      </c>
      <c r="F14" s="165">
        <v>37000</v>
      </c>
      <c r="G14" s="165">
        <v>122000</v>
      </c>
    </row>
    <row r="15" spans="2:7" ht="20.25" customHeight="1" thickBot="1" x14ac:dyDescent="0.3">
      <c r="B15" s="156" t="s">
        <v>466</v>
      </c>
      <c r="C15" s="160">
        <v>300000</v>
      </c>
      <c r="D15" s="157"/>
      <c r="E15" s="169">
        <v>300000</v>
      </c>
      <c r="F15" s="165">
        <v>-25000</v>
      </c>
      <c r="G15" s="165">
        <v>275000</v>
      </c>
    </row>
    <row r="16" spans="2:7" ht="21" customHeight="1" thickBot="1" x14ac:dyDescent="0.3">
      <c r="B16" s="156" t="s">
        <v>467</v>
      </c>
      <c r="C16" s="160">
        <v>935000</v>
      </c>
      <c r="D16" s="157"/>
      <c r="E16" s="169">
        <v>935000</v>
      </c>
      <c r="F16" s="165">
        <v>-131000</v>
      </c>
      <c r="G16" s="165">
        <v>804000</v>
      </c>
    </row>
    <row r="17" spans="2:7" ht="16.5" customHeight="1" thickBot="1" x14ac:dyDescent="0.3">
      <c r="B17" s="156" t="s">
        <v>459</v>
      </c>
      <c r="C17" s="157" t="s">
        <v>468</v>
      </c>
      <c r="D17" s="157"/>
      <c r="E17" s="158">
        <v>1673000</v>
      </c>
      <c r="F17" s="165">
        <f>SUM(G17-E17)</f>
        <v>1515810</v>
      </c>
      <c r="G17" s="165">
        <v>3188810</v>
      </c>
    </row>
    <row r="18" spans="2:7" s="74" customFormat="1" ht="16.5" customHeight="1" thickBot="1" x14ac:dyDescent="0.3">
      <c r="B18" s="156" t="s">
        <v>474</v>
      </c>
      <c r="C18" s="157"/>
      <c r="D18" s="157"/>
      <c r="E18" s="158"/>
      <c r="F18" s="165">
        <v>1204340</v>
      </c>
      <c r="G18" s="165">
        <v>1204340</v>
      </c>
    </row>
    <row r="19" spans="2:7" ht="15.75" customHeight="1" thickBot="1" x14ac:dyDescent="0.3">
      <c r="B19" s="156" t="s">
        <v>469</v>
      </c>
      <c r="C19" s="162">
        <v>300000</v>
      </c>
      <c r="D19" s="161"/>
      <c r="E19" s="170">
        <v>300000</v>
      </c>
      <c r="F19" s="165">
        <v>200000</v>
      </c>
      <c r="G19" s="165">
        <v>500000</v>
      </c>
    </row>
    <row r="20" spans="2:7" ht="16.5" customHeight="1" thickBot="1" x14ac:dyDescent="0.3">
      <c r="B20" s="156" t="s">
        <v>470</v>
      </c>
      <c r="C20" s="161" t="s">
        <v>471</v>
      </c>
      <c r="D20" s="161"/>
      <c r="E20" s="163">
        <v>1395360</v>
      </c>
      <c r="F20" s="165">
        <v>-381330</v>
      </c>
      <c r="G20" s="165">
        <v>1014030</v>
      </c>
    </row>
    <row r="21" spans="2:7" ht="21" customHeight="1" thickBot="1" x14ac:dyDescent="0.3">
      <c r="B21" s="159" t="s">
        <v>472</v>
      </c>
      <c r="C21" s="170">
        <v>685800</v>
      </c>
      <c r="D21" s="163"/>
      <c r="E21" s="170">
        <v>685800</v>
      </c>
      <c r="F21" s="165"/>
      <c r="G21" s="165">
        <v>685800</v>
      </c>
    </row>
    <row r="22" spans="2:7" s="72" customFormat="1" ht="21" customHeight="1" thickBot="1" x14ac:dyDescent="0.3">
      <c r="B22" s="159" t="s">
        <v>473</v>
      </c>
      <c r="C22" s="170"/>
      <c r="D22" s="163"/>
      <c r="E22" s="170"/>
      <c r="F22" s="165">
        <v>1101935</v>
      </c>
      <c r="G22" s="165">
        <v>1101935</v>
      </c>
    </row>
    <row r="23" spans="2:7" ht="19.5" customHeight="1" thickBot="1" x14ac:dyDescent="0.3">
      <c r="B23" s="159" t="s">
        <v>460</v>
      </c>
      <c r="C23" s="163" t="s">
        <v>196</v>
      </c>
      <c r="D23" s="163">
        <v>0</v>
      </c>
      <c r="E23" s="163">
        <v>8074160</v>
      </c>
      <c r="F23" s="165">
        <f>SUM(F10:F22)</f>
        <v>3857655</v>
      </c>
      <c r="G23" s="165">
        <f>SUM(G10:G22)</f>
        <v>11931815</v>
      </c>
    </row>
    <row r="24" spans="2:7" ht="18.75" customHeight="1" x14ac:dyDescent="0.25">
      <c r="B24" s="171"/>
      <c r="C24" s="172"/>
      <c r="D24" s="172"/>
      <c r="E24" s="172"/>
      <c r="F24" s="173"/>
      <c r="G24" s="173"/>
    </row>
    <row r="25" spans="2:7" ht="17.25" customHeight="1" x14ac:dyDescent="0.25">
      <c r="B25" s="174"/>
      <c r="C25" s="175"/>
      <c r="D25" s="175"/>
      <c r="E25" s="175"/>
      <c r="F25" s="146"/>
      <c r="G25" s="146"/>
    </row>
    <row r="26" spans="2:7" ht="15.75" x14ac:dyDescent="0.25">
      <c r="B26" s="176"/>
      <c r="C26" s="177"/>
      <c r="D26" s="177"/>
      <c r="E26" s="177"/>
      <c r="F26" s="146"/>
      <c r="G26" s="146"/>
    </row>
    <row r="27" spans="2:7" ht="15.75" x14ac:dyDescent="0.25">
      <c r="B27" s="148"/>
      <c r="C27" s="149"/>
      <c r="D27" s="148"/>
      <c r="E27" s="148"/>
    </row>
    <row r="28" spans="2:7" ht="25.5" x14ac:dyDescent="0.35">
      <c r="B28" s="164"/>
    </row>
    <row r="29" spans="2:7" ht="25.5" x14ac:dyDescent="0.35">
      <c r="B29" s="164"/>
    </row>
    <row r="30" spans="2:7" ht="25.5" x14ac:dyDescent="0.35">
      <c r="B30" s="164"/>
    </row>
  </sheetData>
  <mergeCells count="2"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Kiadások</vt:lpstr>
      <vt:lpstr>Bevételek</vt:lpstr>
      <vt:lpstr>segélyek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2018-02-20T17:44:41Z</dcterms:created>
  <dcterms:modified xsi:type="dcterms:W3CDTF">2018-03-21T10:28:17Z</dcterms:modified>
</cp:coreProperties>
</file>