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1895" windowHeight="4605" tabRatio="577" activeTab="3"/>
  </bookViews>
  <sheets>
    <sheet name="2.sz.mell." sheetId="1" r:id="rId1"/>
    <sheet name="3.sz. mell bev." sheetId="2" r:id="rId2"/>
    <sheet name="3.sz.mell. kiad." sheetId="3" r:id="rId3"/>
    <sheet name="3a" sheetId="4" r:id="rId4"/>
    <sheet name="3b" sheetId="5" r:id="rId5"/>
    <sheet name="3c" sheetId="6" r:id="rId6"/>
    <sheet name="4.sz.mell." sheetId="7" r:id="rId7"/>
    <sheet name="5.sz.mell." sheetId="8" r:id="rId8"/>
  </sheets>
  <externalReferences>
    <externalReference r:id="rId11"/>
    <externalReference r:id="rId12"/>
  </externalReferences>
  <definedNames>
    <definedName name="_xlnm.Print_Titles" localSheetId="3">'3a'!$1:$4</definedName>
    <definedName name="_xlnm.Print_Titles" localSheetId="4">'3b'!$1:$5</definedName>
    <definedName name="_xlnm.Print_Titles" localSheetId="5">'3c'!$1:$5</definedName>
    <definedName name="_xlnm.Print_Titles" localSheetId="6">'4.sz.mell.'!$1:$5</definedName>
    <definedName name="_xlnm.Print_Titles" localSheetId="7">'5.sz.mell.'!$1:$6</definedName>
  </definedNames>
  <calcPr fullCalcOnLoad="1"/>
</workbook>
</file>

<file path=xl/sharedStrings.xml><?xml version="1.0" encoding="utf-8"?>
<sst xmlns="http://schemas.openxmlformats.org/spreadsheetml/2006/main" count="1078" uniqueCount="425">
  <si>
    <t>Intézmények működési bevételei összesen:</t>
  </si>
  <si>
    <t>Tárgyévi hitelfelvétel:</t>
  </si>
  <si>
    <t>Önkormányzat bevételei hitelműveletek nélkül:</t>
  </si>
  <si>
    <t>Önkormányzati és intézményi bevétel mindösszesen hitelműveletek nélkül:</t>
  </si>
  <si>
    <t>Önkormányzat bevételei hitelműveletekkel:</t>
  </si>
  <si>
    <t>Önkormányzati és intézményi bevétel hitelműveletekkel:</t>
  </si>
  <si>
    <t>Védőnői szolgálat kisértékű bútor beszerzés</t>
  </si>
  <si>
    <t xml:space="preserve">Védőnői szolgálat szakmai anyag </t>
  </si>
  <si>
    <t>c/ Komló Városi Óvoda</t>
  </si>
  <si>
    <t>d/ Közösségek Háza, Színház</t>
  </si>
  <si>
    <t>e/ József A. Könyvtár, Múzeum</t>
  </si>
  <si>
    <t>Önkormányzat nagyértékű szoftver</t>
  </si>
  <si>
    <t>Microwoks rendszer nagyértékű eszközbeszerzés</t>
  </si>
  <si>
    <t>Önkormányzat kisértékű számítástechnika</t>
  </si>
  <si>
    <t>d/ kisértékű szoftverbeszerzés</t>
  </si>
  <si>
    <t>Védőnői szolgálat kisértékű szoftver</t>
  </si>
  <si>
    <t>a/ Működési célú költségvetési támogatás</t>
  </si>
  <si>
    <t>OEP teljesítmény-finanszírozás</t>
  </si>
  <si>
    <t>Működési bevételek</t>
  </si>
  <si>
    <t>Komló Városi Óvoda</t>
  </si>
  <si>
    <t>Tagi kölcsön visszafizetés Habilitas Kft.</t>
  </si>
  <si>
    <t>Támfal, vízelvezetés havaria</t>
  </si>
  <si>
    <t>B E R U H Á Z Á S O K:</t>
  </si>
  <si>
    <t>Bírság és pótlék bevétel</t>
  </si>
  <si>
    <t>Felhalmozási kiadások összesen:</t>
  </si>
  <si>
    <t>Fejlesztési célú pénzeszköz-átadás Komlói Bányász Horgászegyesületnek</t>
  </si>
  <si>
    <t>Talajterhelési díj</t>
  </si>
  <si>
    <t>Együtt:</t>
  </si>
  <si>
    <t>Engedélyezett létszám</t>
  </si>
  <si>
    <t>Beruházások összesen:</t>
  </si>
  <si>
    <t>Lakásmobilitás</t>
  </si>
  <si>
    <t>F E L Ú J Í T Á S:</t>
  </si>
  <si>
    <t>Felújítás összesen:</t>
  </si>
  <si>
    <t>Képviselő-testület által elfogadott, szerződéssel le nem kötött feladatok</t>
  </si>
  <si>
    <t>Egyéb igények</t>
  </si>
  <si>
    <t>Megnevezés</t>
  </si>
  <si>
    <t>Intézmény megnevezése</t>
  </si>
  <si>
    <t>Önkormányzat működési bevételei</t>
  </si>
  <si>
    <t>a/ nem lakás célú ingatlanértékesítés</t>
  </si>
  <si>
    <t>Közhatalmi bevételek</t>
  </si>
  <si>
    <t>Fejlesztési célú pénzeszköz-átadás Orfű-Pécsi tó Kft-nek</t>
  </si>
  <si>
    <t xml:space="preserve">Lakóházfelújítás Városgondnokságnál </t>
  </si>
  <si>
    <t>Önkormányzati tulajdonú lakások kéményfelújítása</t>
  </si>
  <si>
    <t>GESZ felújítás, karbantartási keret</t>
  </si>
  <si>
    <t>ÁROP-1.A.5-2013-0028 Komló Várs Önkormányzat szervezetfejlesztése</t>
  </si>
  <si>
    <t>Pannóniai ipari öröksége (IPA)</t>
  </si>
  <si>
    <t>KEOP-4.10.0/A/12-2013-1224 KBSK tornaterem napelemes rendszer telepítése</t>
  </si>
  <si>
    <t>KEOP-4.10.0/A/12-2013-1240 KVÖ Nagy L. Gimnázium napelemes rendszer kiépítése</t>
  </si>
  <si>
    <t>TÁMOP-2.4.5-12/3-2012-0007 Munka és magánélet összehangolását segítő helyi innovatív kezdeményezések Komlón</t>
  </si>
  <si>
    <t>DDOP-5.1.5/B-11-2001-0018 Helyi jelentőségű vízvédelmi rendszerek fejlesztése Komló város területén</t>
  </si>
  <si>
    <t>DDOP-5.1.5/B-11-2001-0018 Helyi jelentőségű vízvédelmi rendszerek fejlesztése Komló város területén EU önerő alap</t>
  </si>
  <si>
    <t>Fejlesztési célú pénzeszköz-átadás Fűtőerőmű Kft-nek</t>
  </si>
  <si>
    <t>GESZ</t>
  </si>
  <si>
    <t>Városgondnokság</t>
  </si>
  <si>
    <t>Önkormányzat</t>
  </si>
  <si>
    <t>Összesen</t>
  </si>
  <si>
    <t>Különféle bírságok bevételei</t>
  </si>
  <si>
    <t>Működési bevétel összesen:</t>
  </si>
  <si>
    <t>Személyi juttatások</t>
  </si>
  <si>
    <t>Dologi kiadások</t>
  </si>
  <si>
    <t>Gépjárműadó</t>
  </si>
  <si>
    <t>Felhalmozás és tőkejellegű bevételek</t>
  </si>
  <si>
    <t>b/ lakásértékesítés</t>
  </si>
  <si>
    <t>Felhalmozási célú pénzeszköz-átvétel:</t>
  </si>
  <si>
    <t>Önkormányzatok költségvetési támogatása</t>
  </si>
  <si>
    <t>Működési célú pénzeszköz-átvétel</t>
  </si>
  <si>
    <t>Előző évi pénzmaradvány</t>
  </si>
  <si>
    <t>Önkormányzati lakások felújítása keret</t>
  </si>
  <si>
    <t>Városi felújítási keret</t>
  </si>
  <si>
    <t>Vízi közmű felújítási keret</t>
  </si>
  <si>
    <t xml:space="preserve">         fejlesztési pénzmaradvány (intézmények nélkül)</t>
  </si>
  <si>
    <t>Ebből működési pénzmaradvány (intézmények nélkül)</t>
  </si>
  <si>
    <t>Ebből intézményi működési pénzmaradvány</t>
  </si>
  <si>
    <t xml:space="preserve">         intézményi fejlesztési pénzmaradvány</t>
  </si>
  <si>
    <t>Hálózatfejlesztési hozzájárulás magánszemélyektől szennyvízberuházáshoz</t>
  </si>
  <si>
    <t>KEOP-4.10.0/A/12 KBSK napelemes pályázat (16/2013. (II.14.)</t>
  </si>
  <si>
    <t>KEOP-4.10./A/12 Városi Könyvtár pályázat (16/2013. (II.14.) int. Kv-ben</t>
  </si>
  <si>
    <t>ÁROP-1.A.5 Komló Város Önk. Szervezetfejlesztése 123/2013. (VII.18.)</t>
  </si>
  <si>
    <t>DDOP-5.1.5/B Belvízrendezési pályázat 196/2011. (X.27.), 106/2012. (VI.21.)</t>
  </si>
  <si>
    <t>Lakóházfelújítás (felújítási alap)</t>
  </si>
  <si>
    <t>Fejlesztési kamat összesen:</t>
  </si>
  <si>
    <t>Tárgyévi fejlesztési hitelek kamata</t>
  </si>
  <si>
    <t>a/ nagyértékű eszközbeszerzés</t>
  </si>
  <si>
    <t>b/ nagyértékű szoftverbeszerzés</t>
  </si>
  <si>
    <t>c/ kisértékű informatikai eszközbeszerzés (dologiból átcsoportosítva)</t>
  </si>
  <si>
    <t>Intézményi kisértékű eszközbeszerzések (dologiból átcsoportosítva)</t>
  </si>
  <si>
    <t>a/ Városgondnokság</t>
  </si>
  <si>
    <t>b/ GESZ</t>
  </si>
  <si>
    <t>Közös önkormányzati hivatal informatika:</t>
  </si>
  <si>
    <t>Közös önkormányzati hivatal nagyértékű bútorbeszerzés</t>
  </si>
  <si>
    <t>FELHALMOZÁSI CÉLÚ PÉNZESZKÖZ-ÁTADÁS:</t>
  </si>
  <si>
    <t>Felhalmozási célú pénzeszköz-átadás összesen:</t>
  </si>
  <si>
    <t>Önkormányzati intézmények villamosbiztonsági felülvizsgálata</t>
  </si>
  <si>
    <t>Áh-n belülről összesen:</t>
  </si>
  <si>
    <t>ÁH-n kívülről összesen:</t>
  </si>
  <si>
    <t>Vis maior</t>
  </si>
  <si>
    <t xml:space="preserve">b/ Felhalmozási célú támogatás </t>
  </si>
  <si>
    <t>Önkormányzati egészségügyi feladatok OEP teljesítményfinanszírozása</t>
  </si>
  <si>
    <t>Komlói Többcélú Kistérségi Társulás támogatásértékű működési bevétel munkaszervezeti feladatok ellátásához</t>
  </si>
  <si>
    <t>TÁMOP-5.3.6-11/1-2012-0005 KV Önkormányzatra jutó költségek</t>
  </si>
  <si>
    <t>TÁMOP-3.2.12-12/1/2012-0025 Kulturális szakemberek képzése</t>
  </si>
  <si>
    <t>ÁROP-1A.5-2013-0028 KV Önkormányzat szervezetfejlesztése</t>
  </si>
  <si>
    <t>TÁMOP-6.1.2-11/1-2012-1406 Egészségre nevelő és szemléletformáló programok a Körtvélyesi Óvodában</t>
  </si>
  <si>
    <t>TÁMOP-6.1.2-11/1-2012-1489 Egészségre nevelő és szemléletformáló programok a Sallai utcai Óvodában</t>
  </si>
  <si>
    <t>Intézményi működési bevételek hivatal nélkül</t>
  </si>
  <si>
    <t>Hivatal működési bevételei</t>
  </si>
  <si>
    <t>Eredeti</t>
  </si>
  <si>
    <t>Módosított</t>
  </si>
  <si>
    <t>Egyéb működési célú kiadások</t>
  </si>
  <si>
    <t>Egyéb felhalmozási kiadások</t>
  </si>
  <si>
    <t>Munka- adókat terhelő járulékok</t>
  </si>
  <si>
    <t>Ellátottak pénzbeli juttatásai</t>
  </si>
  <si>
    <t>Működési célú tám. áh-n belülre</t>
  </si>
  <si>
    <t>Működési célú kölcsön nyújtása</t>
  </si>
  <si>
    <t>Működési célú tám. áh-n kívülre</t>
  </si>
  <si>
    <t>Tartalékok</t>
  </si>
  <si>
    <t>Felújítások</t>
  </si>
  <si>
    <t>Felhalm. célú tám. áh-n belülre</t>
  </si>
  <si>
    <t>Felhalm. célú kölcsön nyújtása</t>
  </si>
  <si>
    <t>Felhalm. célú tám. áh-n kívülre</t>
  </si>
  <si>
    <t>Tárgyévi kiadások</t>
  </si>
  <si>
    <t>K.V.Óvoda</t>
  </si>
  <si>
    <t>Könyvtár</t>
  </si>
  <si>
    <t>KH, Színház</t>
  </si>
  <si>
    <t>Intézmények összesen</t>
  </si>
  <si>
    <t>Hivatal</t>
  </si>
  <si>
    <t>Beruházások</t>
  </si>
  <si>
    <t>Elvonások és befizetések</t>
  </si>
  <si>
    <t>Költségvetési kiadások</t>
  </si>
  <si>
    <t>Finanszírozási kiadások</t>
  </si>
  <si>
    <t>Komló Város Önkormányzat és intézményei</t>
  </si>
  <si>
    <t>2.sz.melléklet</t>
  </si>
  <si>
    <t>Előirányzat-módosítási javaslat</t>
  </si>
  <si>
    <t>(bevétel, kiadás emeléssel járó)</t>
  </si>
  <si>
    <t>Intézmény</t>
  </si>
  <si>
    <t>Felhalm. bevételek</t>
  </si>
  <si>
    <t>József A. Városi Könyvt. és Muzeális Gy.</t>
  </si>
  <si>
    <t>Közösségek Háza, Színház és Hangv.terem</t>
  </si>
  <si>
    <t>Közös Önkormányzati Hivatal</t>
  </si>
  <si>
    <t>Intézmények össz.:</t>
  </si>
  <si>
    <t>Int.fin.korr.</t>
  </si>
  <si>
    <t xml:space="preserve">Komló Város Önkormányzat és intézményei </t>
  </si>
  <si>
    <t>Önkormányzati és intézményi felhalmozási célú kiadások</t>
  </si>
  <si>
    <t>Közhatalmi bevétel a Hivatalnál</t>
  </si>
  <si>
    <t>Felhalmozási célú kölcsön térülése</t>
  </si>
  <si>
    <t>Felhalmozási célú kölcsön térülése Hivatalnál</t>
  </si>
  <si>
    <t>Kölcsönök térülése</t>
  </si>
  <si>
    <t>Működési célú kölcsön térülése</t>
  </si>
  <si>
    <t>ezer forintban</t>
  </si>
  <si>
    <t>5. sz. melléklet</t>
  </si>
  <si>
    <t>2015. évi előirányzata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</si>
  <si>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</si>
  <si>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</si>
  <si>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</si>
  <si>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</si>
  <si>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</si>
  <si>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</si>
  <si>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</si>
  <si>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</si>
  <si>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</si>
  <si>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K914</t>
  </si>
  <si>
    <t>K9</t>
  </si>
  <si>
    <t>K</t>
  </si>
  <si>
    <t>B4</t>
  </si>
  <si>
    <t>Működési célú tám.  áh-n belülre</t>
  </si>
  <si>
    <t>Működési célú tám.   áh-n kívülre</t>
  </si>
  <si>
    <t>Felhalm. célú tám.  áh-n belülre</t>
  </si>
  <si>
    <t>ÁH-n belüli megelőlegezés visszafizetése</t>
  </si>
  <si>
    <t>bevételei 2015. év</t>
  </si>
  <si>
    <t>Ebből: Koncessziós díj Dél-dunántúli Közlekedési Központ Zrt.</t>
  </si>
  <si>
    <t xml:space="preserve">           Víz- és szennyvízhálózat bérleti díja </t>
  </si>
  <si>
    <t>Iparűzési adó</t>
  </si>
  <si>
    <t>Építményadó</t>
  </si>
  <si>
    <t>Magánszemélyek kommunális adója</t>
  </si>
  <si>
    <t>Telekadó</t>
  </si>
  <si>
    <t>Idegenforgalmi adó</t>
  </si>
  <si>
    <t>Helyi adó összesen:</t>
  </si>
  <si>
    <t>Szabálysértési bírságok</t>
  </si>
  <si>
    <t>Közhatalmi bevétel Önkormányzatnál összesen:</t>
  </si>
  <si>
    <t>Önkormányzati ingatlanértékesítés</t>
  </si>
  <si>
    <t>KEOP-5.5.0/K Közvilágítás energiatakarékos átalakítása Komlón</t>
  </si>
  <si>
    <t>KEOP-4.10.0/A/12-2013-1240 KVÖ Nagy L. Gimnázium napelemes rendszer kiépítése EU önerő alap</t>
  </si>
  <si>
    <t>DDOP-4.1.2/B-13 Lakhatási integráció Komlón</t>
  </si>
  <si>
    <t>TIOP-3.2.3/A-13 Lakhatási beruházások Komlón</t>
  </si>
  <si>
    <t>TÁMOP-5.3.6 Esély a kibontakozásra</t>
  </si>
  <si>
    <t>KH, Színháztól felhalmozási átvett pénzeszköz (KEOP 4.10 lezárása kapcsán)</t>
  </si>
  <si>
    <t>Mánfától felhalmozási bevétel</t>
  </si>
  <si>
    <t>Önkormányzat összesen:</t>
  </si>
  <si>
    <t>Hivatalnál TÁMOP-2.4.5-12/7 Hatékonyság növeléssel és család központú munkahelyi megoldásokkal a modern közigazgatásért</t>
  </si>
  <si>
    <t>Kh ésSzínháznál KEOP-4.10.0/A/12-2013-1200 KVÖ Közösségek Háza, Színház- és Hangversenyterem napelemes rendszer telepítése</t>
  </si>
  <si>
    <t>Könyvtárnál KEOP-4.10.0/A/12-2013-1319 KVÖ József A. Könyvtár és Múzeális Gyűjtemény napelemes rendszer telepítése</t>
  </si>
  <si>
    <t>Könyvtárnál KEOP-6.2</t>
  </si>
  <si>
    <t>Intézmények összesen: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</si>
  <si>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</si>
  <si>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</si>
  <si>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és gyermekétkeztetési feladatainak támogatása</t>
  </si>
  <si>
    <t>Települési önkormányzatok kulturális feladatianak támogatása</t>
  </si>
  <si>
    <t>Működési célú költségvetési támogatások és kiegészítő támogatások</t>
  </si>
  <si>
    <t>ASP működtetésre pénzeszköz átvétel</t>
  </si>
  <si>
    <t>Intézményi bérkompenzáció, szoc.ágazati pótlék</t>
  </si>
  <si>
    <t xml:space="preserve">Hivatalnál 2014.10.12. Helyi választás </t>
  </si>
  <si>
    <t xml:space="preserve">Hivatalnál 2014.10.12. Nemzetiségi választás </t>
  </si>
  <si>
    <t>Óvodánál Munkaügyi Központtól</t>
  </si>
  <si>
    <t>Óvodánál EU-s támogatás</t>
  </si>
  <si>
    <t>GESZ-nél Munkaügyi Központtól</t>
  </si>
  <si>
    <t>GESZ-nél EU-s támogatás</t>
  </si>
  <si>
    <t>Intézményeknél összesen:</t>
  </si>
  <si>
    <t>2015. év</t>
  </si>
  <si>
    <t>Képviselő-testület által elfogadott 2015. Évre szerződéssel lekötött folyamatban lévő feladatok, illetve jogszabályi kötelezettség</t>
  </si>
  <si>
    <t xml:space="preserve">Pályázat előkészítés tervezési kerete </t>
  </si>
  <si>
    <t>KEOP-4.10.0/A/12 Nagy L. Gimnázium napelemes pályázat 16/2013.(II.14.)</t>
  </si>
  <si>
    <t>Belvárosi térkamera rendszer</t>
  </si>
  <si>
    <t>Közvilágítás korszerűsítés törlesztés 2015. évi üteme (GREP Zrt.)</t>
  </si>
  <si>
    <t>Közvilágítás fejlesztési igények: Városház tér 19. melletti terület, Bányászpark, Vájáriskola - Pécsi út közötti lépcsőszakasz, Kölcsey utca, Patak utca, Berek u. 2-4-6. előtti szakasz, Tóparti utca, Alkotmány u. Függetlenség u. közötti szakasz</t>
  </si>
  <si>
    <t>Benyújtott, elbírálás alatt lévő pályázatok önereje (7/3. sz. melléklet)</t>
  </si>
  <si>
    <t>KEHOP-2.2.1 Szennyvízberuházási pályázat önerő (benyújtás folyamatban)</t>
  </si>
  <si>
    <t>Bányászemlékműhöz kapcsolódó fejlesztés (Zsolnay kalászok)</t>
  </si>
  <si>
    <t>Közvilágítás tervezés (áthúzódó)</t>
  </si>
  <si>
    <t>KEOP-5.5.0/K-2014-0023 "Közvilágítás korszerűsítési pályázat" (117/2014. (IX.25.)</t>
  </si>
  <si>
    <t>KEOP-6.2.0 "Környezettudatos könyvtár" (122/2013. (VII.18.)</t>
  </si>
  <si>
    <t>TIOP-3.2.3/A-13/1 "Lakhatási beruházások Komlón" (126/2013. (VIII.29.)</t>
  </si>
  <si>
    <t>DDOP-4.1.2/B-13 "Lakhatási integráció Komlón" (15/2014. (II.14.)</t>
  </si>
  <si>
    <t>SZOC-FP-14-B-003 Szociális Bolt Komlón</t>
  </si>
  <si>
    <t xml:space="preserve">Szabályozási terv 2014. évről áthúzódó </t>
  </si>
  <si>
    <t>Start-program ingatlan és eszközbeszerzés önereje</t>
  </si>
  <si>
    <t>Nagy L. u. 9/a. lakás kialakítása</t>
  </si>
  <si>
    <t>Kenderföld 5 db térfigyelő kamera</t>
  </si>
  <si>
    <t>Gépjárműbeszerzés</t>
  </si>
  <si>
    <t>Intézmények felhalmozási kötvállal terhelt maradványa</t>
  </si>
  <si>
    <t>Iskolaegészségügy  kisértékű szakmai anyag</t>
  </si>
  <si>
    <t>Iskolaegészségügy informatika</t>
  </si>
  <si>
    <t>KEOP-6.2 pályázat Könyvtárnál</t>
  </si>
  <si>
    <t>Hivatalnál TÁMOP-2.4.5 pályázat</t>
  </si>
  <si>
    <t>Közös önkormányzati hivatal kisértékű bútor-, textília, egyéb eszközbeszerzés (dologiból átcsoportosítva)</t>
  </si>
  <si>
    <t xml:space="preserve">Lakáscélú támogatás 2015. évi </t>
  </si>
  <si>
    <t xml:space="preserve">Munkáltatói lakástámogatás </t>
  </si>
  <si>
    <t>Könyvtárnál felhalmozási célú pénzeszközátadás önkormányzatnak</t>
  </si>
  <si>
    <t>KH-nál felhalmozási célú pénzeszközátadás önkormányzatnak</t>
  </si>
  <si>
    <t>Áthúzódó viziközmű felújítás (Bajcsy u.)</t>
  </si>
  <si>
    <t>Mecsekjánosi árok rézsü és Újtelepi út vis maior</t>
  </si>
  <si>
    <t>Mecsekjánosi puszta 0177 hrsz. Hídfelújítás (184/2013. (X.28.)</t>
  </si>
  <si>
    <t>KBSK asztalitenisz csarnok felújítás, padlócsere</t>
  </si>
  <si>
    <t>Belterületi utak felújítási kerete</t>
  </si>
  <si>
    <t>Önkormányzati felhalmozási kiadások összesen:</t>
  </si>
  <si>
    <t>Intézményi felhalmozási kiadások összesen:</t>
  </si>
  <si>
    <t>Közfoglalkoz-tatottak létszáma</t>
  </si>
  <si>
    <t>4.sz.melléklet</t>
  </si>
  <si>
    <t>Képviselő-testület által elfogadott eredeti</t>
  </si>
  <si>
    <t>Önkorm. működési tám.</t>
  </si>
  <si>
    <t>Elvonások és befizetések bevételei</t>
  </si>
  <si>
    <t>Működési célú tám. bevételei áh-n belülről</t>
  </si>
  <si>
    <t>Felhalm. célú önkorm. tám.</t>
  </si>
  <si>
    <t>Felhalm. célú tám. bevételei áh-n belülről</t>
  </si>
  <si>
    <t>Működési célú átvett pénzeszk.</t>
  </si>
  <si>
    <t>Felhalm. célú kölcsön térülése</t>
  </si>
  <si>
    <t>Felhalm. célú átvett pénzeszk.</t>
  </si>
  <si>
    <t>Belföldi ÉP bevételei</t>
  </si>
  <si>
    <t>Maradvány igénybe-vétele</t>
  </si>
  <si>
    <t>Működési célú finanszír</t>
  </si>
  <si>
    <t>Felhalm. célú finanszír</t>
  </si>
  <si>
    <t>Finan-szírozási bevételek</t>
  </si>
  <si>
    <t>Tárgyévi bevételek</t>
  </si>
  <si>
    <t>Elvonások és befiz.</t>
  </si>
  <si>
    <t>Beruházá-sok</t>
  </si>
  <si>
    <t>Költség-vetési kiadások</t>
  </si>
  <si>
    <t>Hitel-, kölcsön-törlesztés pügyi váll-nak</t>
  </si>
  <si>
    <t>Áh-n belüli megel. visszafiz.</t>
  </si>
  <si>
    <t>Finan-szírozási kiadások</t>
  </si>
  <si>
    <t>3.sz.melléklet</t>
  </si>
  <si>
    <t>Önkormányzat előirányzat módosítási javaslata</t>
  </si>
  <si>
    <t>1.</t>
  </si>
  <si>
    <t>3/a.sz.melléklet</t>
  </si>
  <si>
    <t>kiadás-bevétel módosítással járó</t>
  </si>
  <si>
    <t>3/b.sz.melléklet</t>
  </si>
  <si>
    <t xml:space="preserve">Önkormányzat és intézmények közötti, </t>
  </si>
  <si>
    <t>valamint kiemelt előirányzatok közötti</t>
  </si>
  <si>
    <t>átcsoportosítási javaslat</t>
  </si>
  <si>
    <t>Intézmények előirányzat módosítási javaslata</t>
  </si>
  <si>
    <t>3/c.sz.melléklet</t>
  </si>
  <si>
    <t>kiadás-bevétel módosítással járó,</t>
  </si>
  <si>
    <t>kiemelt előirányzatok közötti átcsoportosítása</t>
  </si>
  <si>
    <t>elvonások és befizetések</t>
  </si>
  <si>
    <t>tartalékok</t>
  </si>
  <si>
    <t>-</t>
  </si>
  <si>
    <t>2.</t>
  </si>
  <si>
    <t>3.</t>
  </si>
  <si>
    <t>ellátottak pénzbeli juttatásai</t>
  </si>
  <si>
    <t>Kiegészítő gyermekvédelmi támogatás</t>
  </si>
  <si>
    <t>működési célú támogatások bevételei áh-n belülről</t>
  </si>
  <si>
    <t>személyi juttatások</t>
  </si>
  <si>
    <t>munkaadókat terhelő járulékok</t>
  </si>
  <si>
    <t>4.</t>
  </si>
  <si>
    <t>beruházások</t>
  </si>
  <si>
    <t>dologi kiadások</t>
  </si>
  <si>
    <t>önkormányzatok működési támogatásai</t>
  </si>
  <si>
    <t>Polgármesteri keret</t>
  </si>
  <si>
    <t>működési bevételek</t>
  </si>
  <si>
    <t>működési célú támogatások áh-n kívülre</t>
  </si>
  <si>
    <t>Önkormányzat bérkompenzációja (2015.03-11.hó)</t>
  </si>
  <si>
    <t>2014.12.havi bérkompenzáció</t>
  </si>
  <si>
    <t>Ebből: Működőképesség megőrzését szolgáló rendkívüli önkormányzati támogatás (költségvetési tv.IV. sz. melléklet 1. Önkormányzati fejezeti tartalék IV. pont)</t>
  </si>
  <si>
    <t xml:space="preserve">           Bérkompenzáció</t>
  </si>
  <si>
    <t>Könyvtári érdekeltségnövelő támogatás</t>
  </si>
  <si>
    <t>Szociális ágazati pótlék</t>
  </si>
  <si>
    <t>Mecsekjánosi-i temetőhöz földvásárlás</t>
  </si>
  <si>
    <t>maradvány igénybevétele</t>
  </si>
  <si>
    <t>Komlói Közös Önkormányzati Hivatal</t>
  </si>
  <si>
    <t>Foglalkoztatottak egyéb személyi juttatásai</t>
  </si>
  <si>
    <t>Közfoglalkoztatás támogatása</t>
  </si>
  <si>
    <t>felhalmozási célú támogatások bevételei áh-n belülről</t>
  </si>
  <si>
    <t>Ebrendészeti telep működési támogatása a Komlói Kistérség Többcélú Önkormányzati Társulástól</t>
  </si>
  <si>
    <t>Munkaügyi Központ támogatása (3 fő)</t>
  </si>
  <si>
    <t>Saját bevételi többlet</t>
  </si>
  <si>
    <t>Átcsoportosítás</t>
  </si>
  <si>
    <t>2015.05.31.</t>
  </si>
  <si>
    <t>József Attila Városi Könyvtár és Múzeális Gyűjtemény</t>
  </si>
  <si>
    <t>Közösségek Háza, Színház- és Hangversenyterem</t>
  </si>
  <si>
    <t>Rehabilitációs támogatás</t>
  </si>
  <si>
    <t>Komló Városi  Óvoda átvett pénzeszköz ( Sulibútor Kft.)</t>
  </si>
  <si>
    <t>Könyvtárnál Munkaügyi Központtól</t>
  </si>
  <si>
    <t>KH-nál Munkaügyi Központtól</t>
  </si>
  <si>
    <t>KH-nál működési támogatás</t>
  </si>
  <si>
    <t>Városgondnokságnál közfoglalkoztatás beruházása</t>
  </si>
  <si>
    <t>Városgondnokságnál közfoglalkoztatás felhalmozási támogatás</t>
  </si>
  <si>
    <t>Városgondnokságnál közfoglalkoztatás működési támogatás</t>
  </si>
  <si>
    <t>Városgondnokságnál ebrendészeti telep támogatása</t>
  </si>
  <si>
    <t>Körtvélyesi Településrészi Önkormányzat 2014. évről áthúzódó kiadása</t>
  </si>
  <si>
    <t>Képviselők bérletttérítésének járuléka</t>
  </si>
  <si>
    <t>Óvodáztatási támogatás</t>
  </si>
  <si>
    <t>Bérkompenzáció 4. hó</t>
  </si>
  <si>
    <t>5.</t>
  </si>
  <si>
    <t>KEOP-5.5.0 pályázat</t>
  </si>
  <si>
    <t>DDOP-3.1.3/G pályázat</t>
  </si>
  <si>
    <t>felújítások</t>
  </si>
  <si>
    <t>2015.06.30.</t>
  </si>
  <si>
    <t>KLIK-től térítési és tandíjak bevétele</t>
  </si>
  <si>
    <t>69/2015.(VI.4.) sz. KTH határozat - nem költségvetési szervi pótigények 2. pont</t>
  </si>
  <si>
    <t>ÁROP-1.A.3 pályázat - Esélyteremtő együttműködések kialakítása a Komlói Járásban</t>
  </si>
  <si>
    <t>Szemétszállítási díj támogatása VG Zrt-től</t>
  </si>
  <si>
    <t>működési célú átvett pénzeszközök</t>
  </si>
  <si>
    <t>6.</t>
  </si>
  <si>
    <t>Kisbattyáni Településrészi Önkormányzat</t>
  </si>
  <si>
    <t>7.</t>
  </si>
  <si>
    <t>Mecsekfalui Településrészi Önkormányzat</t>
  </si>
  <si>
    <t>Mecsekjánosi Településrészi Önkormányzat</t>
  </si>
  <si>
    <t>8.</t>
  </si>
  <si>
    <t>2015.07.31.</t>
  </si>
  <si>
    <t>DDOP-4.1.2 pályázat</t>
  </si>
  <si>
    <t>Városi általános felújítási keret</t>
  </si>
  <si>
    <t>Bérkompenzáció 5-6. hó</t>
  </si>
  <si>
    <t>Pótlólagos állami támogatás</t>
  </si>
  <si>
    <t xml:space="preserve">Gépjármű bérleti díja, üzemanyag </t>
  </si>
  <si>
    <t>dologi kiadás</t>
  </si>
  <si>
    <t>Könyvtár KEOP támogatás visszautalása</t>
  </si>
  <si>
    <t>egyéb felhalmozási célú támogatások bevétele áh-n belülről</t>
  </si>
  <si>
    <t>2015.08.31.</t>
  </si>
  <si>
    <t>Bérkompenzáció 7. hó</t>
  </si>
  <si>
    <t>Szociális ágazati kiegészítő pótlék támogatása</t>
  </si>
  <si>
    <t>egyéb működési célú támogtás áh-n belülre</t>
  </si>
  <si>
    <t>Zsolnay kalászok előirányzata</t>
  </si>
  <si>
    <t>9.</t>
  </si>
  <si>
    <t>Munkahelyteremtési támogatások - Duftin Kft., Szakács Kft.</t>
  </si>
  <si>
    <t>Muzeális intézmények szakmai támogatása - Kubinyi Ágoston program</t>
  </si>
  <si>
    <t>felhalmozási célú önkormányzati támogatás</t>
  </si>
  <si>
    <t>KEOP-5.5.0 Közvilágítás fejlesztése pályázat</t>
  </si>
  <si>
    <t>TÁMOP-6.1.2 Körtvélyesi Óvoda pályázata</t>
  </si>
  <si>
    <t>TÁMOP-3.2.12 pályázat</t>
  </si>
  <si>
    <t>Feladatalapú támogatások - májusi felmérés</t>
  </si>
  <si>
    <t>Kiegészítő gyermekvédelmi támogatás, pótléka</t>
  </si>
  <si>
    <t>Egyszeri gyermekvédelmi támogatás - Erzsébet-utalvány</t>
  </si>
  <si>
    <t>Kerekítési korrekció</t>
  </si>
  <si>
    <t>13.</t>
  </si>
  <si>
    <t>Gyermekszegénység elleni program keretében nyári gyermekétkeztetés támogatása</t>
  </si>
  <si>
    <t>Lakáscélú támogatási keret emelése iparűzési adó bevételi többblet terhére</t>
  </si>
  <si>
    <t>közhatalmi bevételek</t>
  </si>
  <si>
    <t>felhalmozási célú kölcsön nyújtása</t>
  </si>
  <si>
    <t>felhalmozási célú támogatás áh-n kívűlre</t>
  </si>
  <si>
    <t>2015.09.30.</t>
  </si>
  <si>
    <t>Kéményfelújítási keret</t>
  </si>
  <si>
    <t>121/2015. (IX.10.) sz. KTH - Balatonlellei üdülő felújítása (városi felújítási keret)</t>
  </si>
  <si>
    <t>122/2015.(IX.10.) sz. KTH - IPA pályázat pótelőirányzat</t>
  </si>
  <si>
    <t>125/2015.(IX.21.) sz. KTH - Települési szociális tűzifa vásárláshoz forrás biztosítása</t>
  </si>
  <si>
    <t>126/2015. (IX.21.) sz. KTH - KBSK tornacsarnok tetőfelújítása (városi felújítási keret)</t>
  </si>
  <si>
    <t>finanszírozási kiadások</t>
  </si>
  <si>
    <t>KH</t>
  </si>
  <si>
    <t>200</t>
  </si>
  <si>
    <t>Nagy L. u. 9. 5 lakás kialakítása</t>
  </si>
  <si>
    <t>Városgondnokság által kifizetett kártérítések</t>
  </si>
  <si>
    <t>Zsolnay kalászok előirányzat megtakarítás terhére közvilágítás fejlesztési igények előirányzat felemelése</t>
  </si>
  <si>
    <t>Gyermekhangok Alapítvány támogatása</t>
  </si>
  <si>
    <t xml:space="preserve">T-Mobile ügyintéző (2012.II.fév-2015. I. név) bér és járulék megtérülése </t>
  </si>
  <si>
    <t>működési célú támogatások bevételei áh-n belülől</t>
  </si>
  <si>
    <t>T-Mobile telefondíj továbbszámlázás bevétele</t>
  </si>
  <si>
    <t>Saját bevételi hiány</t>
  </si>
  <si>
    <t>Saját bevételi többlet korrekció</t>
  </si>
  <si>
    <t>KEOP-6.2.0 támogatás</t>
  </si>
  <si>
    <t>Emberi Erőforrások Minisztérium támgoatása</t>
  </si>
  <si>
    <t>Polgárőr Napok bevétele</t>
  </si>
  <si>
    <t>NKA támogatás - Komlói Napok</t>
  </si>
  <si>
    <t>dologi kaidások</t>
  </si>
  <si>
    <t>DDOP-3.1.3/G-14-2014-0124 Egészségügyi alapellátás fejlesztése Komlón</t>
  </si>
  <si>
    <t>ÁROP-1.A.3-2014-2014-0112 Esélyteremtő együttműk.kial. a Komlói Járásban</t>
  </si>
  <si>
    <t>Könyvtártól felhalmozási átvett pénzeszköz (KEOP 4.10 lezárása kapcsán)</t>
  </si>
  <si>
    <t>Könyvtárnál Emberi Erőforr. Min. támgoatása</t>
  </si>
  <si>
    <t xml:space="preserve">           Nyári gyermekétkeztetés támogatása</t>
  </si>
  <si>
    <t xml:space="preserve">           Szociális ágazati kiegészítő pótlék támogatása</t>
  </si>
  <si>
    <t>ÁSZ felülvizsgálat alapján póttámogatás</t>
  </si>
  <si>
    <t>Hivatalnál T-Mobile ügyintéző bér és járuléka</t>
  </si>
  <si>
    <t>Könyvtárnál közfoglalkoztatás támogatása</t>
  </si>
  <si>
    <t>KH-nál közfoglalkoztatás támogatása</t>
  </si>
  <si>
    <t>KH-nál NKA támogatás -Komlói Napok</t>
  </si>
  <si>
    <t>Óvodánál közfoglalkoztatás támogatása</t>
  </si>
  <si>
    <t>GESZ-nél közfoglalkoztatás támogatása</t>
  </si>
  <si>
    <t>Áh-n kívülről összesen:</t>
  </si>
  <si>
    <t>Muzeális intézmények szakmai beruházása - Kubinyi Ágoston program</t>
  </si>
  <si>
    <t xml:space="preserve">Balatonlellei üdülő </t>
  </si>
  <si>
    <t xml:space="preserve">    Nagy L. u. 9/a. lakás kialakítása</t>
  </si>
  <si>
    <t xml:space="preserve">    Emberi Erőforr. Min.</t>
  </si>
  <si>
    <t>KBSK tornacsarnok tető felújítása</t>
  </si>
  <si>
    <t>2015. október 1.</t>
  </si>
  <si>
    <t>Hitel-, kölcsönfelvétel pügyi váll-tól</t>
  </si>
  <si>
    <t>Költségvetési bevételek</t>
  </si>
  <si>
    <t>Pótlólagos állami támogatás a 2014. év elszámolásához kapcsolódóan</t>
  </si>
  <si>
    <t>Közösségek Háza, Színház program támogatása - Advent</t>
  </si>
  <si>
    <t>2015.10.02.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</si>
</sst>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-* #,##0\ _F_t_-;\-* #,##0\ _F_t_-;_-* &quot;-&quot;??\ _F_t_-;_-@_-"/>
    <numFmt numFmtId="166" formatCode="#,##0\ &quot;Ft&quot;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  <numFmt numFmtId="171" formatCode="[$-40E]yyyy\.\ mmmm\ d\."/>
  </numFmts>
  <fonts count="4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sz val="7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 CE"/>
      <family val="0"/>
    </font>
    <font>
      <i/>
      <sz val="10"/>
      <name val="Arial CE"/>
      <family val="0"/>
    </font>
    <font>
      <b/>
      <sz val="7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3" fontId="3" fillId="34" borderId="10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14" fontId="0" fillId="0" borderId="0" xfId="0" applyNumberFormat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180" wrapText="1"/>
    </xf>
    <xf numFmtId="0" fontId="3" fillId="0" borderId="10" xfId="0" applyFont="1" applyBorder="1" applyAlignment="1">
      <alignment horizontal="center" vertical="center" textRotation="180" wrapText="1"/>
    </xf>
    <xf numFmtId="3" fontId="2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2" fillId="34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4" fillId="0" borderId="15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 shrinkToFit="1"/>
    </xf>
    <xf numFmtId="3" fontId="3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34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 vertical="center"/>
    </xf>
    <xf numFmtId="0" fontId="2" fillId="0" borderId="10" xfId="0" applyFont="1" applyFill="1" applyBorder="1" applyAlignment="1">
      <alignment horizontal="center" vertical="center" textRotation="180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4" fontId="2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8" fillId="0" borderId="12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right"/>
    </xf>
    <xf numFmtId="49" fontId="12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right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left" vertical="center"/>
    </xf>
    <xf numFmtId="3" fontId="12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0" fontId="0" fillId="0" borderId="0" xfId="0" applyAlignment="1">
      <alignment wrapText="1"/>
    </xf>
    <xf numFmtId="3" fontId="3" fillId="0" borderId="11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nzugy\002peu\koltsegvetes\2015\kv-vegleg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enzugy\007peu\2014\El&#337;ir&#225;nyzat\V&#225;ros%20kiad&#225;s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delet"/>
      <sheetName val="1.sz.mell."/>
      <sheetName val="2.sz.mell."/>
      <sheetName val="3.sz.mell."/>
      <sheetName val="4.sz.mell."/>
      <sheetName val="5.sz.mell."/>
      <sheetName val="5a sz. mell."/>
      <sheetName val="5b.sz.mell."/>
      <sheetName val="5c.sz.mell."/>
      <sheetName val="6.1.sz.mell."/>
      <sheetName val="6.1.1.sz.mell."/>
      <sheetName val="6.2.sz.mell."/>
      <sheetName val="7.sz.mell."/>
      <sheetName val="7.1.sz.mell."/>
      <sheetName val="7.2.sz.mell."/>
      <sheetName val="7.3.sz.mell."/>
      <sheetName val="8.sz.mell."/>
      <sheetName val="9.sz.mell."/>
      <sheetName val="10.sz.mell."/>
      <sheetName val="11.sz.mell."/>
      <sheetName val="12.sz.mell."/>
      <sheetName val="13.sz.mell."/>
    </sheetNames>
    <sheetDataSet>
      <sheetData sheetId="9">
        <row r="25">
          <cell r="D25">
            <v>104899</v>
          </cell>
        </row>
        <row r="26">
          <cell r="D26">
            <v>30676</v>
          </cell>
        </row>
        <row r="51">
          <cell r="D51">
            <v>252524</v>
          </cell>
        </row>
        <row r="60">
          <cell r="D60">
            <v>143702</v>
          </cell>
        </row>
        <row r="71">
          <cell r="D71">
            <v>21630</v>
          </cell>
        </row>
        <row r="75">
          <cell r="D75">
            <v>279894</v>
          </cell>
        </row>
        <row r="77">
          <cell r="D77">
            <v>5000</v>
          </cell>
        </row>
        <row r="81">
          <cell r="D81">
            <v>88548</v>
          </cell>
        </row>
        <row r="82">
          <cell r="D82">
            <v>492292</v>
          </cell>
        </row>
        <row r="91">
          <cell r="D91">
            <v>877556</v>
          </cell>
        </row>
        <row r="96">
          <cell r="D96">
            <v>126792</v>
          </cell>
        </row>
        <row r="102">
          <cell r="D102">
            <v>2500</v>
          </cell>
        </row>
        <row r="103">
          <cell r="D103">
            <v>2500</v>
          </cell>
        </row>
        <row r="105">
          <cell r="D105">
            <v>16500</v>
          </cell>
        </row>
        <row r="138">
          <cell r="D138">
            <v>42618</v>
          </cell>
        </row>
        <row r="224">
          <cell r="D224">
            <v>107031</v>
          </cell>
        </row>
      </sheetData>
      <sheetData sheetId="11">
        <row r="25">
          <cell r="D25">
            <v>240903</v>
          </cell>
        </row>
        <row r="26">
          <cell r="D26">
            <v>70593</v>
          </cell>
        </row>
        <row r="51">
          <cell r="D51">
            <v>130007</v>
          </cell>
        </row>
        <row r="69">
          <cell r="D69">
            <v>340</v>
          </cell>
        </row>
        <row r="75">
          <cell r="D75">
            <v>2000</v>
          </cell>
        </row>
        <row r="91">
          <cell r="D91">
            <v>11172</v>
          </cell>
        </row>
        <row r="102">
          <cell r="D102">
            <v>3667</v>
          </cell>
        </row>
        <row r="223">
          <cell r="D223">
            <v>11720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áros"/>
      <sheetName val="GESZ"/>
      <sheetName val="K.V.Óvoda"/>
      <sheetName val="Könyvtár"/>
      <sheetName val="KH"/>
      <sheetName val="Városgondnokság"/>
      <sheetName val="Közös Hivatal"/>
      <sheetName val="Önkormányzat"/>
    </sheetNames>
    <sheetDataSet>
      <sheetData sheetId="6">
        <row r="4">
          <cell r="S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9"/>
  <sheetViews>
    <sheetView zoomScalePageLayoutView="0" workbookViewId="0" topLeftCell="Z1">
      <selection activeCell="AM8" sqref="AM8"/>
    </sheetView>
  </sheetViews>
  <sheetFormatPr defaultColWidth="9.00390625" defaultRowHeight="12.75"/>
  <cols>
    <col min="1" max="1" width="13.375" style="20" customWidth="1"/>
    <col min="2" max="2" width="7.375" style="20" customWidth="1"/>
    <col min="3" max="3" width="7.75390625" style="20" customWidth="1"/>
    <col min="4" max="4" width="7.125" style="20" customWidth="1"/>
    <col min="5" max="5" width="8.25390625" style="20" customWidth="1"/>
    <col min="6" max="6" width="8.00390625" style="20" customWidth="1"/>
    <col min="7" max="7" width="7.875" style="20" customWidth="1"/>
    <col min="8" max="8" width="7.125" style="20" customWidth="1"/>
    <col min="9" max="9" width="7.875" style="20" customWidth="1"/>
    <col min="10" max="10" width="6.25390625" style="20" customWidth="1"/>
    <col min="11" max="11" width="7.75390625" style="20" customWidth="1"/>
    <col min="12" max="12" width="6.625" style="20" bestFit="1" customWidth="1"/>
    <col min="13" max="13" width="7.75390625" style="20" customWidth="1"/>
    <col min="14" max="14" width="5.875" style="20" bestFit="1" customWidth="1"/>
    <col min="15" max="15" width="7.75390625" style="20" customWidth="1"/>
    <col min="16" max="16" width="6.25390625" style="20" bestFit="1" customWidth="1"/>
    <col min="17" max="17" width="8.00390625" style="20" customWidth="1"/>
    <col min="18" max="18" width="7.25390625" style="20" customWidth="1"/>
    <col min="19" max="19" width="7.875" style="20" customWidth="1"/>
    <col min="20" max="20" width="13.75390625" style="20" customWidth="1"/>
    <col min="21" max="21" width="6.625" style="20" bestFit="1" customWidth="1"/>
    <col min="22" max="22" width="7.75390625" style="20" customWidth="1"/>
    <col min="23" max="23" width="6.625" style="20" bestFit="1" customWidth="1"/>
    <col min="24" max="24" width="8.125" style="20" customWidth="1"/>
    <col min="25" max="25" width="5.625" style="20" customWidth="1"/>
    <col min="26" max="26" width="7.875" style="20" customWidth="1"/>
    <col min="27" max="27" width="5.875" style="20" bestFit="1" customWidth="1"/>
    <col min="28" max="28" width="8.00390625" style="20" customWidth="1"/>
    <col min="29" max="29" width="5.875" style="20" bestFit="1" customWidth="1"/>
    <col min="30" max="30" width="7.875" style="20" customWidth="1"/>
    <col min="31" max="31" width="8.00390625" style="31" customWidth="1"/>
    <col min="32" max="32" width="9.375" style="31" customWidth="1"/>
    <col min="33" max="33" width="5.625" style="20" customWidth="1"/>
    <col min="34" max="34" width="7.875" style="20" customWidth="1"/>
    <col min="35" max="35" width="6.625" style="31" customWidth="1"/>
    <col min="36" max="36" width="7.875" style="31" customWidth="1"/>
    <col min="37" max="37" width="7.875" style="31" bestFit="1" customWidth="1"/>
    <col min="38" max="38" width="10.125" style="31" customWidth="1"/>
    <col min="39" max="39" width="18.75390625" style="31" customWidth="1"/>
    <col min="40" max="40" width="20.375" style="31" customWidth="1"/>
    <col min="41" max="41" width="13.00390625" style="20" customWidth="1"/>
    <col min="42" max="42" width="6.625" style="2" bestFit="1" customWidth="1"/>
    <col min="43" max="43" width="7.875" style="2" customWidth="1"/>
    <col min="44" max="44" width="6.875" style="2" bestFit="1" customWidth="1"/>
    <col min="45" max="45" width="8.00390625" style="2" customWidth="1"/>
    <col min="46" max="46" width="5.875" style="2" bestFit="1" customWidth="1"/>
    <col min="47" max="47" width="7.75390625" style="2" customWidth="1"/>
    <col min="48" max="48" width="5.875" style="2" bestFit="1" customWidth="1"/>
    <col min="49" max="49" width="8.125" style="20" customWidth="1"/>
    <col min="50" max="16384" width="9.125" style="20" customWidth="1"/>
  </cols>
  <sheetData>
    <row r="1" spans="1:52" ht="11.25">
      <c r="A1" s="20" t="s">
        <v>148</v>
      </c>
      <c r="S1" s="61" t="s">
        <v>131</v>
      </c>
      <c r="T1" s="20" t="s">
        <v>148</v>
      </c>
      <c r="AI1" s="20"/>
      <c r="AJ1" s="20"/>
      <c r="AL1" s="61" t="s">
        <v>131</v>
      </c>
      <c r="AM1" s="20" t="s">
        <v>148</v>
      </c>
      <c r="AZ1" s="61" t="s">
        <v>131</v>
      </c>
    </row>
    <row r="2" spans="1:52" ht="12.75" customHeight="1">
      <c r="A2" s="140" t="s">
        <v>130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 t="s">
        <v>130</v>
      </c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 t="s">
        <v>130</v>
      </c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</row>
    <row r="3" spans="1:52" ht="12.75" customHeight="1">
      <c r="A3" s="140" t="s">
        <v>150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 t="s">
        <v>150</v>
      </c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 t="s">
        <v>150</v>
      </c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</row>
    <row r="4" spans="6:52" ht="12.75" customHeight="1">
      <c r="F4" s="140"/>
      <c r="G4" s="140"/>
      <c r="H4" s="140"/>
      <c r="I4" s="140"/>
      <c r="J4" s="140"/>
      <c r="K4" s="140"/>
      <c r="L4" s="140"/>
      <c r="M4" s="140"/>
      <c r="N4" s="140"/>
      <c r="O4" s="60"/>
      <c r="P4" s="51"/>
      <c r="Q4" s="51"/>
      <c r="R4" s="51"/>
      <c r="S4" s="51"/>
      <c r="T4" s="51"/>
      <c r="U4" s="51"/>
      <c r="V4" s="51"/>
      <c r="Y4" s="140"/>
      <c r="Z4" s="140"/>
      <c r="AA4" s="140"/>
      <c r="AB4" s="140"/>
      <c r="AC4" s="140"/>
      <c r="AD4" s="140"/>
      <c r="AE4" s="140"/>
      <c r="AF4" s="140"/>
      <c r="AG4" s="140"/>
      <c r="AH4" s="60"/>
      <c r="AI4" s="20"/>
      <c r="AJ4" s="20"/>
      <c r="AO4" s="140"/>
      <c r="AP4" s="140"/>
      <c r="AQ4" s="140"/>
      <c r="AR4" s="140"/>
      <c r="AS4" s="140"/>
      <c r="AT4" s="140"/>
      <c r="AU4" s="140"/>
      <c r="AV4" s="140"/>
      <c r="AW4" s="51"/>
      <c r="AX4" s="51"/>
      <c r="AY4" s="51"/>
      <c r="AZ4" s="51"/>
    </row>
    <row r="6" spans="1:49" ht="11.25">
      <c r="A6" s="66"/>
      <c r="B6" s="136" t="s">
        <v>151</v>
      </c>
      <c r="C6" s="137"/>
      <c r="D6" s="136" t="s">
        <v>152</v>
      </c>
      <c r="E6" s="137"/>
      <c r="F6" s="136" t="s">
        <v>153</v>
      </c>
      <c r="G6" s="137"/>
      <c r="H6" s="136" t="s">
        <v>154</v>
      </c>
      <c r="I6" s="137"/>
      <c r="J6" s="136" t="s">
        <v>155</v>
      </c>
      <c r="K6" s="138"/>
      <c r="L6" s="138"/>
      <c r="M6" s="138"/>
      <c r="N6" s="138"/>
      <c r="O6" s="138"/>
      <c r="P6" s="138"/>
      <c r="Q6" s="138"/>
      <c r="R6" s="138"/>
      <c r="S6" s="137"/>
      <c r="T6" s="66"/>
      <c r="U6" s="136" t="s">
        <v>156</v>
      </c>
      <c r="V6" s="137"/>
      <c r="W6" s="136" t="s">
        <v>157</v>
      </c>
      <c r="X6" s="137"/>
      <c r="Y6" s="136" t="s">
        <v>158</v>
      </c>
      <c r="Z6" s="138"/>
      <c r="AA6" s="138"/>
      <c r="AB6" s="138"/>
      <c r="AC6" s="138"/>
      <c r="AD6" s="137"/>
      <c r="AE6" s="132" t="s">
        <v>159</v>
      </c>
      <c r="AF6" s="133"/>
      <c r="AG6" s="136" t="s">
        <v>160</v>
      </c>
      <c r="AH6" s="137"/>
      <c r="AI6" s="132" t="s">
        <v>161</v>
      </c>
      <c r="AJ6" s="133"/>
      <c r="AK6" s="132" t="s">
        <v>162</v>
      </c>
      <c r="AL6" s="133"/>
      <c r="AM6" s="93"/>
      <c r="AN6" s="91"/>
      <c r="AO6" s="66"/>
      <c r="AP6" s="128" t="s">
        <v>163</v>
      </c>
      <c r="AQ6" s="129"/>
      <c r="AR6" s="128"/>
      <c r="AS6" s="129"/>
      <c r="AT6" s="128"/>
      <c r="AU6" s="129"/>
      <c r="AV6" s="128"/>
      <c r="AW6" s="129"/>
    </row>
    <row r="7" spans="1:49" s="43" customFormat="1" ht="11.25" customHeight="1">
      <c r="A7" s="41"/>
      <c r="B7" s="130"/>
      <c r="C7" s="131"/>
      <c r="D7" s="130"/>
      <c r="E7" s="131"/>
      <c r="F7" s="130"/>
      <c r="G7" s="131"/>
      <c r="H7" s="130"/>
      <c r="I7" s="131"/>
      <c r="J7" s="130" t="s">
        <v>108</v>
      </c>
      <c r="K7" s="139"/>
      <c r="L7" s="139"/>
      <c r="M7" s="139"/>
      <c r="N7" s="139"/>
      <c r="O7" s="139"/>
      <c r="P7" s="139"/>
      <c r="Q7" s="139"/>
      <c r="R7" s="139"/>
      <c r="S7" s="131"/>
      <c r="T7" s="41"/>
      <c r="U7" s="130"/>
      <c r="V7" s="131"/>
      <c r="W7" s="130"/>
      <c r="X7" s="131"/>
      <c r="Y7" s="130" t="s">
        <v>109</v>
      </c>
      <c r="Z7" s="139"/>
      <c r="AA7" s="139"/>
      <c r="AB7" s="139"/>
      <c r="AC7" s="139"/>
      <c r="AD7" s="131"/>
      <c r="AE7" s="134"/>
      <c r="AF7" s="135"/>
      <c r="AG7" s="130"/>
      <c r="AH7" s="131"/>
      <c r="AI7" s="134"/>
      <c r="AJ7" s="135"/>
      <c r="AK7" s="134"/>
      <c r="AL7" s="135"/>
      <c r="AM7" s="94"/>
      <c r="AN7" s="92"/>
      <c r="AO7" s="41"/>
      <c r="AP7" s="130"/>
      <c r="AQ7" s="131"/>
      <c r="AR7" s="130"/>
      <c r="AS7" s="131"/>
      <c r="AT7" s="130"/>
      <c r="AU7" s="131"/>
      <c r="AV7" s="130"/>
      <c r="AW7" s="131"/>
    </row>
    <row r="8" spans="1:49" s="45" customFormat="1" ht="102" customHeight="1">
      <c r="A8" s="42" t="s">
        <v>36</v>
      </c>
      <c r="B8" s="130" t="s">
        <v>58</v>
      </c>
      <c r="C8" s="131"/>
      <c r="D8" s="130" t="s">
        <v>110</v>
      </c>
      <c r="E8" s="131"/>
      <c r="F8" s="130" t="s">
        <v>59</v>
      </c>
      <c r="G8" s="131"/>
      <c r="H8" s="130" t="s">
        <v>111</v>
      </c>
      <c r="I8" s="131"/>
      <c r="J8" s="130" t="s">
        <v>127</v>
      </c>
      <c r="K8" s="131"/>
      <c r="L8" s="130" t="s">
        <v>164</v>
      </c>
      <c r="M8" s="131"/>
      <c r="N8" s="130" t="s">
        <v>113</v>
      </c>
      <c r="O8" s="131"/>
      <c r="P8" s="130" t="s">
        <v>165</v>
      </c>
      <c r="Q8" s="131"/>
      <c r="R8" s="130" t="s">
        <v>115</v>
      </c>
      <c r="S8" s="131"/>
      <c r="T8" s="42" t="s">
        <v>36</v>
      </c>
      <c r="U8" s="130" t="s">
        <v>126</v>
      </c>
      <c r="V8" s="131"/>
      <c r="W8" s="130" t="s">
        <v>116</v>
      </c>
      <c r="X8" s="131"/>
      <c r="Y8" s="130" t="s">
        <v>166</v>
      </c>
      <c r="Z8" s="131"/>
      <c r="AA8" s="130" t="s">
        <v>118</v>
      </c>
      <c r="AB8" s="131"/>
      <c r="AC8" s="130" t="s">
        <v>119</v>
      </c>
      <c r="AD8" s="131"/>
      <c r="AE8" s="134" t="s">
        <v>128</v>
      </c>
      <c r="AF8" s="135"/>
      <c r="AG8" s="130" t="s">
        <v>167</v>
      </c>
      <c r="AH8" s="131"/>
      <c r="AI8" s="134" t="s">
        <v>129</v>
      </c>
      <c r="AJ8" s="135"/>
      <c r="AK8" s="134" t="s">
        <v>120</v>
      </c>
      <c r="AL8" s="135"/>
      <c r="AM8" s="94"/>
      <c r="AN8" s="92"/>
      <c r="AO8" s="42" t="s">
        <v>36</v>
      </c>
      <c r="AP8" s="130" t="s">
        <v>18</v>
      </c>
      <c r="AQ8" s="131"/>
      <c r="AR8" s="130" t="s">
        <v>17</v>
      </c>
      <c r="AS8" s="131"/>
      <c r="AT8" s="130" t="s">
        <v>28</v>
      </c>
      <c r="AU8" s="131"/>
      <c r="AV8" s="130" t="s">
        <v>245</v>
      </c>
      <c r="AW8" s="131"/>
    </row>
    <row r="9" spans="1:49" s="45" customFormat="1" ht="22.5">
      <c r="A9" s="42"/>
      <c r="B9" s="42" t="s">
        <v>106</v>
      </c>
      <c r="C9" s="42" t="s">
        <v>107</v>
      </c>
      <c r="D9" s="42" t="s">
        <v>106</v>
      </c>
      <c r="E9" s="42" t="s">
        <v>107</v>
      </c>
      <c r="F9" s="42" t="s">
        <v>106</v>
      </c>
      <c r="G9" s="42" t="s">
        <v>107</v>
      </c>
      <c r="H9" s="42" t="s">
        <v>106</v>
      </c>
      <c r="I9" s="42" t="s">
        <v>107</v>
      </c>
      <c r="J9" s="42" t="s">
        <v>106</v>
      </c>
      <c r="K9" s="42" t="s">
        <v>107</v>
      </c>
      <c r="L9" s="42" t="s">
        <v>106</v>
      </c>
      <c r="M9" s="42" t="s">
        <v>107</v>
      </c>
      <c r="N9" s="42" t="s">
        <v>106</v>
      </c>
      <c r="O9" s="42" t="s">
        <v>107</v>
      </c>
      <c r="P9" s="42" t="s">
        <v>106</v>
      </c>
      <c r="Q9" s="42" t="s">
        <v>107</v>
      </c>
      <c r="R9" s="42" t="s">
        <v>106</v>
      </c>
      <c r="S9" s="42" t="s">
        <v>107</v>
      </c>
      <c r="T9" s="42"/>
      <c r="U9" s="42" t="s">
        <v>106</v>
      </c>
      <c r="V9" s="42" t="s">
        <v>107</v>
      </c>
      <c r="W9" s="42" t="s">
        <v>106</v>
      </c>
      <c r="X9" s="42" t="s">
        <v>107</v>
      </c>
      <c r="Y9" s="42" t="s">
        <v>106</v>
      </c>
      <c r="Z9" s="42" t="s">
        <v>107</v>
      </c>
      <c r="AA9" s="42" t="s">
        <v>106</v>
      </c>
      <c r="AB9" s="42" t="s">
        <v>107</v>
      </c>
      <c r="AC9" s="42" t="s">
        <v>106</v>
      </c>
      <c r="AD9" s="42" t="s">
        <v>107</v>
      </c>
      <c r="AE9" s="44" t="s">
        <v>106</v>
      </c>
      <c r="AF9" s="44" t="s">
        <v>107</v>
      </c>
      <c r="AG9" s="42" t="s">
        <v>106</v>
      </c>
      <c r="AH9" s="42" t="s">
        <v>107</v>
      </c>
      <c r="AI9" s="44" t="s">
        <v>106</v>
      </c>
      <c r="AJ9" s="96" t="s">
        <v>107</v>
      </c>
      <c r="AK9" s="44" t="s">
        <v>106</v>
      </c>
      <c r="AL9" s="44" t="s">
        <v>107</v>
      </c>
      <c r="AM9" s="94"/>
      <c r="AN9" s="92"/>
      <c r="AO9" s="42"/>
      <c r="AP9" s="42" t="s">
        <v>106</v>
      </c>
      <c r="AQ9" s="42" t="s">
        <v>107</v>
      </c>
      <c r="AR9" s="42" t="s">
        <v>106</v>
      </c>
      <c r="AS9" s="42" t="s">
        <v>107</v>
      </c>
      <c r="AT9" s="42" t="s">
        <v>106</v>
      </c>
      <c r="AU9" s="42" t="s">
        <v>107</v>
      </c>
      <c r="AV9" s="42" t="s">
        <v>106</v>
      </c>
      <c r="AW9" s="42" t="s">
        <v>107</v>
      </c>
    </row>
    <row r="10" spans="1:49" ht="11.25">
      <c r="A10" s="19" t="s">
        <v>52</v>
      </c>
      <c r="B10" s="23">
        <v>151376</v>
      </c>
      <c r="C10" s="23">
        <v>165335</v>
      </c>
      <c r="D10" s="23">
        <v>44833</v>
      </c>
      <c r="E10" s="23">
        <v>45388</v>
      </c>
      <c r="F10" s="23">
        <v>328088</v>
      </c>
      <c r="G10" s="23">
        <v>366288</v>
      </c>
      <c r="H10" s="23"/>
      <c r="I10" s="23"/>
      <c r="J10" s="23">
        <v>434</v>
      </c>
      <c r="K10" s="23">
        <v>431</v>
      </c>
      <c r="L10" s="23"/>
      <c r="M10" s="23"/>
      <c r="N10" s="23"/>
      <c r="O10" s="23"/>
      <c r="P10" s="23"/>
      <c r="Q10" s="23"/>
      <c r="R10" s="23"/>
      <c r="S10" s="23"/>
      <c r="T10" s="19" t="s">
        <v>52</v>
      </c>
      <c r="U10" s="23">
        <v>2750</v>
      </c>
      <c r="V10" s="23">
        <v>2750</v>
      </c>
      <c r="W10" s="23">
        <v>3000</v>
      </c>
      <c r="X10" s="23">
        <v>3000</v>
      </c>
      <c r="Y10" s="23"/>
      <c r="Z10" s="23"/>
      <c r="AA10" s="23"/>
      <c r="AB10" s="23"/>
      <c r="AC10" s="23"/>
      <c r="AD10" s="23"/>
      <c r="AE10" s="22">
        <f aca="true" t="shared" si="0" ref="AE10:AF17">B10+D10+F10+H10+J10+L10+N10+P10+R10+U10+W10+Y10+AA10+AC10</f>
        <v>530481</v>
      </c>
      <c r="AF10" s="22">
        <f t="shared" si="0"/>
        <v>583192</v>
      </c>
      <c r="AG10" s="23"/>
      <c r="AH10" s="23"/>
      <c r="AI10" s="22">
        <f>AG10</f>
        <v>0</v>
      </c>
      <c r="AJ10" s="22">
        <f>AH10</f>
        <v>0</v>
      </c>
      <c r="AK10" s="22">
        <f aca="true" t="shared" si="1" ref="AK10:AL17">AE10+AI10</f>
        <v>530481</v>
      </c>
      <c r="AL10" s="22">
        <f t="shared" si="1"/>
        <v>583192</v>
      </c>
      <c r="AM10" s="97"/>
      <c r="AN10" s="95"/>
      <c r="AO10" s="19" t="s">
        <v>52</v>
      </c>
      <c r="AP10" s="23">
        <v>117194</v>
      </c>
      <c r="AQ10" s="23">
        <v>132037</v>
      </c>
      <c r="AR10" s="23"/>
      <c r="AS10" s="23"/>
      <c r="AT10" s="23">
        <v>79</v>
      </c>
      <c r="AU10" s="23">
        <v>79</v>
      </c>
      <c r="AV10" s="23"/>
      <c r="AW10" s="23"/>
    </row>
    <row r="11" spans="1:49" ht="11.25">
      <c r="A11" s="19" t="s">
        <v>121</v>
      </c>
      <c r="B11" s="23">
        <v>305611</v>
      </c>
      <c r="C11" s="23">
        <v>308371</v>
      </c>
      <c r="D11" s="23">
        <v>86390</v>
      </c>
      <c r="E11" s="23">
        <v>86704</v>
      </c>
      <c r="F11" s="23">
        <v>109214</v>
      </c>
      <c r="G11" s="23">
        <v>112127</v>
      </c>
      <c r="H11" s="23"/>
      <c r="I11" s="23"/>
      <c r="J11" s="23">
        <v>313</v>
      </c>
      <c r="K11" s="23">
        <v>369</v>
      </c>
      <c r="L11" s="23"/>
      <c r="M11" s="23"/>
      <c r="N11" s="23"/>
      <c r="O11" s="23"/>
      <c r="P11" s="23"/>
      <c r="Q11" s="23"/>
      <c r="R11" s="23"/>
      <c r="S11" s="23"/>
      <c r="T11" s="19" t="s">
        <v>121</v>
      </c>
      <c r="U11" s="23">
        <v>2000</v>
      </c>
      <c r="V11" s="23">
        <v>2752</v>
      </c>
      <c r="W11" s="23"/>
      <c r="X11" s="23"/>
      <c r="Y11" s="23"/>
      <c r="Z11" s="23"/>
      <c r="AA11" s="23"/>
      <c r="AB11" s="23"/>
      <c r="AC11" s="23"/>
      <c r="AD11" s="23"/>
      <c r="AE11" s="22">
        <f t="shared" si="0"/>
        <v>503528</v>
      </c>
      <c r="AF11" s="22">
        <f t="shared" si="0"/>
        <v>510323</v>
      </c>
      <c r="AG11" s="23"/>
      <c r="AH11" s="23"/>
      <c r="AI11" s="22">
        <f aca="true" t="shared" si="2" ref="AI11:AJ17">AG11</f>
        <v>0</v>
      </c>
      <c r="AJ11" s="22">
        <f t="shared" si="2"/>
        <v>0</v>
      </c>
      <c r="AK11" s="22">
        <f t="shared" si="1"/>
        <v>503528</v>
      </c>
      <c r="AL11" s="22">
        <f t="shared" si="1"/>
        <v>510323</v>
      </c>
      <c r="AM11" s="97"/>
      <c r="AN11" s="95"/>
      <c r="AO11" s="19" t="s">
        <v>121</v>
      </c>
      <c r="AP11" s="23">
        <v>25905</v>
      </c>
      <c r="AQ11" s="23">
        <v>28687</v>
      </c>
      <c r="AR11" s="23"/>
      <c r="AS11" s="23"/>
      <c r="AT11" s="23">
        <v>108</v>
      </c>
      <c r="AU11" s="23">
        <v>104</v>
      </c>
      <c r="AV11" s="23"/>
      <c r="AW11" s="23"/>
    </row>
    <row r="12" spans="1:49" ht="11.25">
      <c r="A12" s="19" t="s">
        <v>122</v>
      </c>
      <c r="B12" s="23">
        <v>16787</v>
      </c>
      <c r="C12" s="23">
        <v>17903</v>
      </c>
      <c r="D12" s="23">
        <v>4456</v>
      </c>
      <c r="E12" s="23">
        <v>4607</v>
      </c>
      <c r="F12" s="23">
        <v>30013</v>
      </c>
      <c r="G12" s="23">
        <v>34484</v>
      </c>
      <c r="H12" s="23"/>
      <c r="I12" s="23"/>
      <c r="J12" s="23">
        <v>44</v>
      </c>
      <c r="K12" s="23">
        <v>44</v>
      </c>
      <c r="L12" s="23"/>
      <c r="M12" s="23"/>
      <c r="N12" s="23"/>
      <c r="O12" s="23"/>
      <c r="P12" s="23"/>
      <c r="Q12" s="23"/>
      <c r="R12" s="23"/>
      <c r="S12" s="23"/>
      <c r="T12" s="19" t="s">
        <v>122</v>
      </c>
      <c r="U12" s="23">
        <v>26757</v>
      </c>
      <c r="V12" s="23">
        <v>29593</v>
      </c>
      <c r="W12" s="23"/>
      <c r="X12" s="23"/>
      <c r="Y12" s="23">
        <v>1422</v>
      </c>
      <c r="Z12" s="23">
        <v>1422</v>
      </c>
      <c r="AA12" s="23"/>
      <c r="AB12" s="23"/>
      <c r="AC12" s="23"/>
      <c r="AD12" s="23"/>
      <c r="AE12" s="22">
        <f t="shared" si="0"/>
        <v>79479</v>
      </c>
      <c r="AF12" s="22">
        <f t="shared" si="0"/>
        <v>88053</v>
      </c>
      <c r="AG12" s="23"/>
      <c r="AH12" s="23"/>
      <c r="AI12" s="22">
        <f t="shared" si="2"/>
        <v>0</v>
      </c>
      <c r="AJ12" s="22">
        <f t="shared" si="2"/>
        <v>0</v>
      </c>
      <c r="AK12" s="22">
        <f t="shared" si="1"/>
        <v>79479</v>
      </c>
      <c r="AL12" s="22">
        <f t="shared" si="1"/>
        <v>88053</v>
      </c>
      <c r="AM12" s="97"/>
      <c r="AN12" s="95"/>
      <c r="AO12" s="19" t="s">
        <v>122</v>
      </c>
      <c r="AP12" s="23">
        <v>7244</v>
      </c>
      <c r="AQ12" s="23">
        <v>7244</v>
      </c>
      <c r="AR12" s="23"/>
      <c r="AS12" s="23"/>
      <c r="AT12" s="23">
        <v>7</v>
      </c>
      <c r="AU12" s="23">
        <v>7</v>
      </c>
      <c r="AV12" s="23"/>
      <c r="AW12" s="23"/>
    </row>
    <row r="13" spans="1:49" ht="11.25">
      <c r="A13" s="19" t="s">
        <v>123</v>
      </c>
      <c r="B13" s="23">
        <v>35730</v>
      </c>
      <c r="C13" s="23">
        <v>37745</v>
      </c>
      <c r="D13" s="23">
        <v>9710</v>
      </c>
      <c r="E13" s="23">
        <v>10296</v>
      </c>
      <c r="F13" s="23">
        <v>35576</v>
      </c>
      <c r="G13" s="23">
        <v>45362</v>
      </c>
      <c r="H13" s="23"/>
      <c r="I13" s="23"/>
      <c r="J13" s="23">
        <v>44</v>
      </c>
      <c r="K13" s="23">
        <v>44</v>
      </c>
      <c r="L13" s="23"/>
      <c r="M13" s="23"/>
      <c r="N13" s="23"/>
      <c r="O13" s="23"/>
      <c r="P13" s="23"/>
      <c r="Q13" s="23"/>
      <c r="R13" s="23"/>
      <c r="S13" s="23"/>
      <c r="T13" s="19" t="s">
        <v>123</v>
      </c>
      <c r="U13" s="23">
        <v>1500</v>
      </c>
      <c r="V13" s="23">
        <v>1546</v>
      </c>
      <c r="W13" s="23"/>
      <c r="X13" s="23"/>
      <c r="Y13" s="23">
        <v>1766</v>
      </c>
      <c r="Z13" s="23">
        <v>1766</v>
      </c>
      <c r="AA13" s="23"/>
      <c r="AB13" s="23"/>
      <c r="AC13" s="23"/>
      <c r="AD13" s="23"/>
      <c r="AE13" s="22">
        <f t="shared" si="0"/>
        <v>84326</v>
      </c>
      <c r="AF13" s="22">
        <f t="shared" si="0"/>
        <v>96759</v>
      </c>
      <c r="AG13" s="23"/>
      <c r="AH13" s="23"/>
      <c r="AI13" s="22">
        <f t="shared" si="2"/>
        <v>0</v>
      </c>
      <c r="AJ13" s="22">
        <f t="shared" si="2"/>
        <v>0</v>
      </c>
      <c r="AK13" s="22">
        <f t="shared" si="1"/>
        <v>84326</v>
      </c>
      <c r="AL13" s="22">
        <f t="shared" si="1"/>
        <v>96759</v>
      </c>
      <c r="AM13" s="97"/>
      <c r="AN13" s="95"/>
      <c r="AO13" s="19" t="s">
        <v>123</v>
      </c>
      <c r="AP13" s="23">
        <v>10926</v>
      </c>
      <c r="AQ13" s="23">
        <v>16299</v>
      </c>
      <c r="AR13" s="23"/>
      <c r="AS13" s="23"/>
      <c r="AT13" s="23">
        <v>17</v>
      </c>
      <c r="AU13" s="23">
        <v>17</v>
      </c>
      <c r="AV13" s="23"/>
      <c r="AW13" s="23"/>
    </row>
    <row r="14" spans="1:49" ht="11.25">
      <c r="A14" s="19" t="s">
        <v>53</v>
      </c>
      <c r="B14" s="23">
        <v>62582</v>
      </c>
      <c r="C14" s="23">
        <v>911888</v>
      </c>
      <c r="D14" s="23">
        <v>15660</v>
      </c>
      <c r="E14" s="23">
        <v>130013</v>
      </c>
      <c r="F14" s="23">
        <v>227152</v>
      </c>
      <c r="G14" s="23">
        <v>370542</v>
      </c>
      <c r="H14" s="23"/>
      <c r="I14" s="23"/>
      <c r="J14" s="23"/>
      <c r="K14" s="23">
        <v>0</v>
      </c>
      <c r="L14" s="23"/>
      <c r="M14" s="23"/>
      <c r="N14" s="23"/>
      <c r="O14" s="23"/>
      <c r="P14" s="23"/>
      <c r="Q14" s="23"/>
      <c r="R14" s="23"/>
      <c r="S14" s="23"/>
      <c r="T14" s="19" t="s">
        <v>53</v>
      </c>
      <c r="U14" s="23">
        <v>3000</v>
      </c>
      <c r="V14" s="23">
        <v>119166</v>
      </c>
      <c r="W14" s="23">
        <v>3000</v>
      </c>
      <c r="X14" s="23">
        <v>3000</v>
      </c>
      <c r="Y14" s="23"/>
      <c r="Z14" s="23"/>
      <c r="AA14" s="23"/>
      <c r="AB14" s="23"/>
      <c r="AC14" s="23"/>
      <c r="AD14" s="23"/>
      <c r="AE14" s="22">
        <f t="shared" si="0"/>
        <v>311394</v>
      </c>
      <c r="AF14" s="22">
        <f t="shared" si="0"/>
        <v>1534609</v>
      </c>
      <c r="AG14" s="23"/>
      <c r="AH14" s="23"/>
      <c r="AI14" s="22">
        <f t="shared" si="2"/>
        <v>0</v>
      </c>
      <c r="AJ14" s="22">
        <f t="shared" si="2"/>
        <v>0</v>
      </c>
      <c r="AK14" s="22">
        <f t="shared" si="1"/>
        <v>311394</v>
      </c>
      <c r="AL14" s="22">
        <f t="shared" si="1"/>
        <v>1534609</v>
      </c>
      <c r="AM14" s="97"/>
      <c r="AN14" s="95"/>
      <c r="AO14" s="19" t="s">
        <v>53</v>
      </c>
      <c r="AP14" s="23">
        <v>79400</v>
      </c>
      <c r="AQ14" s="23">
        <v>79400</v>
      </c>
      <c r="AR14" s="23"/>
      <c r="AS14" s="23"/>
      <c r="AT14" s="23">
        <v>31</v>
      </c>
      <c r="AU14" s="23">
        <v>31</v>
      </c>
      <c r="AV14" s="23">
        <v>900</v>
      </c>
      <c r="AW14" s="23">
        <v>900</v>
      </c>
    </row>
    <row r="15" spans="1:49" ht="11.25">
      <c r="A15" s="19" t="s">
        <v>125</v>
      </c>
      <c r="B15" s="23">
        <f>'[1]6.2.sz.mell.'!D25</f>
        <v>240903</v>
      </c>
      <c r="C15" s="23">
        <v>245459</v>
      </c>
      <c r="D15" s="23">
        <f>'[1]6.2.sz.mell.'!D26</f>
        <v>70593</v>
      </c>
      <c r="E15" s="23">
        <v>71928</v>
      </c>
      <c r="F15" s="23">
        <f>'[1]6.2.sz.mell.'!D51</f>
        <v>130007</v>
      </c>
      <c r="G15" s="23">
        <v>135584</v>
      </c>
      <c r="H15" s="23"/>
      <c r="I15" s="23"/>
      <c r="J15" s="23">
        <f>'[1]6.2.sz.mell.'!D69</f>
        <v>340</v>
      </c>
      <c r="K15" s="23">
        <v>344</v>
      </c>
      <c r="L15" s="23">
        <f>'[1]6.2.sz.mell.'!D75</f>
        <v>2000</v>
      </c>
      <c r="M15" s="23">
        <v>2000</v>
      </c>
      <c r="N15" s="23"/>
      <c r="O15" s="23"/>
      <c r="P15" s="23"/>
      <c r="Q15" s="23"/>
      <c r="R15" s="23"/>
      <c r="S15" s="23"/>
      <c r="T15" s="19" t="s">
        <v>125</v>
      </c>
      <c r="U15" s="23">
        <f>'[1]6.2.sz.mell.'!D91</f>
        <v>11172</v>
      </c>
      <c r="V15" s="23">
        <v>12852</v>
      </c>
      <c r="W15" s="23"/>
      <c r="X15" s="23"/>
      <c r="Y15" s="23"/>
      <c r="Z15" s="23"/>
      <c r="AA15" s="23">
        <f>'[1]6.2.sz.mell.'!D102</f>
        <v>3667</v>
      </c>
      <c r="AB15" s="23">
        <v>3667</v>
      </c>
      <c r="AC15" s="23"/>
      <c r="AD15" s="23"/>
      <c r="AE15" s="22">
        <f t="shared" si="0"/>
        <v>458682</v>
      </c>
      <c r="AF15" s="22">
        <f t="shared" si="0"/>
        <v>471834</v>
      </c>
      <c r="AG15" s="23">
        <f>'[2]Közös Hivatal'!S4</f>
        <v>0</v>
      </c>
      <c r="AH15" s="23"/>
      <c r="AI15" s="22">
        <f t="shared" si="2"/>
        <v>0</v>
      </c>
      <c r="AJ15" s="22">
        <f t="shared" si="2"/>
        <v>0</v>
      </c>
      <c r="AK15" s="22">
        <f t="shared" si="1"/>
        <v>458682</v>
      </c>
      <c r="AL15" s="22">
        <f t="shared" si="1"/>
        <v>471834</v>
      </c>
      <c r="AM15" s="97"/>
      <c r="AN15" s="95"/>
      <c r="AO15" s="19" t="s">
        <v>125</v>
      </c>
      <c r="AP15" s="23">
        <f>'[1]6.2.sz.mell.'!D223</f>
        <v>11720</v>
      </c>
      <c r="AQ15" s="23">
        <v>13801</v>
      </c>
      <c r="AR15" s="23"/>
      <c r="AS15" s="23"/>
      <c r="AT15" s="23">
        <v>77</v>
      </c>
      <c r="AU15" s="23">
        <v>77</v>
      </c>
      <c r="AV15" s="23"/>
      <c r="AW15" s="23"/>
    </row>
    <row r="16" spans="1:49" s="49" customFormat="1" ht="22.5">
      <c r="A16" s="59" t="s">
        <v>124</v>
      </c>
      <c r="B16" s="70">
        <f>SUM(B10:B15)</f>
        <v>812989</v>
      </c>
      <c r="C16" s="70">
        <f>SUM(C10:C15)</f>
        <v>1686701</v>
      </c>
      <c r="D16" s="70">
        <f aca="true" t="shared" si="3" ref="D16:AL16">SUM(D10:D15)</f>
        <v>231642</v>
      </c>
      <c r="E16" s="70">
        <f t="shared" si="3"/>
        <v>348936</v>
      </c>
      <c r="F16" s="70">
        <f t="shared" si="3"/>
        <v>860050</v>
      </c>
      <c r="G16" s="70">
        <f t="shared" si="3"/>
        <v>1064387</v>
      </c>
      <c r="H16" s="70">
        <f t="shared" si="3"/>
        <v>0</v>
      </c>
      <c r="I16" s="70">
        <f t="shared" si="3"/>
        <v>0</v>
      </c>
      <c r="J16" s="70">
        <f t="shared" si="3"/>
        <v>1175</v>
      </c>
      <c r="K16" s="70">
        <f t="shared" si="3"/>
        <v>1232</v>
      </c>
      <c r="L16" s="70">
        <f t="shared" si="3"/>
        <v>2000</v>
      </c>
      <c r="M16" s="70">
        <f t="shared" si="3"/>
        <v>2000</v>
      </c>
      <c r="N16" s="70">
        <f t="shared" si="3"/>
        <v>0</v>
      </c>
      <c r="O16" s="70">
        <f t="shared" si="3"/>
        <v>0</v>
      </c>
      <c r="P16" s="70">
        <f t="shared" si="3"/>
        <v>0</v>
      </c>
      <c r="Q16" s="70">
        <f t="shared" si="3"/>
        <v>0</v>
      </c>
      <c r="R16" s="70">
        <f t="shared" si="3"/>
        <v>0</v>
      </c>
      <c r="S16" s="70">
        <f t="shared" si="3"/>
        <v>0</v>
      </c>
      <c r="T16" s="59" t="s">
        <v>124</v>
      </c>
      <c r="U16" s="70">
        <f t="shared" si="3"/>
        <v>47179</v>
      </c>
      <c r="V16" s="70">
        <f t="shared" si="3"/>
        <v>168659</v>
      </c>
      <c r="W16" s="70">
        <f t="shared" si="3"/>
        <v>6000</v>
      </c>
      <c r="X16" s="70">
        <f t="shared" si="3"/>
        <v>6000</v>
      </c>
      <c r="Y16" s="70">
        <f t="shared" si="3"/>
        <v>3188</v>
      </c>
      <c r="Z16" s="70">
        <f t="shared" si="3"/>
        <v>3188</v>
      </c>
      <c r="AA16" s="70">
        <f t="shared" si="3"/>
        <v>3667</v>
      </c>
      <c r="AB16" s="70">
        <f t="shared" si="3"/>
        <v>3667</v>
      </c>
      <c r="AC16" s="70">
        <f t="shared" si="3"/>
        <v>0</v>
      </c>
      <c r="AD16" s="70">
        <f t="shared" si="3"/>
        <v>0</v>
      </c>
      <c r="AE16" s="70">
        <f t="shared" si="3"/>
        <v>1967890</v>
      </c>
      <c r="AF16" s="70">
        <f t="shared" si="3"/>
        <v>3284770</v>
      </c>
      <c r="AG16" s="70">
        <f t="shared" si="3"/>
        <v>0</v>
      </c>
      <c r="AH16" s="70">
        <f t="shared" si="3"/>
        <v>0</v>
      </c>
      <c r="AI16" s="70">
        <f t="shared" si="3"/>
        <v>0</v>
      </c>
      <c r="AJ16" s="70">
        <f t="shared" si="3"/>
        <v>0</v>
      </c>
      <c r="AK16" s="70">
        <f t="shared" si="3"/>
        <v>1967890</v>
      </c>
      <c r="AL16" s="70">
        <f t="shared" si="3"/>
        <v>3284770</v>
      </c>
      <c r="AM16" s="97"/>
      <c r="AN16" s="95"/>
      <c r="AO16" s="59" t="s">
        <v>124</v>
      </c>
      <c r="AP16" s="22">
        <f>SUM(AP10:AP15)</f>
        <v>252389</v>
      </c>
      <c r="AQ16" s="22">
        <f aca="true" t="shared" si="4" ref="AQ16:AW16">SUM(AQ10:AQ15)</f>
        <v>277468</v>
      </c>
      <c r="AR16" s="22">
        <f t="shared" si="4"/>
        <v>0</v>
      </c>
      <c r="AS16" s="22">
        <f t="shared" si="4"/>
        <v>0</v>
      </c>
      <c r="AT16" s="22">
        <f t="shared" si="4"/>
        <v>319</v>
      </c>
      <c r="AU16" s="22">
        <f t="shared" si="4"/>
        <v>315</v>
      </c>
      <c r="AV16" s="22">
        <f t="shared" si="4"/>
        <v>900</v>
      </c>
      <c r="AW16" s="22">
        <f t="shared" si="4"/>
        <v>900</v>
      </c>
    </row>
    <row r="17" spans="1:49" s="48" customFormat="1" ht="11.25">
      <c r="A17" s="46" t="s">
        <v>54</v>
      </c>
      <c r="B17" s="37">
        <f>'[1]6.1.sz.mell.'!D25</f>
        <v>104899</v>
      </c>
      <c r="C17" s="37">
        <v>105734</v>
      </c>
      <c r="D17" s="37">
        <f>'[1]6.1.sz.mell.'!D26</f>
        <v>30676</v>
      </c>
      <c r="E17" s="37">
        <v>30928</v>
      </c>
      <c r="F17" s="37">
        <f>'[1]6.1.sz.mell.'!D51</f>
        <v>252524</v>
      </c>
      <c r="G17" s="37">
        <v>300059</v>
      </c>
      <c r="H17" s="37">
        <f>'[1]6.1.sz.mell.'!D60</f>
        <v>143702</v>
      </c>
      <c r="I17" s="37">
        <v>150720</v>
      </c>
      <c r="J17" s="37">
        <f>'[1]6.1.sz.mell.'!D71</f>
        <v>21630</v>
      </c>
      <c r="K17" s="37">
        <v>21789</v>
      </c>
      <c r="L17" s="37">
        <f>'[1]6.1.sz.mell.'!D75</f>
        <v>279894</v>
      </c>
      <c r="M17" s="37">
        <v>286248</v>
      </c>
      <c r="N17" s="37">
        <f>'[1]6.1.sz.mell.'!D77</f>
        <v>5000</v>
      </c>
      <c r="O17" s="37">
        <v>5000</v>
      </c>
      <c r="P17" s="37">
        <f>'[1]6.1.sz.mell.'!D81</f>
        <v>88548</v>
      </c>
      <c r="Q17" s="37">
        <v>157407</v>
      </c>
      <c r="R17" s="37">
        <f>'[1]6.1.sz.mell.'!D82</f>
        <v>492292</v>
      </c>
      <c r="S17" s="37">
        <v>350201</v>
      </c>
      <c r="T17" s="46" t="s">
        <v>54</v>
      </c>
      <c r="U17" s="37">
        <f>'[1]6.1.sz.mell.'!D91</f>
        <v>877556</v>
      </c>
      <c r="V17" s="37">
        <v>854160</v>
      </c>
      <c r="W17" s="37">
        <f>'[1]6.1.sz.mell.'!D96</f>
        <v>126792</v>
      </c>
      <c r="X17" s="37">
        <v>136391</v>
      </c>
      <c r="Y17" s="37"/>
      <c r="Z17" s="37"/>
      <c r="AA17" s="37">
        <f>'[1]6.1.sz.mell.'!D102</f>
        <v>2500</v>
      </c>
      <c r="AB17" s="37">
        <v>4500</v>
      </c>
      <c r="AC17" s="37">
        <f>'[1]6.1.sz.mell.'!D103+'[1]6.1.sz.mell.'!D105</f>
        <v>19000</v>
      </c>
      <c r="AD17" s="37">
        <v>20882</v>
      </c>
      <c r="AE17" s="22">
        <f t="shared" si="0"/>
        <v>2445013</v>
      </c>
      <c r="AF17" s="22">
        <f t="shared" si="0"/>
        <v>2424019</v>
      </c>
      <c r="AG17" s="37">
        <f>'[1]6.1.sz.mell.'!D138</f>
        <v>42618</v>
      </c>
      <c r="AH17" s="37">
        <v>42618</v>
      </c>
      <c r="AI17" s="22">
        <f t="shared" si="2"/>
        <v>42618</v>
      </c>
      <c r="AJ17" s="22">
        <f t="shared" si="2"/>
        <v>42618</v>
      </c>
      <c r="AK17" s="22">
        <f t="shared" si="1"/>
        <v>2487631</v>
      </c>
      <c r="AL17" s="22">
        <f t="shared" si="1"/>
        <v>2466637</v>
      </c>
      <c r="AM17" s="97"/>
      <c r="AN17" s="95"/>
      <c r="AO17" s="46" t="s">
        <v>54</v>
      </c>
      <c r="AP17" s="23">
        <f>'[1]6.1.sz.mell.'!D224</f>
        <v>107031</v>
      </c>
      <c r="AQ17" s="23">
        <v>111033</v>
      </c>
      <c r="AR17" s="23">
        <v>47588</v>
      </c>
      <c r="AS17" s="23">
        <v>47588</v>
      </c>
      <c r="AT17" s="23">
        <v>19</v>
      </c>
      <c r="AU17" s="23">
        <v>19</v>
      </c>
      <c r="AV17" s="23"/>
      <c r="AW17" s="37"/>
    </row>
    <row r="18" spans="1:49" s="49" customFormat="1" ht="11.25">
      <c r="A18" s="47" t="s">
        <v>55</v>
      </c>
      <c r="B18" s="70">
        <f aca="true" t="shared" si="5" ref="B18:AL18">SUM(B16:B17)</f>
        <v>917888</v>
      </c>
      <c r="C18" s="70">
        <f t="shared" si="5"/>
        <v>1792435</v>
      </c>
      <c r="D18" s="70">
        <f t="shared" si="5"/>
        <v>262318</v>
      </c>
      <c r="E18" s="70">
        <f t="shared" si="5"/>
        <v>379864</v>
      </c>
      <c r="F18" s="70">
        <f t="shared" si="5"/>
        <v>1112574</v>
      </c>
      <c r="G18" s="70">
        <f t="shared" si="5"/>
        <v>1364446</v>
      </c>
      <c r="H18" s="70">
        <f t="shared" si="5"/>
        <v>143702</v>
      </c>
      <c r="I18" s="70">
        <f t="shared" si="5"/>
        <v>150720</v>
      </c>
      <c r="J18" s="70">
        <f t="shared" si="5"/>
        <v>22805</v>
      </c>
      <c r="K18" s="70">
        <f t="shared" si="5"/>
        <v>23021</v>
      </c>
      <c r="L18" s="70">
        <f t="shared" si="5"/>
        <v>281894</v>
      </c>
      <c r="M18" s="70">
        <f t="shared" si="5"/>
        <v>288248</v>
      </c>
      <c r="N18" s="70">
        <f t="shared" si="5"/>
        <v>5000</v>
      </c>
      <c r="O18" s="70">
        <f t="shared" si="5"/>
        <v>5000</v>
      </c>
      <c r="P18" s="70">
        <f t="shared" si="5"/>
        <v>88548</v>
      </c>
      <c r="Q18" s="70">
        <f t="shared" si="5"/>
        <v>157407</v>
      </c>
      <c r="R18" s="70">
        <f t="shared" si="5"/>
        <v>492292</v>
      </c>
      <c r="S18" s="70">
        <f t="shared" si="5"/>
        <v>350201</v>
      </c>
      <c r="T18" s="47" t="s">
        <v>55</v>
      </c>
      <c r="U18" s="70">
        <f t="shared" si="5"/>
        <v>924735</v>
      </c>
      <c r="V18" s="70">
        <f t="shared" si="5"/>
        <v>1022819</v>
      </c>
      <c r="W18" s="70">
        <f t="shared" si="5"/>
        <v>132792</v>
      </c>
      <c r="X18" s="70">
        <f t="shared" si="5"/>
        <v>142391</v>
      </c>
      <c r="Y18" s="70">
        <f t="shared" si="5"/>
        <v>3188</v>
      </c>
      <c r="Z18" s="70">
        <f t="shared" si="5"/>
        <v>3188</v>
      </c>
      <c r="AA18" s="70">
        <f t="shared" si="5"/>
        <v>6167</v>
      </c>
      <c r="AB18" s="70">
        <f t="shared" si="5"/>
        <v>8167</v>
      </c>
      <c r="AC18" s="70">
        <f t="shared" si="5"/>
        <v>19000</v>
      </c>
      <c r="AD18" s="70">
        <f t="shared" si="5"/>
        <v>20882</v>
      </c>
      <c r="AE18" s="70">
        <f t="shared" si="5"/>
        <v>4412903</v>
      </c>
      <c r="AF18" s="70">
        <f t="shared" si="5"/>
        <v>5708789</v>
      </c>
      <c r="AG18" s="70">
        <f t="shared" si="5"/>
        <v>42618</v>
      </c>
      <c r="AH18" s="70">
        <f t="shared" si="5"/>
        <v>42618</v>
      </c>
      <c r="AI18" s="70">
        <f t="shared" si="5"/>
        <v>42618</v>
      </c>
      <c r="AJ18" s="70">
        <f t="shared" si="5"/>
        <v>42618</v>
      </c>
      <c r="AK18" s="70">
        <f t="shared" si="5"/>
        <v>4455521</v>
      </c>
      <c r="AL18" s="70">
        <f t="shared" si="5"/>
        <v>5751407</v>
      </c>
      <c r="AM18" s="97"/>
      <c r="AN18" s="95"/>
      <c r="AO18" s="47" t="s">
        <v>55</v>
      </c>
      <c r="AP18" s="22">
        <f>SUM(AP16:AP17)</f>
        <v>359420</v>
      </c>
      <c r="AQ18" s="22">
        <f aca="true" t="shared" si="6" ref="AQ18:AW18">SUM(AQ16:AQ17)</f>
        <v>388501</v>
      </c>
      <c r="AR18" s="22">
        <f t="shared" si="6"/>
        <v>47588</v>
      </c>
      <c r="AS18" s="22">
        <f t="shared" si="6"/>
        <v>47588</v>
      </c>
      <c r="AT18" s="22">
        <f t="shared" si="6"/>
        <v>338</v>
      </c>
      <c r="AU18" s="22">
        <f t="shared" si="6"/>
        <v>334</v>
      </c>
      <c r="AV18" s="22">
        <f t="shared" si="6"/>
        <v>900</v>
      </c>
      <c r="AW18" s="22">
        <f t="shared" si="6"/>
        <v>900</v>
      </c>
    </row>
    <row r="19" ht="11.25">
      <c r="AN19" s="90"/>
    </row>
  </sheetData>
  <sheetProtection/>
  <mergeCells count="63">
    <mergeCell ref="F4:N4"/>
    <mergeCell ref="Y4:AG4"/>
    <mergeCell ref="AO4:AV4"/>
    <mergeCell ref="A2:S2"/>
    <mergeCell ref="A3:S3"/>
    <mergeCell ref="T2:AL2"/>
    <mergeCell ref="T3:AL3"/>
    <mergeCell ref="AM3:AZ3"/>
    <mergeCell ref="AM2:AZ2"/>
    <mergeCell ref="B6:C6"/>
    <mergeCell ref="B8:C8"/>
    <mergeCell ref="D6:E6"/>
    <mergeCell ref="B7:C7"/>
    <mergeCell ref="D7:E7"/>
    <mergeCell ref="D8:E8"/>
    <mergeCell ref="F6:G6"/>
    <mergeCell ref="F7:G7"/>
    <mergeCell ref="F8:G8"/>
    <mergeCell ref="H6:I6"/>
    <mergeCell ref="H7:I7"/>
    <mergeCell ref="H8:I8"/>
    <mergeCell ref="J8:K8"/>
    <mergeCell ref="L8:M8"/>
    <mergeCell ref="N8:O8"/>
    <mergeCell ref="P8:Q8"/>
    <mergeCell ref="R8:S8"/>
    <mergeCell ref="J6:S6"/>
    <mergeCell ref="J7:S7"/>
    <mergeCell ref="AE8:AF8"/>
    <mergeCell ref="U6:V6"/>
    <mergeCell ref="U7:V7"/>
    <mergeCell ref="U8:V8"/>
    <mergeCell ref="W6:X6"/>
    <mergeCell ref="W7:X7"/>
    <mergeCell ref="W8:X8"/>
    <mergeCell ref="AG6:AH6"/>
    <mergeCell ref="AG7:AH7"/>
    <mergeCell ref="AG8:AH8"/>
    <mergeCell ref="Y8:Z8"/>
    <mergeCell ref="AA8:AB8"/>
    <mergeCell ref="AC8:AD8"/>
    <mergeCell ref="Y6:AD6"/>
    <mergeCell ref="Y7:AD7"/>
    <mergeCell ref="AE6:AF6"/>
    <mergeCell ref="AE7:AF7"/>
    <mergeCell ref="AT6:AU6"/>
    <mergeCell ref="AT7:AU7"/>
    <mergeCell ref="AI6:AJ6"/>
    <mergeCell ref="AI7:AJ7"/>
    <mergeCell ref="AI8:AJ8"/>
    <mergeCell ref="AK6:AL6"/>
    <mergeCell ref="AK7:AL7"/>
    <mergeCell ref="AK8:AL8"/>
    <mergeCell ref="AV6:AW6"/>
    <mergeCell ref="AV7:AW7"/>
    <mergeCell ref="AP8:AQ8"/>
    <mergeCell ref="AR8:AS8"/>
    <mergeCell ref="AT8:AU8"/>
    <mergeCell ref="AV8:AW8"/>
    <mergeCell ref="AP6:AQ6"/>
    <mergeCell ref="AP7:AQ7"/>
    <mergeCell ref="AR6:AS6"/>
    <mergeCell ref="AR7:AS7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17.125" style="0" customWidth="1"/>
    <col min="2" max="2" width="6.625" style="12" bestFit="1" customWidth="1"/>
    <col min="3" max="3" width="6.00390625" style="12" customWidth="1"/>
    <col min="4" max="4" width="7.625" style="12" bestFit="1" customWidth="1"/>
    <col min="5" max="5" width="6.00390625" style="12" customWidth="1"/>
    <col min="6" max="6" width="6.625" style="12" bestFit="1" customWidth="1"/>
    <col min="7" max="7" width="6.00390625" style="12" customWidth="1"/>
    <col min="8" max="8" width="6.625" style="12" bestFit="1" customWidth="1"/>
    <col min="9" max="13" width="6.00390625" style="12" customWidth="1"/>
    <col min="14" max="14" width="7.625" style="12" bestFit="1" customWidth="1"/>
    <col min="15" max="15" width="6.00390625" style="12" customWidth="1"/>
    <col min="16" max="16" width="6.00390625" style="0" customWidth="1"/>
    <col min="17" max="17" width="7.125" style="0" bestFit="1" customWidth="1"/>
    <col min="18" max="19" width="6.625" style="0" bestFit="1" customWidth="1"/>
    <col min="20" max="20" width="7.125" style="0" bestFit="1" customWidth="1"/>
    <col min="21" max="21" width="9.00390625" style="0" customWidth="1"/>
  </cols>
  <sheetData>
    <row r="1" spans="1:21" ht="12.75">
      <c r="A1" t="s">
        <v>148</v>
      </c>
      <c r="U1" s="64" t="s">
        <v>268</v>
      </c>
    </row>
    <row r="2" spans="1:21" ht="15.75">
      <c r="A2" s="142" t="s">
        <v>132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</row>
    <row r="3" spans="1:21" ht="12.75">
      <c r="A3" s="143" t="s">
        <v>133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</row>
    <row r="4" spans="1:24" ht="12.75">
      <c r="A4" s="141" t="s">
        <v>419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02"/>
      <c r="W4" s="102"/>
      <c r="X4" s="102"/>
    </row>
    <row r="5" spans="3:12" ht="12.75">
      <c r="C5" s="53"/>
      <c r="D5" s="53"/>
      <c r="E5" s="53"/>
      <c r="F5" s="53"/>
      <c r="G5" s="53"/>
      <c r="H5" s="53"/>
      <c r="I5" s="53"/>
      <c r="J5" s="53"/>
      <c r="K5" s="53"/>
      <c r="L5" s="50"/>
    </row>
    <row r="6" spans="1:21" ht="84.75">
      <c r="A6" s="62" t="s">
        <v>134</v>
      </c>
      <c r="B6" s="103" t="s">
        <v>248</v>
      </c>
      <c r="C6" s="67" t="s">
        <v>249</v>
      </c>
      <c r="D6" s="67" t="s">
        <v>250</v>
      </c>
      <c r="E6" s="103" t="s">
        <v>251</v>
      </c>
      <c r="F6" s="67" t="s">
        <v>252</v>
      </c>
      <c r="G6" s="67" t="s">
        <v>39</v>
      </c>
      <c r="H6" s="67" t="s">
        <v>18</v>
      </c>
      <c r="I6" s="67" t="s">
        <v>135</v>
      </c>
      <c r="J6" s="67" t="s">
        <v>147</v>
      </c>
      <c r="K6" s="67" t="s">
        <v>253</v>
      </c>
      <c r="L6" s="67" t="s">
        <v>254</v>
      </c>
      <c r="M6" s="67" t="s">
        <v>255</v>
      </c>
      <c r="N6" s="67" t="s">
        <v>421</v>
      </c>
      <c r="O6" s="67" t="s">
        <v>420</v>
      </c>
      <c r="P6" s="67" t="s">
        <v>256</v>
      </c>
      <c r="Q6" s="67" t="s">
        <v>257</v>
      </c>
      <c r="R6" s="67" t="s">
        <v>258</v>
      </c>
      <c r="S6" s="67" t="s">
        <v>259</v>
      </c>
      <c r="T6" s="67" t="s">
        <v>260</v>
      </c>
      <c r="U6" s="68" t="s">
        <v>261</v>
      </c>
    </row>
    <row r="7" spans="1:21" ht="12.75">
      <c r="A7" s="54" t="s">
        <v>52</v>
      </c>
      <c r="B7" s="118"/>
      <c r="C7" s="118"/>
      <c r="D7" s="118">
        <v>2041</v>
      </c>
      <c r="E7" s="118"/>
      <c r="F7" s="118"/>
      <c r="G7" s="118"/>
      <c r="H7" s="118">
        <v>9383</v>
      </c>
      <c r="I7" s="118"/>
      <c r="J7" s="118"/>
      <c r="K7" s="118"/>
      <c r="L7" s="118"/>
      <c r="M7" s="118"/>
      <c r="N7" s="118">
        <f>SUM(B7:M7)</f>
        <v>11424</v>
      </c>
      <c r="O7" s="118"/>
      <c r="P7" s="23"/>
      <c r="Q7" s="23"/>
      <c r="R7" s="23"/>
      <c r="S7" s="23"/>
      <c r="T7" s="23">
        <f>SUM(O7:S7)</f>
        <v>0</v>
      </c>
      <c r="U7" s="23">
        <f>N7+T7</f>
        <v>11424</v>
      </c>
    </row>
    <row r="8" spans="1:21" ht="12.75">
      <c r="A8" s="54" t="s">
        <v>19</v>
      </c>
      <c r="B8" s="118"/>
      <c r="C8" s="118"/>
      <c r="D8" s="118">
        <v>1730</v>
      </c>
      <c r="E8" s="118"/>
      <c r="F8" s="118"/>
      <c r="G8" s="118"/>
      <c r="H8" s="118">
        <v>-20</v>
      </c>
      <c r="I8" s="118"/>
      <c r="J8" s="118"/>
      <c r="K8" s="118"/>
      <c r="L8" s="118"/>
      <c r="M8" s="118"/>
      <c r="N8" s="118">
        <f aca="true" t="shared" si="0" ref="N8:N16">SUM(B8:M8)</f>
        <v>1710</v>
      </c>
      <c r="O8" s="118"/>
      <c r="P8" s="23"/>
      <c r="Q8" s="23"/>
      <c r="R8" s="23"/>
      <c r="S8" s="23"/>
      <c r="T8" s="23">
        <f aca="true" t="shared" si="1" ref="T8:T16">SUM(O8:S8)</f>
        <v>0</v>
      </c>
      <c r="U8" s="23">
        <f aca="true" t="shared" si="2" ref="U8:U16">N8+T8</f>
        <v>1710</v>
      </c>
    </row>
    <row r="9" spans="1:21" ht="33.75">
      <c r="A9" s="55" t="s">
        <v>136</v>
      </c>
      <c r="B9" s="118"/>
      <c r="C9" s="118"/>
      <c r="D9" s="118">
        <v>3846</v>
      </c>
      <c r="E9" s="118"/>
      <c r="F9" s="118">
        <v>2730</v>
      </c>
      <c r="G9" s="118"/>
      <c r="H9" s="118"/>
      <c r="I9" s="118"/>
      <c r="J9" s="118"/>
      <c r="K9" s="118"/>
      <c r="L9" s="118"/>
      <c r="M9" s="118"/>
      <c r="N9" s="118">
        <f t="shared" si="0"/>
        <v>6576</v>
      </c>
      <c r="O9" s="118"/>
      <c r="P9" s="23"/>
      <c r="Q9" s="23"/>
      <c r="R9" s="23"/>
      <c r="S9" s="23"/>
      <c r="T9" s="23">
        <f t="shared" si="1"/>
        <v>0</v>
      </c>
      <c r="U9" s="23">
        <f t="shared" si="2"/>
        <v>6576</v>
      </c>
    </row>
    <row r="10" spans="1:21" ht="33.75">
      <c r="A10" s="55" t="s">
        <v>137</v>
      </c>
      <c r="B10" s="118"/>
      <c r="C10" s="118"/>
      <c r="D10" s="118">
        <v>1513</v>
      </c>
      <c r="E10" s="118"/>
      <c r="F10" s="118"/>
      <c r="G10" s="118"/>
      <c r="H10" s="118">
        <v>5191</v>
      </c>
      <c r="I10" s="118"/>
      <c r="J10" s="118"/>
      <c r="K10" s="118"/>
      <c r="L10" s="118"/>
      <c r="M10" s="118"/>
      <c r="N10" s="118">
        <f t="shared" si="0"/>
        <v>6704</v>
      </c>
      <c r="O10" s="118"/>
      <c r="P10" s="23"/>
      <c r="Q10" s="23"/>
      <c r="R10" s="23">
        <v>200</v>
      </c>
      <c r="S10" s="23"/>
      <c r="T10" s="23">
        <f t="shared" si="1"/>
        <v>200</v>
      </c>
      <c r="U10" s="23">
        <f t="shared" si="2"/>
        <v>6904</v>
      </c>
    </row>
    <row r="11" spans="1:21" ht="12.75">
      <c r="A11" s="54" t="s">
        <v>53</v>
      </c>
      <c r="B11" s="118"/>
      <c r="C11" s="118"/>
      <c r="D11" s="118">
        <v>230056</v>
      </c>
      <c r="E11" s="118"/>
      <c r="F11" s="118"/>
      <c r="G11" s="118"/>
      <c r="H11" s="118"/>
      <c r="I11" s="118"/>
      <c r="J11" s="118"/>
      <c r="K11" s="118"/>
      <c r="L11" s="118"/>
      <c r="M11" s="118"/>
      <c r="N11" s="118">
        <f t="shared" si="0"/>
        <v>230056</v>
      </c>
      <c r="O11" s="118"/>
      <c r="P11" s="23"/>
      <c r="Q11" s="23"/>
      <c r="R11" s="23">
        <v>192</v>
      </c>
      <c r="S11" s="23">
        <v>3175</v>
      </c>
      <c r="T11" s="23">
        <f t="shared" si="1"/>
        <v>3367</v>
      </c>
      <c r="U11" s="23">
        <f t="shared" si="2"/>
        <v>233423</v>
      </c>
    </row>
    <row r="12" spans="1:21" ht="22.5">
      <c r="A12" s="56" t="s">
        <v>138</v>
      </c>
      <c r="B12" s="118"/>
      <c r="C12" s="118"/>
      <c r="D12" s="118">
        <v>562</v>
      </c>
      <c r="E12" s="118"/>
      <c r="F12" s="118"/>
      <c r="G12" s="118"/>
      <c r="H12" s="118">
        <v>2081</v>
      </c>
      <c r="I12" s="118"/>
      <c r="J12" s="118"/>
      <c r="K12" s="118">
        <v>878</v>
      </c>
      <c r="L12" s="118"/>
      <c r="M12" s="118"/>
      <c r="N12" s="118">
        <f t="shared" si="0"/>
        <v>3521</v>
      </c>
      <c r="O12" s="118"/>
      <c r="P12" s="23"/>
      <c r="Q12" s="23"/>
      <c r="R12" s="23"/>
      <c r="S12" s="23"/>
      <c r="T12" s="23">
        <f t="shared" si="1"/>
        <v>0</v>
      </c>
      <c r="U12" s="23">
        <f t="shared" si="2"/>
        <v>3521</v>
      </c>
    </row>
    <row r="13" spans="1:21" ht="12.75">
      <c r="A13" s="57" t="s">
        <v>139</v>
      </c>
      <c r="B13" s="118">
        <f>SUM(B7:B12)</f>
        <v>0</v>
      </c>
      <c r="C13" s="118">
        <f aca="true" t="shared" si="3" ref="C13:S13">SUM(C7:C12)</f>
        <v>0</v>
      </c>
      <c r="D13" s="118">
        <f t="shared" si="3"/>
        <v>239748</v>
      </c>
      <c r="E13" s="118">
        <f t="shared" si="3"/>
        <v>0</v>
      </c>
      <c r="F13" s="118">
        <f t="shared" si="3"/>
        <v>2730</v>
      </c>
      <c r="G13" s="118">
        <f t="shared" si="3"/>
        <v>0</v>
      </c>
      <c r="H13" s="118">
        <f t="shared" si="3"/>
        <v>16635</v>
      </c>
      <c r="I13" s="118">
        <f t="shared" si="3"/>
        <v>0</v>
      </c>
      <c r="J13" s="118">
        <f t="shared" si="3"/>
        <v>0</v>
      </c>
      <c r="K13" s="118">
        <f t="shared" si="3"/>
        <v>878</v>
      </c>
      <c r="L13" s="118">
        <f t="shared" si="3"/>
        <v>0</v>
      </c>
      <c r="M13" s="118">
        <f t="shared" si="3"/>
        <v>0</v>
      </c>
      <c r="N13" s="118">
        <f t="shared" si="0"/>
        <v>259991</v>
      </c>
      <c r="O13" s="118">
        <f t="shared" si="3"/>
        <v>0</v>
      </c>
      <c r="P13" s="118">
        <f t="shared" si="3"/>
        <v>0</v>
      </c>
      <c r="Q13" s="118">
        <f t="shared" si="3"/>
        <v>0</v>
      </c>
      <c r="R13" s="118">
        <f t="shared" si="3"/>
        <v>392</v>
      </c>
      <c r="S13" s="118">
        <f t="shared" si="3"/>
        <v>3175</v>
      </c>
      <c r="T13" s="23">
        <f t="shared" si="1"/>
        <v>3567</v>
      </c>
      <c r="U13" s="23">
        <f t="shared" si="2"/>
        <v>263558</v>
      </c>
    </row>
    <row r="14" spans="1:21" ht="12.75">
      <c r="A14" s="54" t="s">
        <v>54</v>
      </c>
      <c r="B14" s="118">
        <v>47637</v>
      </c>
      <c r="C14" s="118"/>
      <c r="D14" s="118">
        <v>22232</v>
      </c>
      <c r="E14" s="118">
        <v>3000</v>
      </c>
      <c r="F14" s="118">
        <v>26758</v>
      </c>
      <c r="G14" s="118">
        <v>4000</v>
      </c>
      <c r="H14" s="118">
        <v>75</v>
      </c>
      <c r="I14" s="118"/>
      <c r="J14" s="118"/>
      <c r="K14" s="118">
        <v>1447</v>
      </c>
      <c r="L14" s="118"/>
      <c r="M14" s="118"/>
      <c r="N14" s="118">
        <f t="shared" si="0"/>
        <v>105149</v>
      </c>
      <c r="O14" s="118"/>
      <c r="P14" s="23"/>
      <c r="Q14" s="23"/>
      <c r="R14" s="23"/>
      <c r="S14" s="23"/>
      <c r="T14" s="23">
        <f t="shared" si="1"/>
        <v>0</v>
      </c>
      <c r="U14" s="23">
        <f t="shared" si="2"/>
        <v>105149</v>
      </c>
    </row>
    <row r="15" spans="1:21" ht="12.75">
      <c r="A15" s="54" t="s">
        <v>140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>
        <f t="shared" si="0"/>
        <v>0</v>
      </c>
      <c r="O15" s="118"/>
      <c r="P15" s="23"/>
      <c r="Q15" s="23"/>
      <c r="R15" s="23">
        <v>-392</v>
      </c>
      <c r="S15" s="23">
        <v>-3175</v>
      </c>
      <c r="T15" s="23">
        <f t="shared" si="1"/>
        <v>-3567</v>
      </c>
      <c r="U15" s="23">
        <f t="shared" si="2"/>
        <v>-3567</v>
      </c>
    </row>
    <row r="16" spans="1:21" ht="12.75">
      <c r="A16" s="57" t="s">
        <v>27</v>
      </c>
      <c r="B16" s="118">
        <f>SUM(B13:B15)</f>
        <v>47637</v>
      </c>
      <c r="C16" s="118">
        <f aca="true" t="shared" si="4" ref="C16:S16">SUM(C13:C15)</f>
        <v>0</v>
      </c>
      <c r="D16" s="118">
        <f t="shared" si="4"/>
        <v>261980</v>
      </c>
      <c r="E16" s="118">
        <f t="shared" si="4"/>
        <v>3000</v>
      </c>
      <c r="F16" s="118">
        <f t="shared" si="4"/>
        <v>29488</v>
      </c>
      <c r="G16" s="118">
        <f t="shared" si="4"/>
        <v>4000</v>
      </c>
      <c r="H16" s="118">
        <f t="shared" si="4"/>
        <v>16710</v>
      </c>
      <c r="I16" s="118">
        <f t="shared" si="4"/>
        <v>0</v>
      </c>
      <c r="J16" s="118">
        <f t="shared" si="4"/>
        <v>0</v>
      </c>
      <c r="K16" s="118">
        <f t="shared" si="4"/>
        <v>2325</v>
      </c>
      <c r="L16" s="118">
        <f t="shared" si="4"/>
        <v>0</v>
      </c>
      <c r="M16" s="118">
        <f t="shared" si="4"/>
        <v>0</v>
      </c>
      <c r="N16" s="118">
        <f t="shared" si="0"/>
        <v>365140</v>
      </c>
      <c r="O16" s="118">
        <f t="shared" si="4"/>
        <v>0</v>
      </c>
      <c r="P16" s="118">
        <f t="shared" si="4"/>
        <v>0</v>
      </c>
      <c r="Q16" s="118">
        <f t="shared" si="4"/>
        <v>0</v>
      </c>
      <c r="R16" s="118">
        <f t="shared" si="4"/>
        <v>0</v>
      </c>
      <c r="S16" s="118">
        <f t="shared" si="4"/>
        <v>0</v>
      </c>
      <c r="T16" s="23">
        <f t="shared" si="1"/>
        <v>0</v>
      </c>
      <c r="U16" s="23">
        <f t="shared" si="2"/>
        <v>365140</v>
      </c>
    </row>
  </sheetData>
  <sheetProtection/>
  <mergeCells count="3">
    <mergeCell ref="A4:U4"/>
    <mergeCell ref="A2:U2"/>
    <mergeCell ref="A3:U3"/>
  </mergeCells>
  <printOptions horizontalCentered="1"/>
  <pageMargins left="0.31496062992125984" right="0" top="0.7480314960629921" bottom="0.7480314960629921" header="0.31496062992125984" footer="0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4">
      <selection activeCell="A12" sqref="A12"/>
    </sheetView>
  </sheetViews>
  <sheetFormatPr defaultColWidth="9.00390625" defaultRowHeight="12.75"/>
  <cols>
    <col min="1" max="1" width="13.25390625" style="0" customWidth="1"/>
    <col min="2" max="2" width="6.625" style="0" bestFit="1" customWidth="1"/>
    <col min="3" max="3" width="5.75390625" style="0" bestFit="1" customWidth="1"/>
    <col min="4" max="4" width="7.625" style="0" bestFit="1" customWidth="1"/>
    <col min="5" max="7" width="6.00390625" style="0" customWidth="1"/>
    <col min="8" max="8" width="5.00390625" style="0" customWidth="1"/>
    <col min="9" max="9" width="6.625" style="0" bestFit="1" customWidth="1"/>
    <col min="10" max="10" width="7.125" style="0" bestFit="1" customWidth="1"/>
    <col min="11" max="11" width="6.625" style="0" bestFit="1" customWidth="1"/>
    <col min="12" max="12" width="6.00390625" style="0" customWidth="1"/>
    <col min="13" max="13" width="4.25390625" style="0" customWidth="1"/>
    <col min="14" max="14" width="4.625" style="0" customWidth="1"/>
    <col min="15" max="15" width="6.00390625" style="0" customWidth="1"/>
    <col min="16" max="16" width="7.875" style="0" bestFit="1" customWidth="1"/>
    <col min="17" max="18" width="4.125" style="0" customWidth="1"/>
    <col min="19" max="21" width="7.125" style="0" bestFit="1" customWidth="1"/>
    <col min="22" max="22" width="9.125" style="0" customWidth="1"/>
  </cols>
  <sheetData>
    <row r="1" spans="1:22" ht="12.75">
      <c r="A1" t="s">
        <v>148</v>
      </c>
      <c r="V1" s="64" t="s">
        <v>268</v>
      </c>
    </row>
    <row r="2" spans="1:22" ht="15.75">
      <c r="A2" s="142" t="s">
        <v>132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spans="1:22" ht="12.75">
      <c r="A3" s="143" t="s">
        <v>133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</row>
    <row r="4" spans="1:22" ht="12.75">
      <c r="A4" s="141" t="s">
        <v>419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2:16" ht="12.75">
      <c r="B5" s="12"/>
      <c r="C5" s="58"/>
      <c r="D5" s="52"/>
      <c r="E5" s="52"/>
      <c r="F5" s="52"/>
      <c r="G5" s="52"/>
      <c r="H5" s="52"/>
      <c r="I5" s="52"/>
      <c r="J5" s="52"/>
      <c r="K5" s="52"/>
      <c r="L5" s="12"/>
      <c r="M5" s="12"/>
      <c r="N5" s="12"/>
      <c r="O5" s="12"/>
      <c r="P5" s="12"/>
    </row>
    <row r="6" spans="1:22" ht="149.25">
      <c r="A6" s="63" t="s">
        <v>134</v>
      </c>
      <c r="B6" s="67" t="s">
        <v>58</v>
      </c>
      <c r="C6" s="103" t="s">
        <v>110</v>
      </c>
      <c r="D6" s="103" t="s">
        <v>59</v>
      </c>
      <c r="E6" s="67" t="s">
        <v>111</v>
      </c>
      <c r="F6" s="67" t="s">
        <v>262</v>
      </c>
      <c r="G6" s="67" t="s">
        <v>112</v>
      </c>
      <c r="H6" s="67" t="s">
        <v>113</v>
      </c>
      <c r="I6" s="67" t="s">
        <v>114</v>
      </c>
      <c r="J6" s="67" t="s">
        <v>115</v>
      </c>
      <c r="K6" s="67" t="s">
        <v>263</v>
      </c>
      <c r="L6" s="67" t="s">
        <v>116</v>
      </c>
      <c r="M6" s="67" t="s">
        <v>117</v>
      </c>
      <c r="N6" s="67" t="s">
        <v>118</v>
      </c>
      <c r="O6" s="67" t="s">
        <v>119</v>
      </c>
      <c r="P6" s="67" t="s">
        <v>264</v>
      </c>
      <c r="Q6" s="67" t="s">
        <v>265</v>
      </c>
      <c r="R6" s="67" t="s">
        <v>266</v>
      </c>
      <c r="S6" s="67" t="s">
        <v>258</v>
      </c>
      <c r="T6" s="67" t="s">
        <v>259</v>
      </c>
      <c r="U6" s="67" t="s">
        <v>267</v>
      </c>
      <c r="V6" s="68" t="s">
        <v>120</v>
      </c>
    </row>
    <row r="7" spans="1:22" ht="12.75">
      <c r="A7" s="54" t="s">
        <v>52</v>
      </c>
      <c r="B7" s="23">
        <v>6656</v>
      </c>
      <c r="C7" s="23">
        <v>285</v>
      </c>
      <c r="D7" s="23">
        <v>4486</v>
      </c>
      <c r="E7" s="23"/>
      <c r="F7" s="23">
        <v>-3</v>
      </c>
      <c r="G7" s="23"/>
      <c r="H7" s="23"/>
      <c r="I7" s="23"/>
      <c r="J7" s="23"/>
      <c r="K7" s="23"/>
      <c r="L7" s="23"/>
      <c r="M7" s="23"/>
      <c r="N7" s="23"/>
      <c r="O7" s="23"/>
      <c r="P7" s="23">
        <f>SUM(B7:O7)</f>
        <v>11424</v>
      </c>
      <c r="Q7" s="23"/>
      <c r="R7" s="23"/>
      <c r="S7" s="23"/>
      <c r="T7" s="23"/>
      <c r="U7" s="23">
        <f>SUM(Q7:T7)</f>
        <v>0</v>
      </c>
      <c r="V7" s="23">
        <f>P7+U7</f>
        <v>11424</v>
      </c>
    </row>
    <row r="8" spans="1:22" ht="22.5">
      <c r="A8" s="56" t="s">
        <v>19</v>
      </c>
      <c r="B8" s="23">
        <v>1523</v>
      </c>
      <c r="C8" s="23">
        <v>207</v>
      </c>
      <c r="D8" s="23">
        <v>-19</v>
      </c>
      <c r="E8" s="23"/>
      <c r="F8" s="23">
        <v>-1</v>
      </c>
      <c r="G8" s="23"/>
      <c r="H8" s="23"/>
      <c r="I8" s="23"/>
      <c r="J8" s="23"/>
      <c r="K8" s="23"/>
      <c r="L8" s="23"/>
      <c r="M8" s="23"/>
      <c r="N8" s="23"/>
      <c r="O8" s="23"/>
      <c r="P8" s="23">
        <f aca="true" t="shared" si="0" ref="P8:P16">SUM(B8:O8)</f>
        <v>1710</v>
      </c>
      <c r="Q8" s="23"/>
      <c r="R8" s="23"/>
      <c r="S8" s="23"/>
      <c r="T8" s="23"/>
      <c r="U8" s="23">
        <f aca="true" t="shared" si="1" ref="U8:U16">SUM(Q8:T8)</f>
        <v>0</v>
      </c>
      <c r="V8" s="23">
        <f aca="true" t="shared" si="2" ref="V8:V16">P8+U8</f>
        <v>1710</v>
      </c>
    </row>
    <row r="9" spans="1:22" ht="33.75">
      <c r="A9" s="55" t="s">
        <v>136</v>
      </c>
      <c r="B9" s="23">
        <v>507</v>
      </c>
      <c r="C9" s="23">
        <v>69</v>
      </c>
      <c r="D9" s="23">
        <v>3270</v>
      </c>
      <c r="E9" s="23"/>
      <c r="F9" s="23"/>
      <c r="G9" s="23"/>
      <c r="H9" s="23"/>
      <c r="I9" s="23"/>
      <c r="J9" s="23"/>
      <c r="K9" s="23">
        <v>2730</v>
      </c>
      <c r="L9" s="23"/>
      <c r="M9" s="23"/>
      <c r="N9" s="23"/>
      <c r="O9" s="23"/>
      <c r="P9" s="23">
        <f t="shared" si="0"/>
        <v>6576</v>
      </c>
      <c r="Q9" s="23"/>
      <c r="R9" s="23"/>
      <c r="S9" s="23"/>
      <c r="T9" s="23"/>
      <c r="U9" s="23">
        <f t="shared" si="1"/>
        <v>0</v>
      </c>
      <c r="V9" s="23">
        <f t="shared" si="2"/>
        <v>6576</v>
      </c>
    </row>
    <row r="10" spans="1:22" ht="33.75">
      <c r="A10" s="55" t="s">
        <v>137</v>
      </c>
      <c r="B10" s="23">
        <v>255</v>
      </c>
      <c r="C10" s="23">
        <v>258</v>
      </c>
      <c r="D10" s="23">
        <v>6391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>
        <f t="shared" si="0"/>
        <v>6904</v>
      </c>
      <c r="Q10" s="23"/>
      <c r="R10" s="23"/>
      <c r="S10" s="23"/>
      <c r="T10" s="23"/>
      <c r="U10" s="23">
        <f t="shared" si="1"/>
        <v>0</v>
      </c>
      <c r="V10" s="23">
        <f t="shared" si="2"/>
        <v>6904</v>
      </c>
    </row>
    <row r="11" spans="1:22" ht="22.5">
      <c r="A11" s="56" t="s">
        <v>53</v>
      </c>
      <c r="B11" s="23">
        <v>182676</v>
      </c>
      <c r="C11" s="23">
        <v>24165</v>
      </c>
      <c r="D11" s="23">
        <v>23407</v>
      </c>
      <c r="E11" s="23"/>
      <c r="F11" s="23"/>
      <c r="G11" s="23"/>
      <c r="H11" s="23"/>
      <c r="I11" s="23"/>
      <c r="J11" s="23"/>
      <c r="K11" s="23">
        <v>3175</v>
      </c>
      <c r="L11" s="23"/>
      <c r="M11" s="23"/>
      <c r="N11" s="23"/>
      <c r="O11" s="23"/>
      <c r="P11" s="23">
        <f t="shared" si="0"/>
        <v>233423</v>
      </c>
      <c r="Q11" s="23"/>
      <c r="R11" s="23"/>
      <c r="S11" s="23"/>
      <c r="T11" s="23"/>
      <c r="U11" s="23">
        <f t="shared" si="1"/>
        <v>0</v>
      </c>
      <c r="V11" s="23">
        <f t="shared" si="2"/>
        <v>233423</v>
      </c>
    </row>
    <row r="12" spans="1:22" ht="33.75">
      <c r="A12" s="56" t="s">
        <v>138</v>
      </c>
      <c r="B12" s="23">
        <v>540</v>
      </c>
      <c r="C12" s="23">
        <v>900</v>
      </c>
      <c r="D12" s="23">
        <v>2081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>
        <f t="shared" si="0"/>
        <v>3521</v>
      </c>
      <c r="Q12" s="23"/>
      <c r="R12" s="23"/>
      <c r="S12" s="23"/>
      <c r="T12" s="23"/>
      <c r="U12" s="23">
        <f t="shared" si="1"/>
        <v>0</v>
      </c>
      <c r="V12" s="23">
        <f t="shared" si="2"/>
        <v>3521</v>
      </c>
    </row>
    <row r="13" spans="1:22" ht="22.5">
      <c r="A13" s="117" t="s">
        <v>192</v>
      </c>
      <c r="B13" s="23">
        <f>SUM(B7:B12)</f>
        <v>192157</v>
      </c>
      <c r="C13" s="23">
        <f aca="true" t="shared" si="3" ref="C13:T13">SUM(C7:C12)</f>
        <v>25884</v>
      </c>
      <c r="D13" s="23">
        <f t="shared" si="3"/>
        <v>39616</v>
      </c>
      <c r="E13" s="23">
        <f t="shared" si="3"/>
        <v>0</v>
      </c>
      <c r="F13" s="23">
        <f t="shared" si="3"/>
        <v>-4</v>
      </c>
      <c r="G13" s="23">
        <f t="shared" si="3"/>
        <v>0</v>
      </c>
      <c r="H13" s="23">
        <f t="shared" si="3"/>
        <v>0</v>
      </c>
      <c r="I13" s="23">
        <f t="shared" si="3"/>
        <v>0</v>
      </c>
      <c r="J13" s="23">
        <f t="shared" si="3"/>
        <v>0</v>
      </c>
      <c r="K13" s="23">
        <f t="shared" si="3"/>
        <v>5905</v>
      </c>
      <c r="L13" s="23">
        <f t="shared" si="3"/>
        <v>0</v>
      </c>
      <c r="M13" s="23">
        <f t="shared" si="3"/>
        <v>0</v>
      </c>
      <c r="N13" s="23">
        <f t="shared" si="3"/>
        <v>0</v>
      </c>
      <c r="O13" s="23">
        <f t="shared" si="3"/>
        <v>0</v>
      </c>
      <c r="P13" s="23">
        <f t="shared" si="0"/>
        <v>263558</v>
      </c>
      <c r="Q13" s="23">
        <f t="shared" si="3"/>
        <v>0</v>
      </c>
      <c r="R13" s="23">
        <f t="shared" si="3"/>
        <v>0</v>
      </c>
      <c r="S13" s="23">
        <f t="shared" si="3"/>
        <v>0</v>
      </c>
      <c r="T13" s="23">
        <f t="shared" si="3"/>
        <v>0</v>
      </c>
      <c r="U13" s="23">
        <f t="shared" si="1"/>
        <v>0</v>
      </c>
      <c r="V13" s="23">
        <f t="shared" si="2"/>
        <v>263558</v>
      </c>
    </row>
    <row r="14" spans="1:22" ht="12.75">
      <c r="A14" s="54" t="s">
        <v>54</v>
      </c>
      <c r="B14" s="23">
        <v>-1082</v>
      </c>
      <c r="C14" s="23">
        <v>-209</v>
      </c>
      <c r="D14" s="23">
        <v>14959</v>
      </c>
      <c r="E14" s="23">
        <v>9929</v>
      </c>
      <c r="F14" s="23"/>
      <c r="G14" s="23">
        <v>6389</v>
      </c>
      <c r="H14" s="23"/>
      <c r="I14" s="23">
        <v>8640</v>
      </c>
      <c r="J14" s="23">
        <v>17919</v>
      </c>
      <c r="K14" s="23">
        <v>30840</v>
      </c>
      <c r="L14" s="23">
        <v>10197</v>
      </c>
      <c r="M14" s="23"/>
      <c r="N14" s="23">
        <v>2000</v>
      </c>
      <c r="O14" s="23">
        <v>2000</v>
      </c>
      <c r="P14" s="23">
        <f t="shared" si="0"/>
        <v>101582</v>
      </c>
      <c r="Q14" s="23"/>
      <c r="R14" s="23"/>
      <c r="S14" s="23">
        <v>392</v>
      </c>
      <c r="T14" s="23">
        <v>3175</v>
      </c>
      <c r="U14" s="23">
        <f t="shared" si="1"/>
        <v>3567</v>
      </c>
      <c r="V14" s="23">
        <f t="shared" si="2"/>
        <v>105149</v>
      </c>
    </row>
    <row r="15" spans="1:22" ht="12.75">
      <c r="A15" s="54" t="s">
        <v>140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>
        <f t="shared" si="0"/>
        <v>0</v>
      </c>
      <c r="Q15" s="23"/>
      <c r="R15" s="23"/>
      <c r="S15" s="23">
        <v>-392</v>
      </c>
      <c r="T15" s="23">
        <v>-3175</v>
      </c>
      <c r="U15" s="23">
        <f t="shared" si="1"/>
        <v>-3567</v>
      </c>
      <c r="V15" s="23">
        <f t="shared" si="2"/>
        <v>-3567</v>
      </c>
    </row>
    <row r="16" spans="1:22" ht="12.75">
      <c r="A16" s="57" t="s">
        <v>27</v>
      </c>
      <c r="B16" s="23">
        <f>SUM(B13:B15)</f>
        <v>191075</v>
      </c>
      <c r="C16" s="23">
        <f aca="true" t="shared" si="4" ref="C16:T16">SUM(C13:C15)</f>
        <v>25675</v>
      </c>
      <c r="D16" s="23">
        <f t="shared" si="4"/>
        <v>54575</v>
      </c>
      <c r="E16" s="23">
        <f t="shared" si="4"/>
        <v>9929</v>
      </c>
      <c r="F16" s="23">
        <f t="shared" si="4"/>
        <v>-4</v>
      </c>
      <c r="G16" s="23">
        <f t="shared" si="4"/>
        <v>6389</v>
      </c>
      <c r="H16" s="23">
        <f t="shared" si="4"/>
        <v>0</v>
      </c>
      <c r="I16" s="23">
        <f t="shared" si="4"/>
        <v>8640</v>
      </c>
      <c r="J16" s="23">
        <f t="shared" si="4"/>
        <v>17919</v>
      </c>
      <c r="K16" s="23">
        <f t="shared" si="4"/>
        <v>36745</v>
      </c>
      <c r="L16" s="23">
        <f t="shared" si="4"/>
        <v>10197</v>
      </c>
      <c r="M16" s="23">
        <f t="shared" si="4"/>
        <v>0</v>
      </c>
      <c r="N16" s="23">
        <f t="shared" si="4"/>
        <v>2000</v>
      </c>
      <c r="O16" s="23">
        <f t="shared" si="4"/>
        <v>2000</v>
      </c>
      <c r="P16" s="23">
        <f t="shared" si="0"/>
        <v>365140</v>
      </c>
      <c r="Q16" s="23">
        <f t="shared" si="4"/>
        <v>0</v>
      </c>
      <c r="R16" s="23">
        <f t="shared" si="4"/>
        <v>0</v>
      </c>
      <c r="S16" s="23">
        <f t="shared" si="4"/>
        <v>0</v>
      </c>
      <c r="T16" s="23">
        <f t="shared" si="4"/>
        <v>0</v>
      </c>
      <c r="U16" s="23">
        <f t="shared" si="1"/>
        <v>0</v>
      </c>
      <c r="V16" s="23">
        <f t="shared" si="2"/>
        <v>365140</v>
      </c>
    </row>
  </sheetData>
  <sheetProtection/>
  <mergeCells count="3">
    <mergeCell ref="A2:V2"/>
    <mergeCell ref="A3:V3"/>
    <mergeCell ref="A4:V4"/>
  </mergeCells>
  <printOptions horizontalCentered="1"/>
  <pageMargins left="0" right="0" top="0.7480314960629921" bottom="0.748031496062992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PageLayoutView="0" workbookViewId="0" topLeftCell="A34">
      <selection activeCell="A110" sqref="A110"/>
    </sheetView>
  </sheetViews>
  <sheetFormatPr defaultColWidth="9.00390625" defaultRowHeight="12.75"/>
  <cols>
    <col min="1" max="1" width="4.75390625" style="64" customWidth="1"/>
    <col min="3" max="4" width="9.125" style="105" customWidth="1"/>
    <col min="7" max="7" width="10.75390625" style="106" bestFit="1" customWidth="1"/>
    <col min="8" max="10" width="9.125" style="106" customWidth="1"/>
  </cols>
  <sheetData>
    <row r="1" spans="1:10" ht="12.75">
      <c r="A1" s="104" t="s">
        <v>148</v>
      </c>
      <c r="B1" s="104"/>
      <c r="C1" s="107"/>
      <c r="D1" s="107"/>
      <c r="E1" s="104"/>
      <c r="F1" s="104"/>
      <c r="G1" s="109"/>
      <c r="H1" s="109"/>
      <c r="I1" s="109"/>
      <c r="J1" s="110" t="s">
        <v>271</v>
      </c>
    </row>
    <row r="2" spans="1:10" ht="12.75">
      <c r="A2" s="144" t="s">
        <v>269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2.75">
      <c r="A3" s="144" t="s">
        <v>272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ht="12.75">
      <c r="A4" s="104"/>
      <c r="B4" s="104"/>
      <c r="C4" s="107"/>
      <c r="D4" s="107"/>
      <c r="E4" s="104"/>
      <c r="F4" s="104"/>
      <c r="G4" s="109"/>
      <c r="H4" s="109"/>
      <c r="I4" s="109"/>
      <c r="J4" s="109"/>
    </row>
    <row r="5" spans="1:10" ht="12.75">
      <c r="A5" s="104"/>
      <c r="B5" s="104"/>
      <c r="C5" s="107"/>
      <c r="D5" s="107"/>
      <c r="E5" s="104"/>
      <c r="F5" s="104"/>
      <c r="G5" s="109"/>
      <c r="H5" s="109"/>
      <c r="I5" s="109"/>
      <c r="J5" s="109"/>
    </row>
    <row r="6" spans="1:10" ht="12.75">
      <c r="A6" s="121" t="s">
        <v>314</v>
      </c>
      <c r="B6" s="119"/>
      <c r="C6" s="107"/>
      <c r="D6" s="107"/>
      <c r="E6" s="104"/>
      <c r="F6" s="104"/>
      <c r="G6" s="109"/>
      <c r="H6" s="109"/>
      <c r="I6" s="109"/>
      <c r="J6" s="109"/>
    </row>
    <row r="7" ht="12.75">
      <c r="A7" s="108"/>
    </row>
    <row r="8" spans="1:2" ht="12.75">
      <c r="A8" s="64" t="s">
        <v>270</v>
      </c>
      <c r="B8" s="105" t="s">
        <v>287</v>
      </c>
    </row>
    <row r="9" spans="1:10" ht="12.75">
      <c r="A9" s="108" t="s">
        <v>283</v>
      </c>
      <c r="B9" s="105" t="s">
        <v>288</v>
      </c>
      <c r="J9" s="106">
        <v>44</v>
      </c>
    </row>
    <row r="10" spans="1:10" ht="12.75">
      <c r="A10" s="64" t="s">
        <v>283</v>
      </c>
      <c r="B10" s="105" t="s">
        <v>286</v>
      </c>
      <c r="J10" s="106">
        <v>44</v>
      </c>
    </row>
    <row r="12" spans="1:2" ht="12.75">
      <c r="A12" s="64" t="s">
        <v>284</v>
      </c>
      <c r="B12" s="105" t="s">
        <v>328</v>
      </c>
    </row>
    <row r="13" spans="1:10" ht="12.75">
      <c r="A13" s="108" t="s">
        <v>283</v>
      </c>
      <c r="B13" s="105" t="s">
        <v>294</v>
      </c>
      <c r="J13" s="106">
        <v>510</v>
      </c>
    </row>
    <row r="14" spans="1:10" ht="12.75">
      <c r="A14" s="64" t="s">
        <v>283</v>
      </c>
      <c r="B14" s="105" t="s">
        <v>286</v>
      </c>
      <c r="J14" s="106">
        <v>510</v>
      </c>
    </row>
    <row r="16" spans="1:2" ht="12.75">
      <c r="A16" s="64" t="s">
        <v>285</v>
      </c>
      <c r="B16" t="s">
        <v>332</v>
      </c>
    </row>
    <row r="17" spans="1:10" ht="12.75">
      <c r="A17" s="64" t="s">
        <v>283</v>
      </c>
      <c r="B17" t="s">
        <v>288</v>
      </c>
      <c r="J17" s="106">
        <v>680</v>
      </c>
    </row>
    <row r="18" spans="1:10" ht="12.75">
      <c r="A18" s="64" t="s">
        <v>283</v>
      </c>
      <c r="B18" t="s">
        <v>309</v>
      </c>
      <c r="J18" s="106">
        <v>27295</v>
      </c>
    </row>
    <row r="19" spans="1:10" ht="12.75">
      <c r="A19" s="64" t="s">
        <v>283</v>
      </c>
      <c r="B19" t="s">
        <v>289</v>
      </c>
      <c r="J19" s="106">
        <v>440</v>
      </c>
    </row>
    <row r="20" spans="1:10" ht="12.75">
      <c r="A20" s="64" t="s">
        <v>283</v>
      </c>
      <c r="B20" t="s">
        <v>290</v>
      </c>
      <c r="J20" s="106">
        <v>107</v>
      </c>
    </row>
    <row r="21" spans="1:10" ht="12.75">
      <c r="A21" s="64" t="s">
        <v>283</v>
      </c>
      <c r="B21" t="s">
        <v>293</v>
      </c>
      <c r="J21" s="106">
        <v>133</v>
      </c>
    </row>
    <row r="22" spans="1:10" ht="12.75">
      <c r="A22" s="64" t="s">
        <v>283</v>
      </c>
      <c r="B22" t="s">
        <v>333</v>
      </c>
      <c r="J22" s="106">
        <v>18421</v>
      </c>
    </row>
    <row r="23" spans="1:10" ht="12.75">
      <c r="A23" s="64" t="s">
        <v>283</v>
      </c>
      <c r="B23" t="s">
        <v>292</v>
      </c>
      <c r="J23" s="106">
        <v>8874</v>
      </c>
    </row>
    <row r="26" ht="12.75">
      <c r="A26" s="121" t="s">
        <v>334</v>
      </c>
    </row>
    <row r="28" spans="1:2" ht="12.75">
      <c r="A28" s="64" t="s">
        <v>270</v>
      </c>
      <c r="B28" t="s">
        <v>335</v>
      </c>
    </row>
    <row r="29" spans="1:10" ht="12.75">
      <c r="A29" s="64" t="s">
        <v>283</v>
      </c>
      <c r="B29" t="s">
        <v>288</v>
      </c>
      <c r="J29" s="106">
        <v>662</v>
      </c>
    </row>
    <row r="30" spans="1:10" ht="12.75">
      <c r="A30" s="64" t="s">
        <v>283</v>
      </c>
      <c r="B30" t="s">
        <v>293</v>
      </c>
      <c r="J30" s="106">
        <v>662</v>
      </c>
    </row>
    <row r="32" spans="1:2" ht="12.75">
      <c r="A32" s="64" t="s">
        <v>284</v>
      </c>
      <c r="B32" t="s">
        <v>337</v>
      </c>
    </row>
    <row r="33" spans="1:10" ht="12.75">
      <c r="A33" s="64" t="s">
        <v>283</v>
      </c>
      <c r="B33" t="s">
        <v>288</v>
      </c>
      <c r="J33" s="106">
        <v>20957</v>
      </c>
    </row>
    <row r="34" spans="1:10" ht="12.75">
      <c r="A34" s="64" t="s">
        <v>283</v>
      </c>
      <c r="B34" t="s">
        <v>309</v>
      </c>
      <c r="J34" s="106">
        <v>1041</v>
      </c>
    </row>
    <row r="35" spans="1:10" ht="12.75">
      <c r="A35" s="64" t="s">
        <v>283</v>
      </c>
      <c r="B35" t="s">
        <v>289</v>
      </c>
      <c r="J35" s="106">
        <v>3540</v>
      </c>
    </row>
    <row r="36" spans="1:10" ht="12.75">
      <c r="A36" s="64" t="s">
        <v>283</v>
      </c>
      <c r="B36" t="s">
        <v>290</v>
      </c>
      <c r="J36" s="106">
        <v>956</v>
      </c>
    </row>
    <row r="37" spans="1:10" ht="12.75">
      <c r="A37" s="64" t="s">
        <v>283</v>
      </c>
      <c r="B37" t="s">
        <v>293</v>
      </c>
      <c r="J37" s="106">
        <v>16461</v>
      </c>
    </row>
    <row r="38" spans="1:10" ht="12.75">
      <c r="A38" s="64" t="s">
        <v>283</v>
      </c>
      <c r="B38" t="s">
        <v>292</v>
      </c>
      <c r="J38" s="106">
        <v>1041</v>
      </c>
    </row>
    <row r="40" spans="1:2" ht="12.75">
      <c r="A40" s="64" t="s">
        <v>285</v>
      </c>
      <c r="B40" t="s">
        <v>372</v>
      </c>
    </row>
    <row r="41" spans="1:10" ht="12.75">
      <c r="A41" s="64" t="s">
        <v>283</v>
      </c>
      <c r="B41" s="105" t="s">
        <v>294</v>
      </c>
      <c r="J41" s="106">
        <v>4730</v>
      </c>
    </row>
    <row r="42" spans="1:10" ht="12.75">
      <c r="A42" s="64" t="s">
        <v>283</v>
      </c>
      <c r="B42" t="s">
        <v>293</v>
      </c>
      <c r="J42" s="106">
        <v>4730</v>
      </c>
    </row>
    <row r="44" spans="1:2" ht="12.75">
      <c r="A44" s="64" t="s">
        <v>291</v>
      </c>
      <c r="B44" s="105" t="s">
        <v>287</v>
      </c>
    </row>
    <row r="45" spans="1:10" ht="12.75">
      <c r="A45" s="108" t="s">
        <v>283</v>
      </c>
      <c r="B45" s="105" t="s">
        <v>288</v>
      </c>
      <c r="J45" s="106">
        <v>43</v>
      </c>
    </row>
    <row r="46" spans="1:10" ht="12.75">
      <c r="A46" s="64" t="s">
        <v>283</v>
      </c>
      <c r="B46" s="105" t="s">
        <v>286</v>
      </c>
      <c r="J46" s="106">
        <v>43</v>
      </c>
    </row>
    <row r="48" spans="1:2" ht="12.75">
      <c r="A48" s="64" t="s">
        <v>330</v>
      </c>
      <c r="B48" t="s">
        <v>338</v>
      </c>
    </row>
    <row r="49" spans="1:10" ht="12.75">
      <c r="A49" s="64" t="s">
        <v>283</v>
      </c>
      <c r="B49" t="s">
        <v>339</v>
      </c>
      <c r="J49" s="106">
        <v>1447</v>
      </c>
    </row>
    <row r="50" spans="1:10" ht="12.75">
      <c r="A50" s="64" t="s">
        <v>283</v>
      </c>
      <c r="B50" s="105" t="s">
        <v>286</v>
      </c>
      <c r="J50" s="106">
        <v>1447</v>
      </c>
    </row>
    <row r="52" spans="1:2" ht="12.75">
      <c r="A52" s="64" t="s">
        <v>340</v>
      </c>
      <c r="B52" s="112" t="s">
        <v>343</v>
      </c>
    </row>
    <row r="53" spans="1:10" ht="12.75">
      <c r="A53" s="64" t="s">
        <v>283</v>
      </c>
      <c r="B53" t="s">
        <v>296</v>
      </c>
      <c r="J53" s="106">
        <v>15</v>
      </c>
    </row>
    <row r="54" spans="1:10" ht="12.75">
      <c r="A54" s="111" t="s">
        <v>283</v>
      </c>
      <c r="B54" s="112" t="s">
        <v>293</v>
      </c>
      <c r="C54" s="112"/>
      <c r="D54" s="112"/>
      <c r="E54" s="80"/>
      <c r="F54" s="80"/>
      <c r="G54" s="113"/>
      <c r="H54" s="113"/>
      <c r="I54" s="113"/>
      <c r="J54" s="113">
        <v>15</v>
      </c>
    </row>
    <row r="56" spans="1:2" ht="12.75">
      <c r="A56" s="64" t="s">
        <v>342</v>
      </c>
      <c r="B56" s="112" t="s">
        <v>344</v>
      </c>
    </row>
    <row r="57" spans="1:10" ht="12.75">
      <c r="A57" s="64" t="s">
        <v>283</v>
      </c>
      <c r="B57" t="s">
        <v>296</v>
      </c>
      <c r="J57" s="106">
        <v>60</v>
      </c>
    </row>
    <row r="58" spans="1:10" ht="12.75">
      <c r="A58" s="111" t="s">
        <v>283</v>
      </c>
      <c r="B58" s="112" t="s">
        <v>293</v>
      </c>
      <c r="C58" s="112"/>
      <c r="D58" s="112"/>
      <c r="E58" s="80"/>
      <c r="F58" s="80"/>
      <c r="G58" s="113"/>
      <c r="H58" s="113"/>
      <c r="I58" s="113"/>
      <c r="J58" s="113">
        <v>60</v>
      </c>
    </row>
    <row r="61" ht="12.75">
      <c r="A61" s="121" t="s">
        <v>346</v>
      </c>
    </row>
    <row r="63" spans="1:2" ht="12.75">
      <c r="A63" s="64" t="s">
        <v>270</v>
      </c>
      <c r="B63" t="s">
        <v>422</v>
      </c>
    </row>
    <row r="64" spans="1:10" ht="12.75">
      <c r="A64" s="64" t="s">
        <v>283</v>
      </c>
      <c r="B64" s="105" t="s">
        <v>294</v>
      </c>
      <c r="J64" s="106">
        <v>22330</v>
      </c>
    </row>
    <row r="65" spans="1:10" ht="12.75">
      <c r="A65" s="64" t="s">
        <v>283</v>
      </c>
      <c r="B65" t="s">
        <v>282</v>
      </c>
      <c r="J65" s="106">
        <v>22330</v>
      </c>
    </row>
    <row r="67" spans="1:2" ht="12.75">
      <c r="A67" s="64" t="s">
        <v>284</v>
      </c>
      <c r="B67" s="105" t="s">
        <v>287</v>
      </c>
    </row>
    <row r="68" spans="1:10" ht="12.75">
      <c r="A68" s="108" t="s">
        <v>283</v>
      </c>
      <c r="B68" s="105" t="s">
        <v>288</v>
      </c>
      <c r="J68" s="106">
        <v>56</v>
      </c>
    </row>
    <row r="69" spans="1:10" ht="12.75">
      <c r="A69" s="64" t="s">
        <v>283</v>
      </c>
      <c r="B69" s="105" t="s">
        <v>286</v>
      </c>
      <c r="J69" s="106">
        <v>56</v>
      </c>
    </row>
    <row r="71" spans="1:2" ht="12.75">
      <c r="A71" s="64" t="s">
        <v>285</v>
      </c>
      <c r="B71" t="s">
        <v>353</v>
      </c>
    </row>
    <row r="72" spans="1:10" ht="12.75">
      <c r="A72" s="64" t="s">
        <v>283</v>
      </c>
      <c r="B72" t="s">
        <v>354</v>
      </c>
      <c r="J72" s="106">
        <v>1422</v>
      </c>
    </row>
    <row r="73" spans="1:10" ht="12.75">
      <c r="A73" s="64" t="s">
        <v>283</v>
      </c>
      <c r="B73" t="s">
        <v>282</v>
      </c>
      <c r="J73" s="106">
        <v>1422</v>
      </c>
    </row>
    <row r="76" ht="12.75">
      <c r="A76" s="121" t="s">
        <v>355</v>
      </c>
    </row>
    <row r="78" spans="1:2" ht="12.75">
      <c r="A78" s="64" t="s">
        <v>270</v>
      </c>
      <c r="B78" t="s">
        <v>357</v>
      </c>
    </row>
    <row r="79" spans="1:10" ht="12.75">
      <c r="A79" s="64" t="s">
        <v>283</v>
      </c>
      <c r="B79" s="105" t="s">
        <v>294</v>
      </c>
      <c r="J79" s="106">
        <v>7372</v>
      </c>
    </row>
    <row r="80" spans="1:10" ht="12.75">
      <c r="A80" s="64" t="s">
        <v>283</v>
      </c>
      <c r="B80" t="s">
        <v>358</v>
      </c>
      <c r="J80" s="106">
        <v>7372</v>
      </c>
    </row>
    <row r="82" spans="1:2" ht="12.75">
      <c r="A82" s="64" t="s">
        <v>284</v>
      </c>
      <c r="B82" t="s">
        <v>362</v>
      </c>
    </row>
    <row r="83" spans="1:10" ht="12.75">
      <c r="A83" s="64" t="s">
        <v>283</v>
      </c>
      <c r="B83" t="s">
        <v>363</v>
      </c>
      <c r="J83" s="106">
        <v>3000</v>
      </c>
    </row>
    <row r="84" spans="1:10" ht="12.75">
      <c r="A84" s="64" t="s">
        <v>283</v>
      </c>
      <c r="B84" t="s">
        <v>292</v>
      </c>
      <c r="J84" s="106">
        <v>3000</v>
      </c>
    </row>
    <row r="86" spans="1:2" ht="12.75">
      <c r="A86" s="64" t="s">
        <v>285</v>
      </c>
      <c r="B86" t="s">
        <v>365</v>
      </c>
    </row>
    <row r="87" spans="1:10" ht="12.75">
      <c r="A87" s="64" t="s">
        <v>283</v>
      </c>
      <c r="B87" s="105" t="s">
        <v>288</v>
      </c>
      <c r="J87" s="106">
        <v>5</v>
      </c>
    </row>
    <row r="88" spans="1:10" ht="12.75">
      <c r="A88" s="64" t="s">
        <v>283</v>
      </c>
      <c r="B88" t="s">
        <v>290</v>
      </c>
      <c r="J88" s="106">
        <v>5</v>
      </c>
    </row>
    <row r="90" spans="1:2" ht="12.75">
      <c r="A90" s="64" t="s">
        <v>291</v>
      </c>
      <c r="B90" t="s">
        <v>367</v>
      </c>
    </row>
    <row r="91" spans="1:10" ht="12.75">
      <c r="A91" s="64" t="s">
        <v>283</v>
      </c>
      <c r="B91" s="105" t="s">
        <v>294</v>
      </c>
      <c r="J91" s="106">
        <v>2635</v>
      </c>
    </row>
    <row r="92" spans="1:10" ht="12.75">
      <c r="A92" s="64" t="s">
        <v>283</v>
      </c>
      <c r="B92" t="s">
        <v>282</v>
      </c>
      <c r="J92" s="106">
        <v>2635</v>
      </c>
    </row>
    <row r="93" spans="1:10" ht="12.75">
      <c r="A93" s="64" t="s">
        <v>283</v>
      </c>
      <c r="B93" s="105" t="s">
        <v>294</v>
      </c>
      <c r="J93" s="106">
        <v>-983</v>
      </c>
    </row>
    <row r="94" spans="1:10" ht="12.75">
      <c r="A94" s="64" t="s">
        <v>283</v>
      </c>
      <c r="B94" t="s">
        <v>358</v>
      </c>
      <c r="J94" s="106">
        <v>-983</v>
      </c>
    </row>
    <row r="96" spans="1:2" ht="12.75">
      <c r="A96" s="64" t="s">
        <v>330</v>
      </c>
      <c r="B96" s="105" t="s">
        <v>368</v>
      </c>
    </row>
    <row r="97" spans="1:10" ht="12.75">
      <c r="A97" s="108" t="s">
        <v>283</v>
      </c>
      <c r="B97" s="105" t="s">
        <v>288</v>
      </c>
      <c r="J97" s="106">
        <v>132</v>
      </c>
    </row>
    <row r="98" spans="1:10" ht="12.75">
      <c r="A98" s="64" t="s">
        <v>283</v>
      </c>
      <c r="B98" s="105" t="s">
        <v>286</v>
      </c>
      <c r="J98" s="106">
        <v>132</v>
      </c>
    </row>
    <row r="100" spans="1:2" ht="12.75">
      <c r="A100" s="64" t="s">
        <v>340</v>
      </c>
      <c r="B100" s="105" t="s">
        <v>369</v>
      </c>
    </row>
    <row r="101" spans="1:10" ht="12.75">
      <c r="A101" s="108" t="s">
        <v>283</v>
      </c>
      <c r="B101" s="105" t="s">
        <v>288</v>
      </c>
      <c r="J101" s="106">
        <v>7697</v>
      </c>
    </row>
    <row r="102" spans="1:10" ht="12.75">
      <c r="A102" s="64" t="s">
        <v>283</v>
      </c>
      <c r="B102" s="105" t="s">
        <v>286</v>
      </c>
      <c r="J102" s="106">
        <v>7697</v>
      </c>
    </row>
    <row r="104" spans="1:2" ht="12.75">
      <c r="A104" s="64" t="s">
        <v>342</v>
      </c>
      <c r="B104" t="s">
        <v>370</v>
      </c>
    </row>
    <row r="105" spans="1:10" ht="12.75">
      <c r="A105" s="64" t="s">
        <v>283</v>
      </c>
      <c r="B105" s="105" t="s">
        <v>294</v>
      </c>
      <c r="J105" s="106">
        <v>-1</v>
      </c>
    </row>
    <row r="106" spans="1:10" ht="12.75">
      <c r="A106" s="64" t="s">
        <v>283</v>
      </c>
      <c r="B106" t="s">
        <v>290</v>
      </c>
      <c r="J106" s="106">
        <v>-1</v>
      </c>
    </row>
    <row r="109" ht="12.75">
      <c r="A109" s="121" t="s">
        <v>424</v>
      </c>
    </row>
    <row r="111" spans="1:2" ht="12.75">
      <c r="A111" s="64" t="s">
        <v>270</v>
      </c>
      <c r="B111" t="s">
        <v>373</v>
      </c>
    </row>
    <row r="112" spans="1:10" ht="12.75">
      <c r="A112" s="64" t="s">
        <v>283</v>
      </c>
      <c r="B112" t="s">
        <v>374</v>
      </c>
      <c r="J112" s="106">
        <v>4000</v>
      </c>
    </row>
    <row r="113" spans="1:10" ht="12.75">
      <c r="A113" s="64" t="s">
        <v>283</v>
      </c>
      <c r="B113" t="s">
        <v>375</v>
      </c>
      <c r="J113" s="106">
        <v>2000</v>
      </c>
    </row>
    <row r="114" spans="1:10" ht="12.75">
      <c r="A114" s="64" t="s">
        <v>283</v>
      </c>
      <c r="B114" t="s">
        <v>376</v>
      </c>
      <c r="J114" s="106">
        <v>2000</v>
      </c>
    </row>
  </sheetData>
  <sheetProtection/>
  <mergeCells count="2">
    <mergeCell ref="A2:J2"/>
    <mergeCell ref="A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79"/>
  <sheetViews>
    <sheetView zoomScalePageLayoutView="0" workbookViewId="0" topLeftCell="A148">
      <selection activeCell="A172" sqref="A172"/>
    </sheetView>
  </sheetViews>
  <sheetFormatPr defaultColWidth="9.00390625" defaultRowHeight="12.75"/>
  <cols>
    <col min="1" max="1" width="4.75390625" style="111" customWidth="1"/>
    <col min="2" max="4" width="9.125" style="112" customWidth="1"/>
    <col min="5" max="6" width="9.125" style="80" customWidth="1"/>
    <col min="7" max="7" width="11.75390625" style="113" bestFit="1" customWidth="1"/>
    <col min="8" max="8" width="8.375" style="113" customWidth="1"/>
    <col min="9" max="10" width="9.125" style="113" customWidth="1"/>
    <col min="11" max="16384" width="9.125" style="80" customWidth="1"/>
  </cols>
  <sheetData>
    <row r="1" spans="1:10" ht="12.75">
      <c r="A1" s="119" t="s">
        <v>148</v>
      </c>
      <c r="J1" s="111" t="s">
        <v>273</v>
      </c>
    </row>
    <row r="2" spans="1:10" ht="12.75">
      <c r="A2" s="145" t="s">
        <v>274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ht="12.75">
      <c r="A3" s="145" t="s">
        <v>275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0" ht="12.75">
      <c r="A4" s="145" t="s">
        <v>276</v>
      </c>
      <c r="B4" s="145"/>
      <c r="C4" s="145"/>
      <c r="D4" s="145"/>
      <c r="E4" s="145"/>
      <c r="F4" s="145"/>
      <c r="G4" s="145"/>
      <c r="H4" s="145"/>
      <c r="I4" s="145"/>
      <c r="J4" s="145"/>
    </row>
    <row r="5" spans="1:10" ht="12.75">
      <c r="A5" s="120"/>
      <c r="B5" s="120"/>
      <c r="C5" s="120"/>
      <c r="D5" s="120"/>
      <c r="E5" s="120"/>
      <c r="F5" s="120"/>
      <c r="G5" s="120"/>
      <c r="H5" s="120"/>
      <c r="I5" s="120"/>
      <c r="J5" s="120"/>
    </row>
    <row r="7" ht="12.75">
      <c r="A7" s="121" t="s">
        <v>314</v>
      </c>
    </row>
    <row r="8" ht="12.75">
      <c r="A8" s="121"/>
    </row>
    <row r="10" spans="1:2" ht="12.75">
      <c r="A10" s="111" t="s">
        <v>270</v>
      </c>
      <c r="B10" s="112" t="s">
        <v>326</v>
      </c>
    </row>
    <row r="11" spans="1:10" ht="12.75">
      <c r="A11" s="111" t="s">
        <v>283</v>
      </c>
      <c r="B11" s="112" t="s">
        <v>293</v>
      </c>
      <c r="J11" s="113">
        <v>-17</v>
      </c>
    </row>
    <row r="12" spans="1:10" ht="12.75">
      <c r="A12" s="111" t="s">
        <v>283</v>
      </c>
      <c r="B12" s="112" t="s">
        <v>290</v>
      </c>
      <c r="J12" s="113">
        <v>17</v>
      </c>
    </row>
    <row r="14" spans="1:2" ht="12.75">
      <c r="A14" s="111" t="s">
        <v>284</v>
      </c>
      <c r="B14" s="112" t="s">
        <v>327</v>
      </c>
    </row>
    <row r="15" spans="1:10" ht="12.75">
      <c r="A15" s="111" t="s">
        <v>283</v>
      </c>
      <c r="B15" s="112" t="s">
        <v>293</v>
      </c>
      <c r="J15" s="113">
        <v>-90</v>
      </c>
    </row>
    <row r="16" spans="1:10" ht="12.75">
      <c r="A16" s="122" t="s">
        <v>283</v>
      </c>
      <c r="B16" s="112" t="s">
        <v>290</v>
      </c>
      <c r="J16" s="113">
        <v>90</v>
      </c>
    </row>
    <row r="18" spans="1:2" ht="12.75">
      <c r="A18" s="111" t="s">
        <v>285</v>
      </c>
      <c r="B18" s="112" t="s">
        <v>295</v>
      </c>
    </row>
    <row r="19" spans="1:10" ht="12.75">
      <c r="A19" s="111" t="s">
        <v>283</v>
      </c>
      <c r="B19" s="112" t="s">
        <v>282</v>
      </c>
      <c r="J19" s="113">
        <v>-340</v>
      </c>
    </row>
    <row r="20" spans="1:10" ht="12.75">
      <c r="A20" s="111" t="s">
        <v>283</v>
      </c>
      <c r="B20" s="112" t="s">
        <v>297</v>
      </c>
      <c r="J20" s="113">
        <v>340</v>
      </c>
    </row>
    <row r="22" spans="1:2" ht="12.75">
      <c r="A22" s="111" t="s">
        <v>291</v>
      </c>
      <c r="B22" s="112" t="s">
        <v>329</v>
      </c>
    </row>
    <row r="23" spans="1:10" ht="12.75">
      <c r="A23" s="108" t="s">
        <v>283</v>
      </c>
      <c r="B23" s="105" t="s">
        <v>294</v>
      </c>
      <c r="C23" s="105"/>
      <c r="D23" s="105"/>
      <c r="E23"/>
      <c r="J23" s="113">
        <v>2138</v>
      </c>
    </row>
    <row r="24" spans="1:10" ht="12.75">
      <c r="A24" s="108" t="s">
        <v>283</v>
      </c>
      <c r="B24" s="105" t="s">
        <v>288</v>
      </c>
      <c r="C24" s="105"/>
      <c r="D24" s="105"/>
      <c r="E24"/>
      <c r="J24" s="113">
        <v>-2138</v>
      </c>
    </row>
    <row r="25" spans="1:5" ht="12.75">
      <c r="A25" s="108"/>
      <c r="B25" s="105"/>
      <c r="C25" s="105"/>
      <c r="D25" s="105"/>
      <c r="E25"/>
    </row>
    <row r="26" spans="1:2" ht="12.75">
      <c r="A26" s="111" t="s">
        <v>330</v>
      </c>
      <c r="B26" s="112" t="s">
        <v>331</v>
      </c>
    </row>
    <row r="27" spans="1:10" ht="12.75">
      <c r="A27" s="122" t="s">
        <v>283</v>
      </c>
      <c r="B27" s="112" t="s">
        <v>289</v>
      </c>
      <c r="J27" s="113">
        <v>2414</v>
      </c>
    </row>
    <row r="28" spans="1:10" ht="12.75">
      <c r="A28" s="111" t="s">
        <v>283</v>
      </c>
      <c r="B28" s="112" t="s">
        <v>290</v>
      </c>
      <c r="J28" s="113">
        <v>587</v>
      </c>
    </row>
    <row r="29" spans="1:10" ht="12.75">
      <c r="A29" s="111" t="s">
        <v>283</v>
      </c>
      <c r="B29" s="112" t="s">
        <v>293</v>
      </c>
      <c r="J29" s="113">
        <v>-20634</v>
      </c>
    </row>
    <row r="30" spans="1:10" ht="12.75">
      <c r="A30" s="111" t="s">
        <v>283</v>
      </c>
      <c r="B30" s="112" t="s">
        <v>292</v>
      </c>
      <c r="J30" s="113">
        <v>17633</v>
      </c>
    </row>
    <row r="33" ht="12.75">
      <c r="A33" s="121" t="s">
        <v>334</v>
      </c>
    </row>
    <row r="34" ht="12.75">
      <c r="A34" s="121"/>
    </row>
    <row r="36" spans="1:2" ht="12.75">
      <c r="A36" s="111" t="s">
        <v>270</v>
      </c>
      <c r="B36" s="112" t="s">
        <v>378</v>
      </c>
    </row>
    <row r="37" spans="1:10" ht="12.75">
      <c r="A37" s="111" t="s">
        <v>283</v>
      </c>
      <c r="B37" s="112" t="s">
        <v>333</v>
      </c>
      <c r="J37" s="113">
        <v>-249</v>
      </c>
    </row>
    <row r="38" spans="1:10" ht="12.75">
      <c r="A38" s="111" t="s">
        <v>283</v>
      </c>
      <c r="B38" s="112" t="s">
        <v>293</v>
      </c>
      <c r="J38" s="113">
        <v>249</v>
      </c>
    </row>
    <row r="40" spans="1:2" ht="12.75">
      <c r="A40" s="111" t="s">
        <v>284</v>
      </c>
      <c r="B40" s="112" t="s">
        <v>336</v>
      </c>
    </row>
    <row r="41" spans="1:10" ht="12.75">
      <c r="A41" s="111" t="s">
        <v>283</v>
      </c>
      <c r="B41" s="112" t="s">
        <v>282</v>
      </c>
      <c r="J41" s="113">
        <v>-4200</v>
      </c>
    </row>
    <row r="42" spans="1:10" ht="12.75">
      <c r="A42" s="111" t="s">
        <v>283</v>
      </c>
      <c r="B42" s="112" t="s">
        <v>297</v>
      </c>
      <c r="J42" s="113">
        <v>4200</v>
      </c>
    </row>
    <row r="44" spans="1:2" ht="12.75">
      <c r="A44" s="111" t="s">
        <v>285</v>
      </c>
      <c r="B44" s="112" t="s">
        <v>341</v>
      </c>
    </row>
    <row r="45" spans="1:10" ht="12.75">
      <c r="A45" s="111" t="s">
        <v>283</v>
      </c>
      <c r="B45" s="112" t="s">
        <v>282</v>
      </c>
      <c r="J45" s="113">
        <v>-12</v>
      </c>
    </row>
    <row r="46" spans="1:10" ht="12.75">
      <c r="A46" s="111" t="s">
        <v>283</v>
      </c>
      <c r="B46" s="112" t="s">
        <v>293</v>
      </c>
      <c r="J46" s="113">
        <v>12</v>
      </c>
    </row>
    <row r="48" spans="1:2" ht="12.75">
      <c r="A48" s="111" t="s">
        <v>291</v>
      </c>
      <c r="B48" s="112" t="s">
        <v>343</v>
      </c>
    </row>
    <row r="49" spans="1:10" ht="12.75">
      <c r="A49" s="111" t="s">
        <v>283</v>
      </c>
      <c r="B49" s="112" t="s">
        <v>282</v>
      </c>
      <c r="J49" s="113">
        <v>-48</v>
      </c>
    </row>
    <row r="50" spans="1:10" ht="12.75">
      <c r="A50" s="111" t="s">
        <v>283</v>
      </c>
      <c r="B50" s="112" t="s">
        <v>293</v>
      </c>
      <c r="J50" s="113">
        <v>48</v>
      </c>
    </row>
    <row r="52" spans="1:2" ht="12.75">
      <c r="A52" s="111" t="s">
        <v>330</v>
      </c>
      <c r="B52" s="112" t="s">
        <v>295</v>
      </c>
    </row>
    <row r="53" spans="1:10" ht="12.75">
      <c r="A53" s="111" t="s">
        <v>283</v>
      </c>
      <c r="B53" s="112" t="s">
        <v>282</v>
      </c>
      <c r="J53" s="113">
        <v>-400</v>
      </c>
    </row>
    <row r="54" spans="1:10" ht="12.75">
      <c r="A54" s="111" t="s">
        <v>283</v>
      </c>
      <c r="B54" s="112" t="s">
        <v>297</v>
      </c>
      <c r="J54" s="113">
        <v>400</v>
      </c>
    </row>
    <row r="60" ht="12.75">
      <c r="A60" s="121" t="s">
        <v>346</v>
      </c>
    </row>
    <row r="63" spans="1:2" ht="12.75">
      <c r="A63" s="111" t="s">
        <v>270</v>
      </c>
      <c r="B63" s="112" t="s">
        <v>378</v>
      </c>
    </row>
    <row r="64" spans="1:10" ht="12.75">
      <c r="A64" s="111" t="s">
        <v>283</v>
      </c>
      <c r="B64" s="112" t="s">
        <v>333</v>
      </c>
      <c r="J64" s="113">
        <v>-270</v>
      </c>
    </row>
    <row r="65" spans="1:10" ht="12.75">
      <c r="A65" s="111" t="s">
        <v>283</v>
      </c>
      <c r="B65" s="112" t="s">
        <v>293</v>
      </c>
      <c r="J65" s="113">
        <v>270</v>
      </c>
    </row>
    <row r="67" spans="1:2" ht="12.75">
      <c r="A67" s="111" t="s">
        <v>284</v>
      </c>
      <c r="B67" s="112" t="s">
        <v>348</v>
      </c>
    </row>
    <row r="68" spans="1:10" ht="12.75">
      <c r="A68" s="111" t="s">
        <v>283</v>
      </c>
      <c r="B68" s="112" t="s">
        <v>333</v>
      </c>
      <c r="J68" s="113">
        <v>-152</v>
      </c>
    </row>
    <row r="69" spans="1:10" ht="12.75">
      <c r="A69" s="111" t="s">
        <v>283</v>
      </c>
      <c r="B69" s="112" t="s">
        <v>293</v>
      </c>
      <c r="J69" s="113">
        <v>152</v>
      </c>
    </row>
    <row r="71" spans="1:2" ht="12.75">
      <c r="A71" s="111" t="s">
        <v>285</v>
      </c>
      <c r="B71" s="112" t="s">
        <v>349</v>
      </c>
    </row>
    <row r="72" spans="1:10" ht="12.75">
      <c r="A72" s="108" t="s">
        <v>283</v>
      </c>
      <c r="B72" s="105" t="s">
        <v>294</v>
      </c>
      <c r="C72" s="105"/>
      <c r="D72" s="105"/>
      <c r="E72"/>
      <c r="J72" s="113">
        <v>4067</v>
      </c>
    </row>
    <row r="73" spans="1:10" ht="12.75">
      <c r="A73" s="108" t="s">
        <v>283</v>
      </c>
      <c r="B73" s="105" t="s">
        <v>288</v>
      </c>
      <c r="C73" s="105"/>
      <c r="D73" s="105"/>
      <c r="E73"/>
      <c r="J73" s="113">
        <v>-4067</v>
      </c>
    </row>
    <row r="75" spans="1:2" ht="12.75">
      <c r="A75" s="111" t="s">
        <v>291</v>
      </c>
      <c r="B75" s="112" t="s">
        <v>303</v>
      </c>
    </row>
    <row r="76" spans="1:10" ht="12.75">
      <c r="A76" s="108" t="s">
        <v>283</v>
      </c>
      <c r="B76" s="105" t="s">
        <v>294</v>
      </c>
      <c r="C76" s="105"/>
      <c r="D76" s="105"/>
      <c r="E76"/>
      <c r="J76" s="113">
        <v>2815</v>
      </c>
    </row>
    <row r="77" spans="1:10" ht="12.75">
      <c r="A77" s="108" t="s">
        <v>283</v>
      </c>
      <c r="B77" s="105" t="s">
        <v>288</v>
      </c>
      <c r="C77" s="105"/>
      <c r="D77" s="105"/>
      <c r="E77"/>
      <c r="J77" s="113">
        <v>-2815</v>
      </c>
    </row>
    <row r="79" spans="1:2" ht="12.75">
      <c r="A79" s="111" t="s">
        <v>330</v>
      </c>
      <c r="B79" s="112" t="s">
        <v>351</v>
      </c>
    </row>
    <row r="80" spans="1:10" ht="12.75">
      <c r="A80" s="111" t="s">
        <v>283</v>
      </c>
      <c r="B80" s="112" t="s">
        <v>352</v>
      </c>
      <c r="J80" s="113">
        <v>-2707</v>
      </c>
    </row>
    <row r="81" spans="1:10" ht="12.75">
      <c r="A81" s="111" t="s">
        <v>283</v>
      </c>
      <c r="B81" s="112" t="s">
        <v>352</v>
      </c>
      <c r="J81" s="113">
        <v>2707</v>
      </c>
    </row>
    <row r="84" ht="12.75">
      <c r="A84" s="121" t="s">
        <v>355</v>
      </c>
    </row>
    <row r="86" spans="1:2" ht="12.75">
      <c r="A86" s="111" t="s">
        <v>270</v>
      </c>
      <c r="B86" s="112" t="s">
        <v>356</v>
      </c>
    </row>
    <row r="87" spans="1:10" ht="12.75">
      <c r="A87" s="108" t="s">
        <v>283</v>
      </c>
      <c r="B87" s="105" t="s">
        <v>294</v>
      </c>
      <c r="C87" s="105"/>
      <c r="D87" s="105"/>
      <c r="E87"/>
      <c r="J87" s="113">
        <v>2024</v>
      </c>
    </row>
    <row r="88" spans="1:10" ht="12.75">
      <c r="A88" s="108" t="s">
        <v>283</v>
      </c>
      <c r="B88" s="105" t="s">
        <v>288</v>
      </c>
      <c r="C88" s="105"/>
      <c r="D88" s="105"/>
      <c r="E88"/>
      <c r="J88" s="113">
        <v>-2024</v>
      </c>
    </row>
    <row r="90" spans="1:2" ht="12.75">
      <c r="A90" s="111" t="s">
        <v>284</v>
      </c>
      <c r="B90" s="112" t="s">
        <v>348</v>
      </c>
    </row>
    <row r="91" spans="1:10" ht="12.75">
      <c r="A91" s="111" t="s">
        <v>283</v>
      </c>
      <c r="B91" s="112" t="s">
        <v>333</v>
      </c>
      <c r="J91" s="113">
        <v>-678</v>
      </c>
    </row>
    <row r="92" spans="1:10" ht="12.75">
      <c r="A92" s="111" t="s">
        <v>283</v>
      </c>
      <c r="B92" s="112" t="s">
        <v>293</v>
      </c>
      <c r="J92" s="113">
        <v>678</v>
      </c>
    </row>
    <row r="94" spans="1:2" ht="12.75">
      <c r="A94" s="111" t="s">
        <v>285</v>
      </c>
      <c r="B94" s="112" t="s">
        <v>92</v>
      </c>
    </row>
    <row r="95" spans="1:10" ht="12.75">
      <c r="A95" s="111" t="s">
        <v>283</v>
      </c>
      <c r="B95" s="112" t="s">
        <v>333</v>
      </c>
      <c r="J95" s="113">
        <v>-919</v>
      </c>
    </row>
    <row r="96" spans="1:10" ht="12.75">
      <c r="A96" s="111" t="s">
        <v>283</v>
      </c>
      <c r="B96" s="112" t="s">
        <v>293</v>
      </c>
      <c r="J96" s="113">
        <v>919</v>
      </c>
    </row>
    <row r="98" spans="1:2" ht="12.75">
      <c r="A98" s="111" t="s">
        <v>291</v>
      </c>
      <c r="B98" s="112" t="s">
        <v>359</v>
      </c>
    </row>
    <row r="99" spans="1:10" ht="12.75">
      <c r="A99" s="111" t="s">
        <v>283</v>
      </c>
      <c r="B99" s="112" t="s">
        <v>292</v>
      </c>
      <c r="J99" s="113">
        <v>-533</v>
      </c>
    </row>
    <row r="100" spans="1:10" ht="12.75">
      <c r="A100" s="111" t="s">
        <v>283</v>
      </c>
      <c r="B100" s="112" t="s">
        <v>293</v>
      </c>
      <c r="J100" s="113">
        <v>533</v>
      </c>
    </row>
    <row r="102" spans="1:2" ht="12.75">
      <c r="A102" s="111" t="s">
        <v>330</v>
      </c>
      <c r="B102" s="112" t="s">
        <v>295</v>
      </c>
    </row>
    <row r="103" spans="1:10" ht="12.75">
      <c r="A103" s="111" t="s">
        <v>283</v>
      </c>
      <c r="B103" s="112" t="s">
        <v>282</v>
      </c>
      <c r="J103" s="113">
        <v>-200</v>
      </c>
    </row>
    <row r="104" spans="1:10" ht="12.75">
      <c r="A104" s="111" t="s">
        <v>283</v>
      </c>
      <c r="B104" s="112" t="s">
        <v>297</v>
      </c>
      <c r="J104" s="113">
        <v>200</v>
      </c>
    </row>
    <row r="106" spans="1:2" ht="12.75">
      <c r="A106" s="111" t="s">
        <v>340</v>
      </c>
      <c r="B106" s="112" t="s">
        <v>341</v>
      </c>
    </row>
    <row r="107" spans="1:10" ht="12.75">
      <c r="A107" s="111" t="s">
        <v>283</v>
      </c>
      <c r="B107" s="112" t="s">
        <v>282</v>
      </c>
      <c r="J107" s="113">
        <v>-76</v>
      </c>
    </row>
    <row r="108" spans="1:10" ht="12.75">
      <c r="A108" s="111" t="s">
        <v>283</v>
      </c>
      <c r="B108" s="112" t="s">
        <v>293</v>
      </c>
      <c r="J108" s="113">
        <v>76</v>
      </c>
    </row>
    <row r="110" spans="1:2" ht="12.75">
      <c r="A110" s="111" t="s">
        <v>342</v>
      </c>
      <c r="B110" s="112" t="s">
        <v>361</v>
      </c>
    </row>
    <row r="111" spans="1:10" ht="12.75">
      <c r="A111" s="111" t="s">
        <v>283</v>
      </c>
      <c r="B111" s="112" t="s">
        <v>282</v>
      </c>
      <c r="J111" s="113">
        <v>-3000</v>
      </c>
    </row>
    <row r="112" spans="1:10" ht="12.75">
      <c r="A112" s="111" t="s">
        <v>283</v>
      </c>
      <c r="B112" s="112" t="s">
        <v>297</v>
      </c>
      <c r="J112" s="113">
        <v>3000</v>
      </c>
    </row>
    <row r="114" spans="1:2" ht="12.75">
      <c r="A114" s="111" t="s">
        <v>345</v>
      </c>
      <c r="B114" s="112" t="s">
        <v>364</v>
      </c>
    </row>
    <row r="115" spans="1:10" ht="12.75">
      <c r="A115" s="111" t="s">
        <v>283</v>
      </c>
      <c r="B115" s="105" t="s">
        <v>309</v>
      </c>
      <c r="J115" s="113">
        <v>-3000</v>
      </c>
    </row>
    <row r="116" spans="1:10" ht="12.75">
      <c r="A116" s="111" t="s">
        <v>283</v>
      </c>
      <c r="B116" s="105" t="s">
        <v>288</v>
      </c>
      <c r="J116" s="113">
        <v>3000</v>
      </c>
    </row>
    <row r="118" spans="1:2" ht="12.75">
      <c r="A118" s="111" t="s">
        <v>360</v>
      </c>
      <c r="B118" s="112" t="s">
        <v>366</v>
      </c>
    </row>
    <row r="119" spans="1:10" ht="12.75">
      <c r="A119" s="111" t="s">
        <v>283</v>
      </c>
      <c r="B119" s="112" t="s">
        <v>352</v>
      </c>
      <c r="J119" s="113">
        <v>-12</v>
      </c>
    </row>
    <row r="120" spans="1:10" ht="12.75">
      <c r="A120" s="111" t="s">
        <v>283</v>
      </c>
      <c r="B120" s="112" t="s">
        <v>290</v>
      </c>
      <c r="J120" s="113">
        <v>12</v>
      </c>
    </row>
    <row r="122" spans="1:2" ht="12.75">
      <c r="A122" s="111" t="s">
        <v>371</v>
      </c>
      <c r="B122" s="112" t="s">
        <v>347</v>
      </c>
    </row>
    <row r="123" spans="1:10" ht="12.75">
      <c r="A123" s="111" t="s">
        <v>283</v>
      </c>
      <c r="B123" s="112" t="s">
        <v>289</v>
      </c>
      <c r="J123" s="113">
        <v>-8166</v>
      </c>
    </row>
    <row r="124" spans="1:10" ht="12.75">
      <c r="A124" s="111" t="s">
        <v>283</v>
      </c>
      <c r="B124" s="112" t="s">
        <v>290</v>
      </c>
      <c r="J124" s="113">
        <v>-2205</v>
      </c>
    </row>
    <row r="125" spans="1:10" ht="12.75">
      <c r="A125" s="111" t="s">
        <v>283</v>
      </c>
      <c r="B125" s="112" t="s">
        <v>293</v>
      </c>
      <c r="J125" s="113">
        <v>10371</v>
      </c>
    </row>
    <row r="128" ht="12.75">
      <c r="A128" s="121" t="s">
        <v>377</v>
      </c>
    </row>
    <row r="130" spans="1:2" ht="12.75">
      <c r="A130" s="111" t="s">
        <v>270</v>
      </c>
      <c r="B130" s="112" t="s">
        <v>378</v>
      </c>
    </row>
    <row r="131" spans="1:10" ht="12.75">
      <c r="A131" s="111" t="s">
        <v>283</v>
      </c>
      <c r="B131" s="112" t="s">
        <v>333</v>
      </c>
      <c r="J131" s="113">
        <v>-1956</v>
      </c>
    </row>
    <row r="132" spans="1:10" ht="12.75">
      <c r="A132" s="111" t="s">
        <v>283</v>
      </c>
      <c r="B132" s="112" t="s">
        <v>293</v>
      </c>
      <c r="J132" s="113">
        <v>1956</v>
      </c>
    </row>
    <row r="134" spans="1:2" ht="12.75">
      <c r="A134" s="111" t="s">
        <v>284</v>
      </c>
      <c r="B134" s="112" t="s">
        <v>379</v>
      </c>
    </row>
    <row r="135" spans="1:10" ht="12.75">
      <c r="A135" s="111" t="s">
        <v>283</v>
      </c>
      <c r="B135" s="112" t="s">
        <v>333</v>
      </c>
      <c r="J135" s="113">
        <v>-4000</v>
      </c>
    </row>
    <row r="136" spans="1:10" ht="12.75">
      <c r="A136" s="111" t="s">
        <v>283</v>
      </c>
      <c r="B136" s="112" t="s">
        <v>292</v>
      </c>
      <c r="J136" s="113">
        <v>4000</v>
      </c>
    </row>
    <row r="138" spans="1:2" ht="12.75">
      <c r="A138" s="111" t="s">
        <v>285</v>
      </c>
      <c r="B138" s="112" t="s">
        <v>380</v>
      </c>
    </row>
    <row r="139" spans="1:10" ht="12.75">
      <c r="A139" s="111" t="s">
        <v>283</v>
      </c>
      <c r="B139" s="112" t="s">
        <v>293</v>
      </c>
      <c r="J139" s="113">
        <v>-913</v>
      </c>
    </row>
    <row r="140" spans="1:10" ht="12.75">
      <c r="A140" s="111" t="s">
        <v>283</v>
      </c>
      <c r="B140" s="112" t="s">
        <v>289</v>
      </c>
      <c r="J140" s="113">
        <v>690</v>
      </c>
    </row>
    <row r="141" spans="1:10" ht="12.75">
      <c r="A141" s="111" t="s">
        <v>283</v>
      </c>
      <c r="B141" s="112" t="s">
        <v>290</v>
      </c>
      <c r="J141" s="113">
        <v>223</v>
      </c>
    </row>
    <row r="143" spans="1:2" ht="12.75">
      <c r="A143" s="111" t="s">
        <v>291</v>
      </c>
      <c r="B143" s="112" t="s">
        <v>381</v>
      </c>
    </row>
    <row r="144" spans="1:10" ht="12.75">
      <c r="A144" s="111" t="s">
        <v>283</v>
      </c>
      <c r="B144" s="112" t="s">
        <v>286</v>
      </c>
      <c r="J144" s="113">
        <v>-3000</v>
      </c>
    </row>
    <row r="145" spans="1:10" ht="12.75">
      <c r="A145" s="111" t="s">
        <v>283</v>
      </c>
      <c r="B145" s="112" t="s">
        <v>286</v>
      </c>
      <c r="J145" s="113">
        <v>3000</v>
      </c>
    </row>
    <row r="147" spans="1:2" ht="12.75">
      <c r="A147" s="111" t="s">
        <v>330</v>
      </c>
      <c r="B147" s="112" t="s">
        <v>382</v>
      </c>
    </row>
    <row r="148" spans="1:10" ht="12.75">
      <c r="A148" s="111" t="s">
        <v>283</v>
      </c>
      <c r="B148" s="112" t="s">
        <v>333</v>
      </c>
      <c r="J148" s="113">
        <v>-4400</v>
      </c>
    </row>
    <row r="149" spans="1:10" ht="12.75">
      <c r="A149" s="111" t="s">
        <v>283</v>
      </c>
      <c r="B149" s="112" t="s">
        <v>333</v>
      </c>
      <c r="J149" s="113">
        <v>4400</v>
      </c>
    </row>
    <row r="151" spans="1:2" ht="12.75">
      <c r="A151" s="111" t="s">
        <v>340</v>
      </c>
      <c r="B151" s="112" t="s">
        <v>423</v>
      </c>
    </row>
    <row r="152" spans="1:10" ht="12.75">
      <c r="A152" s="111" t="s">
        <v>283</v>
      </c>
      <c r="B152" s="112" t="s">
        <v>293</v>
      </c>
      <c r="J152" s="113">
        <v>-200</v>
      </c>
    </row>
    <row r="153" spans="1:10" ht="12.75">
      <c r="A153" s="122" t="s">
        <v>283</v>
      </c>
      <c r="B153" s="112" t="s">
        <v>383</v>
      </c>
      <c r="J153" s="113">
        <v>200</v>
      </c>
    </row>
    <row r="154" spans="2:4" ht="12.75">
      <c r="B154" s="123"/>
      <c r="C154" s="123"/>
      <c r="D154" s="123" t="s">
        <v>293</v>
      </c>
    </row>
    <row r="155" spans="2:4" ht="12.75">
      <c r="B155" s="123" t="s">
        <v>384</v>
      </c>
      <c r="C155" s="123"/>
      <c r="D155" s="124" t="s">
        <v>385</v>
      </c>
    </row>
    <row r="157" spans="1:2" ht="12.75">
      <c r="A157" s="111" t="s">
        <v>342</v>
      </c>
      <c r="B157" s="112" t="s">
        <v>386</v>
      </c>
    </row>
    <row r="158" spans="1:10" ht="12.75">
      <c r="A158" s="111" t="s">
        <v>283</v>
      </c>
      <c r="B158" s="112" t="s">
        <v>292</v>
      </c>
      <c r="J158" s="113">
        <v>-3175</v>
      </c>
    </row>
    <row r="159" spans="1:10" ht="12.75">
      <c r="A159" s="111" t="s">
        <v>283</v>
      </c>
      <c r="B159" s="112" t="s">
        <v>383</v>
      </c>
      <c r="J159" s="113">
        <v>3175</v>
      </c>
    </row>
    <row r="160" spans="2:6" ht="12.75">
      <c r="B160" s="125"/>
      <c r="C160" s="125"/>
      <c r="D160" s="126" t="s">
        <v>292</v>
      </c>
      <c r="F160" s="112"/>
    </row>
    <row r="161" spans="2:6" ht="12.75">
      <c r="B161" s="125" t="s">
        <v>53</v>
      </c>
      <c r="C161" s="125"/>
      <c r="D161" s="127">
        <v>3175</v>
      </c>
      <c r="F161" s="112"/>
    </row>
    <row r="163" spans="1:10" ht="12.75">
      <c r="A163" s="111" t="s">
        <v>345</v>
      </c>
      <c r="B163" s="105" t="s">
        <v>387</v>
      </c>
      <c r="C163" s="105"/>
      <c r="D163" s="105"/>
      <c r="E163"/>
      <c r="F163"/>
      <c r="G163" s="106"/>
      <c r="H163" s="106"/>
      <c r="I163" s="106"/>
      <c r="J163" s="106"/>
    </row>
    <row r="164" spans="1:10" ht="12.75">
      <c r="A164" s="111" t="s">
        <v>283</v>
      </c>
      <c r="B164" s="105" t="s">
        <v>282</v>
      </c>
      <c r="C164" s="105"/>
      <c r="D164" s="105"/>
      <c r="E164"/>
      <c r="F164"/>
      <c r="G164" s="106"/>
      <c r="H164" s="106"/>
      <c r="I164" s="106"/>
      <c r="J164" s="106">
        <v>-192</v>
      </c>
    </row>
    <row r="165" spans="1:10" ht="12.75">
      <c r="A165" s="111" t="s">
        <v>283</v>
      </c>
      <c r="B165" s="105" t="s">
        <v>383</v>
      </c>
      <c r="C165" s="105"/>
      <c r="D165" s="105"/>
      <c r="E165"/>
      <c r="F165"/>
      <c r="G165" s="106"/>
      <c r="H165" s="106"/>
      <c r="I165" s="106"/>
      <c r="J165" s="106">
        <v>192</v>
      </c>
    </row>
    <row r="166" spans="2:10" ht="12.75">
      <c r="B166" s="125"/>
      <c r="C166" s="125"/>
      <c r="D166" s="126" t="s">
        <v>293</v>
      </c>
      <c r="E166"/>
      <c r="F166" s="105"/>
      <c r="G166" s="106"/>
      <c r="H166" s="106"/>
      <c r="I166" s="106"/>
      <c r="J166" s="106"/>
    </row>
    <row r="167" spans="2:10" ht="12.75">
      <c r="B167" s="125" t="s">
        <v>53</v>
      </c>
      <c r="C167" s="125"/>
      <c r="D167" s="127">
        <v>192</v>
      </c>
      <c r="E167"/>
      <c r="F167" s="105"/>
      <c r="G167" s="106"/>
      <c r="H167" s="106"/>
      <c r="I167" s="106"/>
      <c r="J167" s="106"/>
    </row>
    <row r="170" ht="12.75">
      <c r="A170" s="121" t="s">
        <v>424</v>
      </c>
    </row>
    <row r="172" spans="1:10" ht="12.75">
      <c r="A172" s="111" t="s">
        <v>270</v>
      </c>
      <c r="B172" s="146" t="s">
        <v>388</v>
      </c>
      <c r="C172" s="147"/>
      <c r="D172" s="147"/>
      <c r="E172" s="147"/>
      <c r="F172" s="147"/>
      <c r="G172" s="147"/>
      <c r="H172" s="147"/>
      <c r="I172" s="147"/>
      <c r="J172" s="147"/>
    </row>
    <row r="173" spans="2:10" ht="12.75">
      <c r="B173" s="147"/>
      <c r="C173" s="147"/>
      <c r="D173" s="147"/>
      <c r="E173" s="147"/>
      <c r="F173" s="147"/>
      <c r="G173" s="147"/>
      <c r="H173" s="147"/>
      <c r="I173" s="147"/>
      <c r="J173" s="147"/>
    </row>
    <row r="174" spans="1:10" ht="12.75">
      <c r="A174" s="111" t="s">
        <v>283</v>
      </c>
      <c r="B174" s="112" t="s">
        <v>292</v>
      </c>
      <c r="J174" s="113">
        <v>-1766</v>
      </c>
    </row>
    <row r="175" spans="1:10" ht="12.75">
      <c r="A175" s="111" t="s">
        <v>283</v>
      </c>
      <c r="B175" s="112" t="s">
        <v>292</v>
      </c>
      <c r="J175" s="113">
        <v>1766</v>
      </c>
    </row>
    <row r="177" spans="1:2" ht="12.75">
      <c r="A177" s="111" t="s">
        <v>284</v>
      </c>
      <c r="B177" s="112" t="s">
        <v>389</v>
      </c>
    </row>
    <row r="178" spans="1:10" ht="12.75">
      <c r="A178" s="111" t="s">
        <v>283</v>
      </c>
      <c r="B178" s="112" t="s">
        <v>293</v>
      </c>
      <c r="J178" s="113">
        <v>-500</v>
      </c>
    </row>
    <row r="179" spans="1:10" ht="12.75">
      <c r="A179" s="111" t="s">
        <v>283</v>
      </c>
      <c r="B179" s="112" t="s">
        <v>297</v>
      </c>
      <c r="J179" s="113">
        <v>500</v>
      </c>
    </row>
  </sheetData>
  <sheetProtection/>
  <mergeCells count="4">
    <mergeCell ref="A2:J2"/>
    <mergeCell ref="A3:J3"/>
    <mergeCell ref="A4:J4"/>
    <mergeCell ref="B172:J17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88"/>
  <sheetViews>
    <sheetView zoomScalePageLayoutView="0" workbookViewId="0" topLeftCell="A166">
      <selection activeCell="A158" sqref="A158:IV158"/>
    </sheetView>
  </sheetViews>
  <sheetFormatPr defaultColWidth="9.00390625" defaultRowHeight="12.75"/>
  <cols>
    <col min="1" max="1" width="4.75390625" style="64" customWidth="1"/>
    <col min="7" max="7" width="9.125" style="106" customWidth="1"/>
    <col min="10" max="10" width="9.125" style="106" customWidth="1"/>
  </cols>
  <sheetData>
    <row r="1" spans="1:10" ht="12.75">
      <c r="A1" s="104" t="s">
        <v>148</v>
      </c>
      <c r="J1" s="110" t="s">
        <v>278</v>
      </c>
    </row>
    <row r="2" spans="1:10" ht="12.75">
      <c r="A2" s="144" t="s">
        <v>277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2.75">
      <c r="A3" s="144" t="s">
        <v>279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ht="12.75">
      <c r="A4" s="144" t="s">
        <v>280</v>
      </c>
      <c r="B4" s="144"/>
      <c r="C4" s="144"/>
      <c r="D4" s="144"/>
      <c r="E4" s="144"/>
      <c r="F4" s="144"/>
      <c r="G4" s="144"/>
      <c r="H4" s="144"/>
      <c r="I4" s="144"/>
      <c r="J4" s="144"/>
    </row>
    <row r="6" ht="12.75">
      <c r="A6" s="116" t="s">
        <v>306</v>
      </c>
    </row>
    <row r="8" ht="12.75">
      <c r="A8" s="107" t="s">
        <v>314</v>
      </c>
    </row>
    <row r="10" spans="1:2" ht="12.75">
      <c r="A10" s="64" t="s">
        <v>270</v>
      </c>
      <c r="B10" t="s">
        <v>307</v>
      </c>
    </row>
    <row r="11" spans="1:10" ht="12.75">
      <c r="A11" s="64" t="s">
        <v>283</v>
      </c>
      <c r="B11" t="s">
        <v>289</v>
      </c>
      <c r="J11" s="106">
        <v>-511</v>
      </c>
    </row>
    <row r="12" spans="1:10" ht="12.75">
      <c r="A12" s="64" t="s">
        <v>283</v>
      </c>
      <c r="B12" t="s">
        <v>290</v>
      </c>
      <c r="J12" s="106">
        <v>511</v>
      </c>
    </row>
    <row r="14" ht="12.75">
      <c r="A14" s="107" t="s">
        <v>355</v>
      </c>
    </row>
    <row r="16" spans="1:2" ht="12.75">
      <c r="A16" s="64" t="s">
        <v>270</v>
      </c>
      <c r="B16" t="s">
        <v>390</v>
      </c>
    </row>
    <row r="17" spans="1:10" ht="12.75">
      <c r="A17" s="64" t="s">
        <v>283</v>
      </c>
      <c r="B17" t="s">
        <v>391</v>
      </c>
      <c r="J17" s="106">
        <v>562</v>
      </c>
    </row>
    <row r="18" spans="1:10" ht="12.75">
      <c r="A18" s="64" t="s">
        <v>283</v>
      </c>
      <c r="B18" t="s">
        <v>339</v>
      </c>
      <c r="J18" s="106">
        <v>878</v>
      </c>
    </row>
    <row r="19" spans="1:10" ht="12.75">
      <c r="A19" s="64" t="s">
        <v>283</v>
      </c>
      <c r="B19" t="s">
        <v>289</v>
      </c>
      <c r="J19" s="106">
        <v>1051</v>
      </c>
    </row>
    <row r="20" spans="1:10" ht="12.75">
      <c r="A20" s="64" t="s">
        <v>283</v>
      </c>
      <c r="B20" t="s">
        <v>290</v>
      </c>
      <c r="J20" s="106">
        <v>389</v>
      </c>
    </row>
    <row r="22" spans="1:2" ht="12.75">
      <c r="A22" s="64" t="s">
        <v>284</v>
      </c>
      <c r="B22" t="s">
        <v>392</v>
      </c>
    </row>
    <row r="23" spans="1:10" ht="12.75">
      <c r="A23" s="64" t="s">
        <v>283</v>
      </c>
      <c r="B23" t="s">
        <v>296</v>
      </c>
      <c r="J23" s="106">
        <v>2081</v>
      </c>
    </row>
    <row r="24" spans="1:10" ht="12.75">
      <c r="A24" s="64" t="s">
        <v>283</v>
      </c>
      <c r="B24" t="s">
        <v>293</v>
      </c>
      <c r="J24" s="106">
        <v>2081</v>
      </c>
    </row>
    <row r="27" ht="12.75">
      <c r="A27" s="116" t="s">
        <v>52</v>
      </c>
    </row>
    <row r="29" ht="12.75">
      <c r="A29" s="107" t="s">
        <v>314</v>
      </c>
    </row>
    <row r="31" spans="1:2" ht="12.75">
      <c r="A31" s="64" t="s">
        <v>270</v>
      </c>
      <c r="B31" t="s">
        <v>312</v>
      </c>
    </row>
    <row r="32" spans="1:10" ht="12.75">
      <c r="A32" s="64" t="s">
        <v>283</v>
      </c>
      <c r="B32" t="s">
        <v>296</v>
      </c>
      <c r="J32" s="106">
        <v>235</v>
      </c>
    </row>
    <row r="33" spans="1:10" ht="12.75">
      <c r="A33" s="64" t="s">
        <v>283</v>
      </c>
      <c r="B33" t="s">
        <v>293</v>
      </c>
      <c r="J33" s="106">
        <v>235</v>
      </c>
    </row>
    <row r="36" ht="12.75">
      <c r="A36" s="107" t="s">
        <v>334</v>
      </c>
    </row>
    <row r="37" ht="12.75">
      <c r="A37" s="107"/>
    </row>
    <row r="38" spans="1:2" ht="12.75">
      <c r="A38" s="64" t="s">
        <v>270</v>
      </c>
      <c r="B38" t="s">
        <v>312</v>
      </c>
    </row>
    <row r="39" spans="1:10" ht="12.75">
      <c r="A39" s="64" t="s">
        <v>283</v>
      </c>
      <c r="B39" t="s">
        <v>296</v>
      </c>
      <c r="J39" s="106">
        <v>9148</v>
      </c>
    </row>
    <row r="40" spans="1:10" ht="12.75">
      <c r="A40" s="64" t="s">
        <v>283</v>
      </c>
      <c r="B40" t="s">
        <v>289</v>
      </c>
      <c r="J40" s="106">
        <v>4895</v>
      </c>
    </row>
    <row r="41" spans="1:10" ht="12.75">
      <c r="A41" s="64" t="s">
        <v>283</v>
      </c>
      <c r="B41" t="s">
        <v>290</v>
      </c>
      <c r="J41" s="106">
        <v>5</v>
      </c>
    </row>
    <row r="42" spans="1:10" ht="12.75">
      <c r="A42" s="64" t="s">
        <v>283</v>
      </c>
      <c r="B42" t="s">
        <v>293</v>
      </c>
      <c r="J42" s="106">
        <v>4248</v>
      </c>
    </row>
    <row r="44" spans="1:2" ht="12.75">
      <c r="A44" s="64" t="s">
        <v>284</v>
      </c>
      <c r="B44" t="s">
        <v>313</v>
      </c>
    </row>
    <row r="45" spans="1:10" ht="12.75">
      <c r="A45" s="64" t="s">
        <v>283</v>
      </c>
      <c r="B45" t="s">
        <v>293</v>
      </c>
      <c r="J45" s="106">
        <v>3</v>
      </c>
    </row>
    <row r="46" spans="1:10" ht="12.75">
      <c r="A46" s="64" t="s">
        <v>283</v>
      </c>
      <c r="B46" t="s">
        <v>281</v>
      </c>
      <c r="J46" s="106">
        <v>-3</v>
      </c>
    </row>
    <row r="49" ht="12.75">
      <c r="A49" s="107" t="s">
        <v>355</v>
      </c>
    </row>
    <row r="51" spans="1:2" ht="12.75">
      <c r="A51" s="64" t="s">
        <v>270</v>
      </c>
      <c r="B51" t="s">
        <v>308</v>
      </c>
    </row>
    <row r="52" spans="1:10" ht="12.75">
      <c r="A52" s="64" t="s">
        <v>283</v>
      </c>
      <c r="B52" t="s">
        <v>288</v>
      </c>
      <c r="J52" s="106">
        <v>1641</v>
      </c>
    </row>
    <row r="53" spans="1:10" ht="12.75">
      <c r="A53" s="64" t="s">
        <v>283</v>
      </c>
      <c r="B53" t="s">
        <v>289</v>
      </c>
      <c r="J53" s="106">
        <v>1446</v>
      </c>
    </row>
    <row r="54" spans="1:10" ht="12.75">
      <c r="A54" s="64" t="s">
        <v>283</v>
      </c>
      <c r="B54" t="s">
        <v>290</v>
      </c>
      <c r="J54" s="106">
        <v>195</v>
      </c>
    </row>
    <row r="56" spans="1:2" ht="12.75">
      <c r="A56" s="64" t="s">
        <v>284</v>
      </c>
      <c r="B56" t="s">
        <v>311</v>
      </c>
    </row>
    <row r="57" spans="1:10" ht="12.75">
      <c r="A57" s="64" t="s">
        <v>283</v>
      </c>
      <c r="B57" t="s">
        <v>288</v>
      </c>
      <c r="J57" s="106">
        <v>400</v>
      </c>
    </row>
    <row r="58" spans="1:10" ht="12.75">
      <c r="A58" s="64" t="s">
        <v>283</v>
      </c>
      <c r="B58" t="s">
        <v>289</v>
      </c>
      <c r="J58" s="106">
        <v>315</v>
      </c>
    </row>
    <row r="59" spans="1:10" ht="12.75">
      <c r="A59" s="64" t="s">
        <v>283</v>
      </c>
      <c r="B59" t="s">
        <v>290</v>
      </c>
      <c r="J59" s="106">
        <v>85</v>
      </c>
    </row>
    <row r="62" ht="12.75">
      <c r="A62" s="116" t="s">
        <v>19</v>
      </c>
    </row>
    <row r="64" ht="12.75">
      <c r="A64" s="107" t="s">
        <v>314</v>
      </c>
    </row>
    <row r="66" spans="1:2" ht="12.75">
      <c r="A66" s="64" t="s">
        <v>270</v>
      </c>
      <c r="B66" t="s">
        <v>393</v>
      </c>
    </row>
    <row r="67" spans="1:10" ht="12.75">
      <c r="A67" s="64" t="s">
        <v>283</v>
      </c>
      <c r="B67" t="s">
        <v>296</v>
      </c>
      <c r="J67" s="106">
        <v>-20</v>
      </c>
    </row>
    <row r="68" spans="1:10" ht="12.75">
      <c r="A68" s="64" t="s">
        <v>283</v>
      </c>
      <c r="B68" t="s">
        <v>293</v>
      </c>
      <c r="J68" s="106">
        <v>-19</v>
      </c>
    </row>
    <row r="69" spans="1:10" ht="12.75">
      <c r="A69" s="64" t="s">
        <v>283</v>
      </c>
      <c r="B69" t="s">
        <v>281</v>
      </c>
      <c r="J69" s="106">
        <v>-1</v>
      </c>
    </row>
    <row r="71" spans="1:2" ht="12.75">
      <c r="A71" s="64" t="s">
        <v>284</v>
      </c>
      <c r="B71" t="s">
        <v>313</v>
      </c>
    </row>
    <row r="72" spans="1:10" ht="12.75">
      <c r="A72" s="64" t="s">
        <v>283</v>
      </c>
      <c r="B72" t="s">
        <v>290</v>
      </c>
      <c r="J72" s="106">
        <v>1</v>
      </c>
    </row>
    <row r="73" spans="1:10" ht="12.75">
      <c r="A73" s="64" t="s">
        <v>283</v>
      </c>
      <c r="B73" t="s">
        <v>293</v>
      </c>
      <c r="J73" s="106">
        <v>-1</v>
      </c>
    </row>
    <row r="75" ht="12.75">
      <c r="A75" s="107" t="s">
        <v>334</v>
      </c>
    </row>
    <row r="77" spans="1:2" ht="12.75">
      <c r="A77" s="64" t="s">
        <v>270</v>
      </c>
      <c r="B77" t="s">
        <v>312</v>
      </c>
    </row>
    <row r="78" spans="1:10" ht="12.75">
      <c r="A78" s="64" t="s">
        <v>283</v>
      </c>
      <c r="B78" t="s">
        <v>296</v>
      </c>
      <c r="J78" s="106">
        <v>1</v>
      </c>
    </row>
    <row r="79" spans="1:10" ht="12.75">
      <c r="A79" s="64" t="s">
        <v>283</v>
      </c>
      <c r="B79" t="s">
        <v>293</v>
      </c>
      <c r="J79" s="106">
        <v>1</v>
      </c>
    </row>
    <row r="81" ht="12.75">
      <c r="A81" s="107" t="s">
        <v>346</v>
      </c>
    </row>
    <row r="83" spans="1:2" ht="12.75">
      <c r="A83" s="64" t="s">
        <v>270</v>
      </c>
      <c r="B83" t="s">
        <v>394</v>
      </c>
    </row>
    <row r="84" spans="1:10" ht="12.75">
      <c r="A84" s="64" t="s">
        <v>283</v>
      </c>
      <c r="B84" t="s">
        <v>296</v>
      </c>
      <c r="J84" s="106">
        <v>-1</v>
      </c>
    </row>
    <row r="85" spans="1:10" ht="12.75">
      <c r="A85" s="64" t="s">
        <v>283</v>
      </c>
      <c r="B85" t="s">
        <v>289</v>
      </c>
      <c r="J85" s="106">
        <v>-1</v>
      </c>
    </row>
    <row r="87" ht="12.75">
      <c r="A87" s="107" t="s">
        <v>377</v>
      </c>
    </row>
    <row r="89" spans="1:2" ht="12.75">
      <c r="A89" s="64" t="s">
        <v>270</v>
      </c>
      <c r="B89" t="s">
        <v>308</v>
      </c>
    </row>
    <row r="90" spans="1:10" ht="12.75">
      <c r="A90" s="64" t="s">
        <v>283</v>
      </c>
      <c r="B90" t="s">
        <v>288</v>
      </c>
      <c r="J90" s="106">
        <v>1730</v>
      </c>
    </row>
    <row r="91" spans="1:10" ht="12.75">
      <c r="A91" s="64" t="s">
        <v>283</v>
      </c>
      <c r="B91" t="s">
        <v>289</v>
      </c>
      <c r="J91" s="106">
        <v>1524</v>
      </c>
    </row>
    <row r="92" spans="1:10" ht="12.75">
      <c r="A92" s="64" t="s">
        <v>283</v>
      </c>
      <c r="B92" t="s">
        <v>290</v>
      </c>
      <c r="J92" s="106">
        <v>206</v>
      </c>
    </row>
    <row r="95" ht="12.75">
      <c r="A95" s="116" t="s">
        <v>315</v>
      </c>
    </row>
    <row r="97" ht="12.75">
      <c r="A97" s="107" t="s">
        <v>334</v>
      </c>
    </row>
    <row r="99" spans="1:2" ht="12.75">
      <c r="A99" s="64" t="s">
        <v>270</v>
      </c>
      <c r="B99" t="s">
        <v>395</v>
      </c>
    </row>
    <row r="100" spans="1:10" ht="12.75">
      <c r="A100" s="64" t="s">
        <v>283</v>
      </c>
      <c r="B100" t="s">
        <v>288</v>
      </c>
      <c r="J100" s="106">
        <v>2798</v>
      </c>
    </row>
    <row r="101" spans="1:10" ht="12.75">
      <c r="A101" s="64" t="s">
        <v>283</v>
      </c>
      <c r="B101" t="s">
        <v>292</v>
      </c>
      <c r="J101" s="106">
        <v>2798</v>
      </c>
    </row>
    <row r="103" ht="12.75">
      <c r="A103" s="107" t="s">
        <v>377</v>
      </c>
    </row>
    <row r="105" spans="1:2" ht="12.75">
      <c r="A105" s="64" t="s">
        <v>270</v>
      </c>
      <c r="B105" t="s">
        <v>395</v>
      </c>
    </row>
    <row r="106" spans="1:10" ht="12.75">
      <c r="A106" s="64" t="s">
        <v>283</v>
      </c>
      <c r="B106" t="s">
        <v>288</v>
      </c>
      <c r="J106" s="106">
        <v>-2798</v>
      </c>
    </row>
    <row r="107" spans="1:10" ht="12.75">
      <c r="A107" s="64" t="s">
        <v>283</v>
      </c>
      <c r="B107" t="s">
        <v>292</v>
      </c>
      <c r="J107" s="106">
        <v>-2798</v>
      </c>
    </row>
    <row r="109" spans="1:2" ht="12.75">
      <c r="A109" s="64" t="s">
        <v>284</v>
      </c>
      <c r="B109" t="s">
        <v>396</v>
      </c>
    </row>
    <row r="110" spans="1:10" ht="12.75">
      <c r="A110" s="64" t="s">
        <v>283</v>
      </c>
      <c r="B110" t="s">
        <v>288</v>
      </c>
      <c r="J110" s="106">
        <v>3270</v>
      </c>
    </row>
    <row r="111" spans="1:10" ht="12.75">
      <c r="A111" s="64" t="s">
        <v>283</v>
      </c>
      <c r="B111" t="s">
        <v>309</v>
      </c>
      <c r="J111" s="106">
        <v>2730</v>
      </c>
    </row>
    <row r="112" spans="1:10" ht="12.75">
      <c r="A112" s="64" t="s">
        <v>283</v>
      </c>
      <c r="B112" t="s">
        <v>293</v>
      </c>
      <c r="J112" s="106">
        <v>3270</v>
      </c>
    </row>
    <row r="113" spans="1:10" ht="12.75">
      <c r="A113" s="64" t="s">
        <v>283</v>
      </c>
      <c r="B113" t="s">
        <v>292</v>
      </c>
      <c r="J113" s="106">
        <v>2730</v>
      </c>
    </row>
    <row r="115" spans="1:2" ht="12.75">
      <c r="A115" s="64" t="s">
        <v>285</v>
      </c>
      <c r="B115" t="s">
        <v>308</v>
      </c>
    </row>
    <row r="116" spans="1:10" ht="12.75">
      <c r="A116" s="64" t="s">
        <v>283</v>
      </c>
      <c r="B116" t="s">
        <v>288</v>
      </c>
      <c r="J116" s="106">
        <v>576</v>
      </c>
    </row>
    <row r="117" spans="1:10" ht="12.75">
      <c r="A117" s="64" t="s">
        <v>283</v>
      </c>
      <c r="B117" t="s">
        <v>289</v>
      </c>
      <c r="J117" s="106">
        <v>507</v>
      </c>
    </row>
    <row r="118" spans="1:10" ht="12.75">
      <c r="A118" s="64" t="s">
        <v>283</v>
      </c>
      <c r="B118" t="s">
        <v>290</v>
      </c>
      <c r="J118" s="106">
        <v>69</v>
      </c>
    </row>
    <row r="121" ht="12.75">
      <c r="A121" s="116" t="s">
        <v>316</v>
      </c>
    </row>
    <row r="123" ht="12.75">
      <c r="A123" s="107" t="s">
        <v>334</v>
      </c>
    </row>
    <row r="125" spans="1:2" ht="12.75">
      <c r="A125" s="64" t="s">
        <v>270</v>
      </c>
      <c r="B125" t="s">
        <v>397</v>
      </c>
    </row>
    <row r="126" spans="1:10" ht="12.75">
      <c r="A126" s="64" t="s">
        <v>283</v>
      </c>
      <c r="B126" t="s">
        <v>296</v>
      </c>
      <c r="J126" s="106">
        <v>5191</v>
      </c>
    </row>
    <row r="127" spans="1:10" ht="12.75">
      <c r="A127" s="64" t="s">
        <v>283</v>
      </c>
      <c r="B127" t="s">
        <v>293</v>
      </c>
      <c r="J127" s="106">
        <v>5191</v>
      </c>
    </row>
    <row r="129" spans="1:2" ht="12.75">
      <c r="A129" s="64" t="s">
        <v>284</v>
      </c>
      <c r="B129" t="s">
        <v>370</v>
      </c>
    </row>
    <row r="130" spans="1:10" ht="12.75">
      <c r="A130" s="64" t="s">
        <v>283</v>
      </c>
      <c r="B130" t="s">
        <v>305</v>
      </c>
      <c r="J130" s="106">
        <v>-1</v>
      </c>
    </row>
    <row r="131" spans="1:10" ht="12.75">
      <c r="A131" s="64" t="s">
        <v>283</v>
      </c>
      <c r="B131" t="s">
        <v>289</v>
      </c>
      <c r="J131" s="106">
        <v>-2</v>
      </c>
    </row>
    <row r="132" spans="1:10" ht="12.75">
      <c r="A132" s="64" t="s">
        <v>283</v>
      </c>
      <c r="B132" t="s">
        <v>293</v>
      </c>
      <c r="J132" s="106">
        <v>1</v>
      </c>
    </row>
    <row r="134" spans="1:2" ht="12.75">
      <c r="A134" s="64" t="s">
        <v>285</v>
      </c>
      <c r="B134" t="s">
        <v>313</v>
      </c>
    </row>
    <row r="135" spans="1:10" ht="12.75">
      <c r="A135" s="64" t="s">
        <v>283</v>
      </c>
      <c r="B135" t="s">
        <v>289</v>
      </c>
      <c r="J135" s="106">
        <v>-48</v>
      </c>
    </row>
    <row r="136" spans="1:10" ht="12.75">
      <c r="A136" s="64" t="s">
        <v>283</v>
      </c>
      <c r="B136" t="s">
        <v>290</v>
      </c>
      <c r="J136" s="106">
        <v>48</v>
      </c>
    </row>
    <row r="138" ht="12.75">
      <c r="A138" s="107" t="s">
        <v>346</v>
      </c>
    </row>
    <row r="140" spans="1:2" ht="12.75">
      <c r="A140" s="64" t="s">
        <v>270</v>
      </c>
      <c r="B140" t="s">
        <v>398</v>
      </c>
    </row>
    <row r="141" spans="1:10" ht="12.75">
      <c r="A141" s="64" t="s">
        <v>283</v>
      </c>
      <c r="B141" t="s">
        <v>288</v>
      </c>
      <c r="J141" s="106">
        <v>1000</v>
      </c>
    </row>
    <row r="142" spans="1:10" ht="12.75">
      <c r="A142" s="64" t="s">
        <v>283</v>
      </c>
      <c r="B142" t="s">
        <v>399</v>
      </c>
      <c r="J142" s="106">
        <v>1000</v>
      </c>
    </row>
    <row r="144" spans="1:2" ht="12.75">
      <c r="A144" s="64" t="s">
        <v>284</v>
      </c>
      <c r="B144" t="s">
        <v>317</v>
      </c>
    </row>
    <row r="145" spans="1:10" ht="12.75">
      <c r="A145" s="64" t="s">
        <v>283</v>
      </c>
      <c r="B145" t="s">
        <v>288</v>
      </c>
      <c r="J145" s="106">
        <v>60</v>
      </c>
    </row>
    <row r="146" spans="1:10" ht="12.75">
      <c r="A146" s="64" t="s">
        <v>283</v>
      </c>
      <c r="B146" t="s">
        <v>289</v>
      </c>
      <c r="J146" s="106">
        <v>60</v>
      </c>
    </row>
    <row r="148" spans="1:2" ht="12.75">
      <c r="A148" s="64" t="s">
        <v>285</v>
      </c>
      <c r="B148" t="s">
        <v>313</v>
      </c>
    </row>
    <row r="149" spans="1:10" ht="12.75">
      <c r="A149" s="64" t="s">
        <v>283</v>
      </c>
      <c r="B149" t="s">
        <v>289</v>
      </c>
      <c r="J149" s="106">
        <v>2</v>
      </c>
    </row>
    <row r="150" spans="1:10" ht="12.75">
      <c r="A150" s="64" t="s">
        <v>283</v>
      </c>
      <c r="B150" t="s">
        <v>293</v>
      </c>
      <c r="J150" s="106">
        <v>-2</v>
      </c>
    </row>
    <row r="152" ht="12.75">
      <c r="A152" s="107" t="s">
        <v>355</v>
      </c>
    </row>
    <row r="154" spans="1:2" ht="12.75">
      <c r="A154" s="64" t="s">
        <v>270</v>
      </c>
      <c r="B154" t="s">
        <v>313</v>
      </c>
    </row>
    <row r="155" spans="1:10" ht="12.75">
      <c r="A155" s="64" t="s">
        <v>283</v>
      </c>
      <c r="B155" t="s">
        <v>296</v>
      </c>
      <c r="J155" s="106">
        <v>-1</v>
      </c>
    </row>
    <row r="156" spans="1:10" ht="12.75">
      <c r="A156" s="64" t="s">
        <v>283</v>
      </c>
      <c r="B156" t="s">
        <v>305</v>
      </c>
      <c r="J156" s="106">
        <v>1</v>
      </c>
    </row>
    <row r="158" ht="12.75">
      <c r="A158" s="107" t="s">
        <v>377</v>
      </c>
    </row>
    <row r="159" ht="12.75">
      <c r="A159" s="107"/>
    </row>
    <row r="160" spans="1:2" ht="12.75">
      <c r="A160" s="64" t="s">
        <v>270</v>
      </c>
      <c r="B160" t="s">
        <v>308</v>
      </c>
    </row>
    <row r="161" spans="1:10" ht="12.75">
      <c r="A161" s="64" t="s">
        <v>283</v>
      </c>
      <c r="B161" t="s">
        <v>288</v>
      </c>
      <c r="J161" s="106">
        <v>689</v>
      </c>
    </row>
    <row r="162" spans="1:10" ht="12.75">
      <c r="A162" s="64" t="s">
        <v>283</v>
      </c>
      <c r="B162" t="s">
        <v>289</v>
      </c>
      <c r="J162" s="106">
        <v>479</v>
      </c>
    </row>
    <row r="163" spans="1:10" ht="12.75">
      <c r="A163" s="64" t="s">
        <v>283</v>
      </c>
      <c r="B163" t="s">
        <v>290</v>
      </c>
      <c r="J163" s="106">
        <v>210</v>
      </c>
    </row>
    <row r="164" ht="12.75">
      <c r="A164" s="107"/>
    </row>
    <row r="165" spans="1:2" ht="12.75">
      <c r="A165" s="64" t="s">
        <v>284</v>
      </c>
      <c r="B165" t="s">
        <v>317</v>
      </c>
    </row>
    <row r="166" spans="1:10" ht="12.75">
      <c r="A166" s="64" t="s">
        <v>283</v>
      </c>
      <c r="B166" t="s">
        <v>288</v>
      </c>
      <c r="J166" s="106">
        <v>-235</v>
      </c>
    </row>
    <row r="167" spans="1:10" ht="12.75">
      <c r="A167" s="64" t="s">
        <v>283</v>
      </c>
      <c r="B167" t="s">
        <v>289</v>
      </c>
      <c r="J167" s="106">
        <v>-235</v>
      </c>
    </row>
    <row r="169" spans="1:2" ht="12.75">
      <c r="A169" s="64" t="s">
        <v>285</v>
      </c>
      <c r="B169" t="s">
        <v>370</v>
      </c>
    </row>
    <row r="170" spans="1:10" ht="12.75">
      <c r="A170" s="64" t="s">
        <v>283</v>
      </c>
      <c r="B170" t="s">
        <v>288</v>
      </c>
      <c r="J170" s="106">
        <v>-1</v>
      </c>
    </row>
    <row r="171" spans="1:10" ht="12.75">
      <c r="A171" s="64" t="s">
        <v>283</v>
      </c>
      <c r="B171" t="s">
        <v>296</v>
      </c>
      <c r="J171" s="106">
        <v>1</v>
      </c>
    </row>
    <row r="172" spans="1:10" ht="12.75">
      <c r="A172" s="64" t="s">
        <v>283</v>
      </c>
      <c r="B172" t="s">
        <v>289</v>
      </c>
      <c r="J172" s="106">
        <v>-1</v>
      </c>
    </row>
    <row r="173" spans="1:10" ht="12.75">
      <c r="A173" s="64" t="s">
        <v>283</v>
      </c>
      <c r="B173" t="s">
        <v>293</v>
      </c>
      <c r="J173" s="106">
        <v>1</v>
      </c>
    </row>
    <row r="176" ht="12.75">
      <c r="A176" s="116" t="s">
        <v>53</v>
      </c>
    </row>
    <row r="178" ht="12.75">
      <c r="A178" s="107" t="s">
        <v>377</v>
      </c>
    </row>
    <row r="180" spans="1:2" ht="12.75">
      <c r="A180" s="64" t="s">
        <v>270</v>
      </c>
      <c r="B180" t="s">
        <v>308</v>
      </c>
    </row>
    <row r="181" spans="1:10" ht="12.75">
      <c r="A181" s="64" t="s">
        <v>283</v>
      </c>
      <c r="B181" t="s">
        <v>288</v>
      </c>
      <c r="J181" s="106">
        <v>228724</v>
      </c>
    </row>
    <row r="182" spans="1:10" ht="12.75">
      <c r="A182" s="64" t="s">
        <v>283</v>
      </c>
      <c r="B182" t="s">
        <v>289</v>
      </c>
      <c r="J182" s="106">
        <v>182676</v>
      </c>
    </row>
    <row r="183" spans="1:10" ht="12.75">
      <c r="A183" s="64" t="s">
        <v>283</v>
      </c>
      <c r="B183" t="s">
        <v>290</v>
      </c>
      <c r="J183" s="106">
        <v>24165</v>
      </c>
    </row>
    <row r="184" spans="1:10" ht="12.75">
      <c r="A184" s="64" t="s">
        <v>283</v>
      </c>
      <c r="B184" t="s">
        <v>293</v>
      </c>
      <c r="J184" s="106">
        <v>21883</v>
      </c>
    </row>
    <row r="186" spans="1:2" ht="12.75">
      <c r="A186" s="64" t="s">
        <v>284</v>
      </c>
      <c r="B186" t="s">
        <v>310</v>
      </c>
    </row>
    <row r="187" spans="1:10" ht="12.75">
      <c r="A187" s="64" t="s">
        <v>283</v>
      </c>
      <c r="B187" t="s">
        <v>288</v>
      </c>
      <c r="J187" s="106">
        <v>1332</v>
      </c>
    </row>
    <row r="188" spans="1:10" ht="12.75">
      <c r="A188" s="64" t="s">
        <v>283</v>
      </c>
      <c r="B188" t="s">
        <v>293</v>
      </c>
      <c r="J188" s="106">
        <v>1332</v>
      </c>
    </row>
  </sheetData>
  <sheetProtection/>
  <mergeCells count="3">
    <mergeCell ref="A2:J2"/>
    <mergeCell ref="A3:J3"/>
    <mergeCell ref="A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4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25390625" style="2" customWidth="1"/>
    <col min="2" max="2" width="55.75390625" style="20" customWidth="1"/>
    <col min="3" max="4" width="9.125" style="69" customWidth="1"/>
    <col min="5" max="16384" width="9.125" style="2" customWidth="1"/>
  </cols>
  <sheetData>
    <row r="1" spans="1:6" ht="12.75" customHeight="1">
      <c r="A1" s="2" t="s">
        <v>148</v>
      </c>
      <c r="E1" s="69"/>
      <c r="F1" s="69" t="s">
        <v>246</v>
      </c>
    </row>
    <row r="2" spans="1:6" ht="12.75" customHeight="1">
      <c r="A2" s="150" t="s">
        <v>141</v>
      </c>
      <c r="B2" s="150"/>
      <c r="C2" s="150"/>
      <c r="D2" s="150"/>
      <c r="E2" s="150"/>
      <c r="F2" s="150"/>
    </row>
    <row r="3" spans="1:6" ht="12.75" customHeight="1">
      <c r="A3" s="150" t="s">
        <v>168</v>
      </c>
      <c r="B3" s="150"/>
      <c r="C3" s="150"/>
      <c r="D3" s="150"/>
      <c r="E3" s="150"/>
      <c r="F3" s="150"/>
    </row>
    <row r="4" ht="12.75" customHeight="1"/>
    <row r="5" spans="1:6" ht="12.75" customHeight="1">
      <c r="A5" s="4"/>
      <c r="B5" s="66" t="s">
        <v>35</v>
      </c>
      <c r="C5" s="148" t="s">
        <v>106</v>
      </c>
      <c r="D5" s="149"/>
      <c r="E5" s="132" t="s">
        <v>107</v>
      </c>
      <c r="F5" s="133"/>
    </row>
    <row r="6" spans="1:6" ht="12.75" customHeight="1">
      <c r="A6" s="10">
        <v>1</v>
      </c>
      <c r="B6" s="98" t="s">
        <v>104</v>
      </c>
      <c r="C6" s="99"/>
      <c r="D6" s="100">
        <v>240669</v>
      </c>
      <c r="E6" s="99"/>
      <c r="F6" s="100">
        <v>263667</v>
      </c>
    </row>
    <row r="7" spans="1:6" ht="12.75" customHeight="1">
      <c r="A7" s="11">
        <v>2</v>
      </c>
      <c r="B7" s="21" t="s">
        <v>105</v>
      </c>
      <c r="C7" s="32"/>
      <c r="D7" s="70">
        <v>11720</v>
      </c>
      <c r="E7" s="32"/>
      <c r="F7" s="70">
        <v>13801</v>
      </c>
    </row>
    <row r="8" spans="1:6" ht="12.75" customHeight="1">
      <c r="A8" s="11"/>
      <c r="B8" s="21" t="s">
        <v>0</v>
      </c>
      <c r="C8" s="32"/>
      <c r="D8" s="70">
        <f>D6+D7</f>
        <v>252389</v>
      </c>
      <c r="E8" s="32"/>
      <c r="F8" s="70">
        <f>F6+F7</f>
        <v>277468</v>
      </c>
    </row>
    <row r="9" spans="1:6" ht="12.75" customHeight="1">
      <c r="A9" s="11">
        <v>3</v>
      </c>
      <c r="B9" s="21" t="s">
        <v>37</v>
      </c>
      <c r="C9" s="32"/>
      <c r="D9" s="70">
        <f>C10</f>
        <v>107031</v>
      </c>
      <c r="E9" s="32"/>
      <c r="F9" s="70">
        <f>E10</f>
        <v>111033</v>
      </c>
    </row>
    <row r="10" spans="1:6" s="20" customFormat="1" ht="12.75" customHeight="1">
      <c r="A10" s="39"/>
      <c r="B10" s="19" t="s">
        <v>18</v>
      </c>
      <c r="C10" s="37">
        <v>107031</v>
      </c>
      <c r="D10" s="37"/>
      <c r="E10" s="37">
        <v>111033</v>
      </c>
      <c r="F10" s="37"/>
    </row>
    <row r="11" spans="1:6" ht="12.75" customHeight="1">
      <c r="A11" s="11"/>
      <c r="B11" s="18" t="s">
        <v>169</v>
      </c>
      <c r="C11" s="23">
        <v>14000</v>
      </c>
      <c r="D11" s="70"/>
      <c r="E11" s="23">
        <v>17780</v>
      </c>
      <c r="F11" s="70"/>
    </row>
    <row r="12" spans="1:6" ht="12.75" customHeight="1">
      <c r="A12" s="11"/>
      <c r="B12" s="19" t="s">
        <v>170</v>
      </c>
      <c r="C12" s="23">
        <v>92443</v>
      </c>
      <c r="D12" s="70"/>
      <c r="E12" s="23">
        <v>92443</v>
      </c>
      <c r="F12" s="70"/>
    </row>
    <row r="13" spans="1:6" ht="12.75" customHeight="1">
      <c r="A13" s="11"/>
      <c r="B13" s="21" t="s">
        <v>57</v>
      </c>
      <c r="C13" s="32"/>
      <c r="D13" s="70">
        <f>D8+D9</f>
        <v>359420</v>
      </c>
      <c r="E13" s="32"/>
      <c r="F13" s="70">
        <f>F8+F9</f>
        <v>388501</v>
      </c>
    </row>
    <row r="14" spans="1:6" ht="12.75" customHeight="1">
      <c r="A14" s="11">
        <v>4</v>
      </c>
      <c r="B14" s="21" t="s">
        <v>39</v>
      </c>
      <c r="C14" s="32"/>
      <c r="D14" s="70">
        <f>SUM(C26:C27)</f>
        <v>766170</v>
      </c>
      <c r="E14" s="32"/>
      <c r="F14" s="70">
        <f>SUM(E26:E27)</f>
        <v>770170</v>
      </c>
    </row>
    <row r="15" spans="1:6" ht="12.75" customHeight="1">
      <c r="A15" s="26"/>
      <c r="B15" s="19" t="s">
        <v>171</v>
      </c>
      <c r="C15" s="23">
        <v>409000</v>
      </c>
      <c r="D15" s="23"/>
      <c r="E15" s="23">
        <v>413000</v>
      </c>
      <c r="F15" s="23"/>
    </row>
    <row r="16" spans="1:6" ht="12.75" customHeight="1">
      <c r="A16" s="26"/>
      <c r="B16" s="19" t="s">
        <v>172</v>
      </c>
      <c r="C16" s="23">
        <v>160000</v>
      </c>
      <c r="D16" s="23"/>
      <c r="E16" s="23">
        <v>160000</v>
      </c>
      <c r="F16" s="23"/>
    </row>
    <row r="17" spans="1:6" ht="12.75" customHeight="1">
      <c r="A17" s="26"/>
      <c r="B17" s="19" t="s">
        <v>173</v>
      </c>
      <c r="C17" s="23">
        <v>115000</v>
      </c>
      <c r="D17" s="23"/>
      <c r="E17" s="23">
        <v>115000</v>
      </c>
      <c r="F17" s="23"/>
    </row>
    <row r="18" spans="1:6" ht="12.75" customHeight="1">
      <c r="A18" s="26"/>
      <c r="B18" s="19" t="s">
        <v>174</v>
      </c>
      <c r="C18" s="23">
        <v>28000</v>
      </c>
      <c r="D18" s="23"/>
      <c r="E18" s="23">
        <v>28000</v>
      </c>
      <c r="F18" s="23"/>
    </row>
    <row r="19" spans="1:6" ht="12.75" customHeight="1">
      <c r="A19" s="26"/>
      <c r="B19" s="19" t="s">
        <v>175</v>
      </c>
      <c r="C19" s="23">
        <v>6000</v>
      </c>
      <c r="D19" s="23"/>
      <c r="E19" s="23">
        <v>6000</v>
      </c>
      <c r="F19" s="23"/>
    </row>
    <row r="20" spans="1:6" s="73" customFormat="1" ht="12.75" customHeight="1">
      <c r="A20" s="71"/>
      <c r="B20" s="28" t="s">
        <v>176</v>
      </c>
      <c r="C20" s="72">
        <f>SUM(C15:C19)</f>
        <v>718000</v>
      </c>
      <c r="D20" s="29"/>
      <c r="E20" s="72">
        <f>SUM(E15:E19)</f>
        <v>722000</v>
      </c>
      <c r="F20" s="29"/>
    </row>
    <row r="21" spans="1:6" ht="12.75" customHeight="1">
      <c r="A21" s="26"/>
      <c r="B21" s="19" t="s">
        <v>23</v>
      </c>
      <c r="C21" s="23">
        <v>7000</v>
      </c>
      <c r="D21" s="23"/>
      <c r="E21" s="23">
        <v>7000</v>
      </c>
      <c r="F21" s="23"/>
    </row>
    <row r="22" spans="1:6" ht="12.75" customHeight="1">
      <c r="A22" s="26"/>
      <c r="B22" s="19" t="s">
        <v>60</v>
      </c>
      <c r="C22" s="23">
        <v>40000</v>
      </c>
      <c r="D22" s="23"/>
      <c r="E22" s="23">
        <v>40000</v>
      </c>
      <c r="F22" s="23"/>
    </row>
    <row r="23" spans="1:6" ht="12.75" customHeight="1">
      <c r="A23" s="26"/>
      <c r="B23" s="19" t="s">
        <v>26</v>
      </c>
      <c r="C23" s="23">
        <v>50</v>
      </c>
      <c r="D23" s="23"/>
      <c r="E23" s="23">
        <v>50</v>
      </c>
      <c r="F23" s="23"/>
    </row>
    <row r="24" spans="1:6" ht="12.75" customHeight="1">
      <c r="A24" s="26"/>
      <c r="B24" s="19" t="s">
        <v>56</v>
      </c>
      <c r="C24" s="23">
        <v>600</v>
      </c>
      <c r="D24" s="23"/>
      <c r="E24" s="23">
        <v>600</v>
      </c>
      <c r="F24" s="23"/>
    </row>
    <row r="25" spans="1:6" ht="12.75" customHeight="1">
      <c r="A25" s="26"/>
      <c r="B25" s="19" t="s">
        <v>177</v>
      </c>
      <c r="C25" s="23">
        <v>400</v>
      </c>
      <c r="D25" s="23"/>
      <c r="E25" s="23">
        <v>400</v>
      </c>
      <c r="F25" s="23"/>
    </row>
    <row r="26" spans="1:6" s="73" customFormat="1" ht="12.75" customHeight="1">
      <c r="A26" s="71"/>
      <c r="B26" s="28" t="s">
        <v>178</v>
      </c>
      <c r="C26" s="38">
        <f>SUM(C20:C25)</f>
        <v>766050</v>
      </c>
      <c r="D26" s="29"/>
      <c r="E26" s="38">
        <f>SUM(E20:E25)</f>
        <v>770050</v>
      </c>
      <c r="F26" s="29"/>
    </row>
    <row r="27" spans="1:6" ht="12.75" customHeight="1">
      <c r="A27" s="26"/>
      <c r="B27" s="19" t="s">
        <v>143</v>
      </c>
      <c r="C27" s="37">
        <v>120</v>
      </c>
      <c r="D27" s="23"/>
      <c r="E27" s="37">
        <v>120</v>
      </c>
      <c r="F27" s="23"/>
    </row>
    <row r="28" spans="1:6" ht="12.75" customHeight="1">
      <c r="A28" s="11">
        <v>5</v>
      </c>
      <c r="B28" s="21" t="s">
        <v>61</v>
      </c>
      <c r="C28" s="32"/>
      <c r="D28" s="22">
        <f>C29+C56+C61</f>
        <v>603941</v>
      </c>
      <c r="E28" s="32"/>
      <c r="F28" s="22">
        <f>E29+E56+E61</f>
        <v>722877</v>
      </c>
    </row>
    <row r="29" spans="1:6" ht="12.75" customHeight="1">
      <c r="A29" s="26"/>
      <c r="B29" s="19" t="s">
        <v>179</v>
      </c>
      <c r="C29" s="37">
        <f>SUM(C30:C31)</f>
        <v>8000</v>
      </c>
      <c r="D29" s="23"/>
      <c r="E29" s="37">
        <f>SUM(E30:E31)</f>
        <v>8075</v>
      </c>
      <c r="F29" s="23"/>
    </row>
    <row r="30" spans="1:6" ht="12.75" customHeight="1">
      <c r="A30" s="26"/>
      <c r="B30" s="19" t="s">
        <v>38</v>
      </c>
      <c r="C30" s="23">
        <v>7200</v>
      </c>
      <c r="D30" s="23"/>
      <c r="E30" s="23">
        <v>7275</v>
      </c>
      <c r="F30" s="23"/>
    </row>
    <row r="31" spans="1:6" ht="12.75" customHeight="1">
      <c r="A31" s="26"/>
      <c r="B31" s="19" t="s">
        <v>62</v>
      </c>
      <c r="C31" s="23">
        <v>800</v>
      </c>
      <c r="D31" s="23"/>
      <c r="E31" s="23">
        <v>800</v>
      </c>
      <c r="F31" s="23"/>
    </row>
    <row r="32" spans="1:6" ht="12.75" customHeight="1">
      <c r="A32" s="26"/>
      <c r="B32" s="21" t="s">
        <v>63</v>
      </c>
      <c r="C32" s="74"/>
      <c r="D32" s="23"/>
      <c r="E32" s="74"/>
      <c r="F32" s="23"/>
    </row>
    <row r="33" spans="1:6" ht="12.75" customHeight="1">
      <c r="A33" s="26"/>
      <c r="B33" s="19" t="s">
        <v>44</v>
      </c>
      <c r="C33" s="37">
        <v>3810</v>
      </c>
      <c r="D33" s="23"/>
      <c r="E33" s="37">
        <v>3810</v>
      </c>
      <c r="F33" s="23"/>
    </row>
    <row r="34" spans="1:6" ht="11.25">
      <c r="A34" s="26"/>
      <c r="B34" s="75" t="s">
        <v>180</v>
      </c>
      <c r="C34" s="37">
        <v>235904</v>
      </c>
      <c r="D34" s="23"/>
      <c r="E34" s="37">
        <v>232904</v>
      </c>
      <c r="F34" s="23"/>
    </row>
    <row r="35" spans="1:6" ht="11.25">
      <c r="A35" s="26"/>
      <c r="B35" s="76" t="s">
        <v>46</v>
      </c>
      <c r="C35" s="37">
        <v>46260</v>
      </c>
      <c r="D35" s="23"/>
      <c r="E35" s="37">
        <v>46260</v>
      </c>
      <c r="F35" s="23"/>
    </row>
    <row r="36" spans="1:6" ht="22.5">
      <c r="A36" s="26"/>
      <c r="B36" s="75" t="s">
        <v>47</v>
      </c>
      <c r="C36" s="37">
        <v>27225</v>
      </c>
      <c r="D36" s="23"/>
      <c r="E36" s="37">
        <v>27225</v>
      </c>
      <c r="F36" s="23"/>
    </row>
    <row r="37" spans="1:6" ht="22.5">
      <c r="A37" s="26"/>
      <c r="B37" s="75" t="s">
        <v>181</v>
      </c>
      <c r="C37" s="37">
        <v>4918</v>
      </c>
      <c r="D37" s="23"/>
      <c r="E37" s="37">
        <v>4918</v>
      </c>
      <c r="F37" s="23"/>
    </row>
    <row r="38" spans="1:6" ht="22.5">
      <c r="A38" s="26"/>
      <c r="B38" s="18" t="s">
        <v>49</v>
      </c>
      <c r="C38" s="37">
        <v>5133</v>
      </c>
      <c r="D38" s="23"/>
      <c r="E38" s="37">
        <v>5133</v>
      </c>
      <c r="F38" s="23"/>
    </row>
    <row r="39" spans="1:6" ht="22.5">
      <c r="A39" s="26"/>
      <c r="B39" s="18" t="s">
        <v>50</v>
      </c>
      <c r="C39" s="37">
        <v>162</v>
      </c>
      <c r="D39" s="23"/>
      <c r="E39" s="37">
        <v>162</v>
      </c>
      <c r="F39" s="23"/>
    </row>
    <row r="40" spans="1:6" ht="12.75" customHeight="1">
      <c r="A40" s="26"/>
      <c r="B40" s="18" t="s">
        <v>182</v>
      </c>
      <c r="C40" s="37">
        <v>117812</v>
      </c>
      <c r="D40" s="23"/>
      <c r="E40" s="37">
        <v>117812</v>
      </c>
      <c r="F40" s="23"/>
    </row>
    <row r="41" spans="1:6" ht="12.75" customHeight="1">
      <c r="A41" s="26"/>
      <c r="B41" s="18" t="s">
        <v>183</v>
      </c>
      <c r="C41" s="37">
        <v>116824</v>
      </c>
      <c r="D41" s="23"/>
      <c r="E41" s="37">
        <v>116824</v>
      </c>
      <c r="F41" s="23"/>
    </row>
    <row r="42" spans="1:6" ht="12.75" customHeight="1">
      <c r="A42" s="26"/>
      <c r="B42" s="18" t="s">
        <v>184</v>
      </c>
      <c r="C42" s="37">
        <v>500</v>
      </c>
      <c r="D42" s="23"/>
      <c r="E42" s="37">
        <v>500</v>
      </c>
      <c r="F42" s="23"/>
    </row>
    <row r="43" spans="1:6" ht="12.75" customHeight="1">
      <c r="A43" s="26"/>
      <c r="B43" s="75" t="s">
        <v>400</v>
      </c>
      <c r="C43" s="37"/>
      <c r="D43" s="23"/>
      <c r="E43" s="37">
        <v>27295</v>
      </c>
      <c r="F43" s="23"/>
    </row>
    <row r="44" spans="1:6" ht="12.75" customHeight="1">
      <c r="A44" s="26"/>
      <c r="B44" s="75" t="s">
        <v>401</v>
      </c>
      <c r="C44" s="37"/>
      <c r="D44" s="23"/>
      <c r="E44" s="37">
        <v>1041</v>
      </c>
      <c r="F44" s="23"/>
    </row>
    <row r="45" spans="1:6" ht="15" customHeight="1">
      <c r="A45" s="26"/>
      <c r="B45" s="18" t="s">
        <v>185</v>
      </c>
      <c r="C45" s="37">
        <v>1766</v>
      </c>
      <c r="D45" s="23"/>
      <c r="E45" s="37">
        <v>1766</v>
      </c>
      <c r="F45" s="23"/>
    </row>
    <row r="46" spans="1:6" ht="15" customHeight="1">
      <c r="A46" s="26"/>
      <c r="B46" s="18" t="s">
        <v>402</v>
      </c>
      <c r="C46" s="37"/>
      <c r="D46" s="23"/>
      <c r="E46" s="37">
        <v>1422</v>
      </c>
      <c r="F46" s="23"/>
    </row>
    <row r="47" spans="1:6" ht="11.25">
      <c r="A47" s="26"/>
      <c r="B47" s="18" t="s">
        <v>186</v>
      </c>
      <c r="C47" s="37">
        <v>18</v>
      </c>
      <c r="D47" s="23"/>
      <c r="E47" s="37">
        <v>18</v>
      </c>
      <c r="F47" s="23"/>
    </row>
    <row r="48" spans="1:6" s="73" customFormat="1" ht="11.25">
      <c r="A48" s="71"/>
      <c r="B48" s="28" t="s">
        <v>187</v>
      </c>
      <c r="C48" s="38">
        <f>SUM(C33:C47)</f>
        <v>560332</v>
      </c>
      <c r="D48" s="29"/>
      <c r="E48" s="38">
        <f>SUM(E33:E47)</f>
        <v>587090</v>
      </c>
      <c r="F48" s="29"/>
    </row>
    <row r="49" spans="1:6" ht="22.5">
      <c r="A49" s="26"/>
      <c r="B49" s="18" t="s">
        <v>188</v>
      </c>
      <c r="C49" s="37">
        <v>1372</v>
      </c>
      <c r="D49" s="23"/>
      <c r="E49" s="37">
        <v>1372</v>
      </c>
      <c r="F49" s="23"/>
    </row>
    <row r="50" spans="1:6" ht="22.5">
      <c r="A50" s="26"/>
      <c r="B50" s="18" t="s">
        <v>189</v>
      </c>
      <c r="C50" s="37">
        <v>1766</v>
      </c>
      <c r="D50" s="23"/>
      <c r="E50" s="37">
        <v>1766</v>
      </c>
      <c r="F50" s="23"/>
    </row>
    <row r="51" spans="1:6" ht="22.5">
      <c r="A51" s="26"/>
      <c r="B51" s="18" t="s">
        <v>190</v>
      </c>
      <c r="C51" s="37">
        <v>19277</v>
      </c>
      <c r="D51" s="23"/>
      <c r="E51" s="37">
        <v>19277</v>
      </c>
      <c r="F51" s="23"/>
    </row>
    <row r="52" spans="1:6" ht="11.25">
      <c r="A52" s="26"/>
      <c r="B52" s="18" t="s">
        <v>191</v>
      </c>
      <c r="C52" s="37">
        <v>5694</v>
      </c>
      <c r="D52" s="23"/>
      <c r="E52" s="37">
        <v>5694</v>
      </c>
      <c r="F52" s="23"/>
    </row>
    <row r="53" spans="1:6" ht="11.25">
      <c r="A53" s="26"/>
      <c r="B53" s="75" t="s">
        <v>403</v>
      </c>
      <c r="C53" s="37"/>
      <c r="D53" s="23"/>
      <c r="E53" s="37">
        <v>2730</v>
      </c>
      <c r="F53" s="23"/>
    </row>
    <row r="54" spans="1:6" ht="11.25">
      <c r="A54" s="26"/>
      <c r="B54" s="18" t="s">
        <v>323</v>
      </c>
      <c r="C54" s="37"/>
      <c r="D54" s="23"/>
      <c r="E54" s="37">
        <v>88621</v>
      </c>
      <c r="F54" s="23"/>
    </row>
    <row r="55" spans="1:6" s="73" customFormat="1" ht="11.25">
      <c r="A55" s="71"/>
      <c r="B55" s="77" t="s">
        <v>192</v>
      </c>
      <c r="C55" s="38">
        <f>SUM(C49:C52)</f>
        <v>28109</v>
      </c>
      <c r="D55" s="29"/>
      <c r="E55" s="38">
        <f>SUM(E49:E54)</f>
        <v>119460</v>
      </c>
      <c r="F55" s="29"/>
    </row>
    <row r="56" spans="1:6" ht="11.25">
      <c r="A56" s="26"/>
      <c r="B56" s="18" t="s">
        <v>93</v>
      </c>
      <c r="C56" s="37">
        <f>C48+C55</f>
        <v>588441</v>
      </c>
      <c r="D56" s="23"/>
      <c r="E56" s="37">
        <f>E48+E55</f>
        <v>706550</v>
      </c>
      <c r="F56" s="23"/>
    </row>
    <row r="57" spans="1:6" ht="11.25">
      <c r="A57" s="26"/>
      <c r="B57" s="18" t="s">
        <v>74</v>
      </c>
      <c r="C57" s="37">
        <v>7500</v>
      </c>
      <c r="D57" s="23"/>
      <c r="E57" s="37">
        <v>7500</v>
      </c>
      <c r="F57" s="23"/>
    </row>
    <row r="58" spans="1:6" ht="11.25">
      <c r="A58" s="26"/>
      <c r="B58" s="28" t="s">
        <v>187</v>
      </c>
      <c r="C58" s="37">
        <f>SUM(C57)</f>
        <v>7500</v>
      </c>
      <c r="D58" s="37"/>
      <c r="E58" s="37">
        <f>SUM(E57)</f>
        <v>7500</v>
      </c>
      <c r="F58" s="23"/>
    </row>
    <row r="59" spans="1:6" ht="11.25">
      <c r="A59" s="26"/>
      <c r="B59" s="19" t="s">
        <v>318</v>
      </c>
      <c r="C59" s="37"/>
      <c r="D59" s="37"/>
      <c r="E59" s="37">
        <v>752</v>
      </c>
      <c r="F59" s="23"/>
    </row>
    <row r="60" spans="1:6" ht="11.25">
      <c r="A60" s="26"/>
      <c r="B60" s="77" t="s">
        <v>192</v>
      </c>
      <c r="C60" s="37">
        <f>SUM(C59)</f>
        <v>0</v>
      </c>
      <c r="D60" s="37"/>
      <c r="E60" s="37">
        <f>SUM(E59)</f>
        <v>752</v>
      </c>
      <c r="F60" s="23"/>
    </row>
    <row r="61" spans="1:6" s="20" customFormat="1" ht="12.75" customHeight="1">
      <c r="A61" s="65"/>
      <c r="B61" s="19" t="s">
        <v>94</v>
      </c>
      <c r="C61" s="37">
        <f>C58+C60</f>
        <v>7500</v>
      </c>
      <c r="D61" s="23"/>
      <c r="E61" s="37">
        <f>E58+E60</f>
        <v>8252</v>
      </c>
      <c r="F61" s="23"/>
    </row>
    <row r="62" spans="1:6" ht="11.25">
      <c r="A62" s="11">
        <v>6</v>
      </c>
      <c r="B62" s="21" t="s">
        <v>64</v>
      </c>
      <c r="C62" s="32"/>
      <c r="D62" s="22">
        <f>C63+C79</f>
        <v>1568755</v>
      </c>
      <c r="E62" s="32"/>
      <c r="F62" s="22">
        <f>E63+E79</f>
        <v>1640387</v>
      </c>
    </row>
    <row r="63" spans="1:6" ht="11.25">
      <c r="A63" s="26"/>
      <c r="B63" s="19" t="s">
        <v>16</v>
      </c>
      <c r="C63" s="37">
        <f>SUM(C64:C72)</f>
        <v>1564308</v>
      </c>
      <c r="D63" s="22"/>
      <c r="E63" s="37">
        <f>E64+E65+E66+E67+E68+E69+E70+E71+E72+E77+E78</f>
        <v>1632940</v>
      </c>
      <c r="F63" s="22"/>
    </row>
    <row r="64" spans="1:6" ht="13.5" customHeight="1">
      <c r="A64" s="26"/>
      <c r="B64" s="19" t="s">
        <v>193</v>
      </c>
      <c r="C64" s="24">
        <v>423515</v>
      </c>
      <c r="D64" s="22"/>
      <c r="E64" s="24">
        <v>423515</v>
      </c>
      <c r="F64" s="22"/>
    </row>
    <row r="65" spans="1:6" ht="13.5" customHeight="1">
      <c r="A65" s="26"/>
      <c r="B65" s="19" t="s">
        <v>299</v>
      </c>
      <c r="C65" s="24"/>
      <c r="D65" s="22"/>
      <c r="E65" s="24">
        <v>2143</v>
      </c>
      <c r="F65" s="22"/>
    </row>
    <row r="66" spans="1:6" ht="13.5" customHeight="1">
      <c r="A66" s="26"/>
      <c r="B66" s="18" t="s">
        <v>194</v>
      </c>
      <c r="C66" s="24">
        <v>357866</v>
      </c>
      <c r="D66" s="22"/>
      <c r="E66" s="24">
        <v>360500</v>
      </c>
      <c r="F66" s="22"/>
    </row>
    <row r="67" spans="1:6" ht="22.5">
      <c r="A67" s="26"/>
      <c r="B67" s="18" t="s">
        <v>195</v>
      </c>
      <c r="C67" s="24">
        <v>526366</v>
      </c>
      <c r="D67" s="22"/>
      <c r="E67" s="24">
        <v>525383</v>
      </c>
      <c r="F67" s="22"/>
    </row>
    <row r="68" spans="1:6" ht="11.25">
      <c r="A68" s="26"/>
      <c r="B68" s="18" t="s">
        <v>303</v>
      </c>
      <c r="C68" s="24"/>
      <c r="D68" s="22"/>
      <c r="E68" s="24">
        <v>8793</v>
      </c>
      <c r="F68" s="22"/>
    </row>
    <row r="69" spans="1:6" ht="11.25">
      <c r="A69" s="26"/>
      <c r="B69" s="18" t="s">
        <v>328</v>
      </c>
      <c r="C69" s="24"/>
      <c r="D69" s="22"/>
      <c r="E69" s="24">
        <v>510</v>
      </c>
      <c r="F69" s="22"/>
    </row>
    <row r="70" spans="1:6" ht="11.25">
      <c r="A70" s="26"/>
      <c r="B70" s="18" t="s">
        <v>196</v>
      </c>
      <c r="C70" s="24">
        <v>29203</v>
      </c>
      <c r="D70" s="22"/>
      <c r="E70" s="24">
        <v>29203</v>
      </c>
      <c r="F70" s="22"/>
    </row>
    <row r="71" spans="1:6" ht="11.25">
      <c r="A71" s="26"/>
      <c r="B71" s="18" t="s">
        <v>302</v>
      </c>
      <c r="C71" s="24"/>
      <c r="D71" s="22"/>
      <c r="E71" s="24">
        <v>933</v>
      </c>
      <c r="F71" s="22"/>
    </row>
    <row r="72" spans="1:6" s="20" customFormat="1" ht="11.25">
      <c r="A72" s="26"/>
      <c r="B72" s="18" t="s">
        <v>197</v>
      </c>
      <c r="C72" s="24">
        <v>227358</v>
      </c>
      <c r="D72" s="22"/>
      <c r="E72" s="24">
        <f>SUM(E73:E76)</f>
        <v>255328</v>
      </c>
      <c r="F72" s="22"/>
    </row>
    <row r="73" spans="1:6" s="20" customFormat="1" ht="33.75">
      <c r="A73" s="26"/>
      <c r="B73" s="18" t="s">
        <v>300</v>
      </c>
      <c r="C73" s="24">
        <v>227358</v>
      </c>
      <c r="D73" s="22"/>
      <c r="E73" s="24">
        <v>227358</v>
      </c>
      <c r="F73" s="22"/>
    </row>
    <row r="74" spans="1:6" s="20" customFormat="1" ht="11.25">
      <c r="A74" s="26"/>
      <c r="B74" s="18" t="s">
        <v>301</v>
      </c>
      <c r="C74" s="24"/>
      <c r="D74" s="22"/>
      <c r="E74" s="24">
        <v>15868</v>
      </c>
      <c r="F74" s="22"/>
    </row>
    <row r="75" spans="1:6" s="20" customFormat="1" ht="11.25">
      <c r="A75" s="26"/>
      <c r="B75" s="18" t="s">
        <v>404</v>
      </c>
      <c r="C75" s="24"/>
      <c r="D75" s="22"/>
      <c r="E75" s="24">
        <v>4730</v>
      </c>
      <c r="F75" s="22"/>
    </row>
    <row r="76" spans="1:6" s="20" customFormat="1" ht="11.25">
      <c r="A76" s="26"/>
      <c r="B76" s="18" t="s">
        <v>405</v>
      </c>
      <c r="C76" s="24"/>
      <c r="D76" s="22"/>
      <c r="E76" s="24">
        <v>7372</v>
      </c>
      <c r="F76" s="22"/>
    </row>
    <row r="77" spans="1:6" s="20" customFormat="1" ht="11.25">
      <c r="A77" s="26"/>
      <c r="B77" s="18" t="s">
        <v>406</v>
      </c>
      <c r="C77" s="24"/>
      <c r="D77" s="22"/>
      <c r="E77" s="24">
        <v>4302</v>
      </c>
      <c r="F77" s="22"/>
    </row>
    <row r="78" spans="1:6" s="20" customFormat="1" ht="11.25">
      <c r="A78" s="26"/>
      <c r="B78" s="18" t="s">
        <v>350</v>
      </c>
      <c r="C78" s="24"/>
      <c r="D78" s="22"/>
      <c r="E78" s="24">
        <v>22330</v>
      </c>
      <c r="F78" s="22"/>
    </row>
    <row r="79" spans="1:6" ht="12.75" customHeight="1">
      <c r="A79" s="26"/>
      <c r="B79" s="18" t="s">
        <v>96</v>
      </c>
      <c r="C79" s="37">
        <f>SUM(C80:C81)</f>
        <v>4447</v>
      </c>
      <c r="D79" s="22"/>
      <c r="E79" s="37">
        <f>SUM(E80:E81)</f>
        <v>7447</v>
      </c>
      <c r="F79" s="22"/>
    </row>
    <row r="80" spans="1:6" ht="12.75" customHeight="1">
      <c r="A80" s="26"/>
      <c r="B80" s="18" t="s">
        <v>95</v>
      </c>
      <c r="C80" s="37">
        <v>4447</v>
      </c>
      <c r="D80" s="22"/>
      <c r="E80" s="37">
        <v>4447</v>
      </c>
      <c r="F80" s="22"/>
    </row>
    <row r="81" spans="1:6" ht="12.75" customHeight="1">
      <c r="A81" s="40"/>
      <c r="B81" s="18" t="s">
        <v>362</v>
      </c>
      <c r="C81" s="37"/>
      <c r="D81" s="22"/>
      <c r="E81" s="37">
        <v>3000</v>
      </c>
      <c r="F81" s="22"/>
    </row>
    <row r="82" spans="1:6" ht="14.25" customHeight="1">
      <c r="A82" s="11">
        <v>7</v>
      </c>
      <c r="B82" s="21" t="s">
        <v>65</v>
      </c>
      <c r="C82" s="32"/>
      <c r="D82" s="22">
        <f>C125</f>
        <v>260042</v>
      </c>
      <c r="E82" s="32"/>
      <c r="F82" s="22">
        <f>E125+E130</f>
        <v>1373238</v>
      </c>
    </row>
    <row r="83" spans="1:6" ht="14.25" customHeight="1">
      <c r="A83" s="26"/>
      <c r="B83" s="19" t="s">
        <v>97</v>
      </c>
      <c r="C83" s="37">
        <v>47588</v>
      </c>
      <c r="D83" s="23"/>
      <c r="E83" s="37">
        <v>47588</v>
      </c>
      <c r="F83" s="23"/>
    </row>
    <row r="84" spans="1:6" ht="19.5">
      <c r="A84" s="26"/>
      <c r="B84" s="36" t="s">
        <v>98</v>
      </c>
      <c r="C84" s="37">
        <v>16375</v>
      </c>
      <c r="D84" s="23"/>
      <c r="E84" s="37">
        <v>16375</v>
      </c>
      <c r="F84" s="23"/>
    </row>
    <row r="85" spans="1:6" ht="11.25">
      <c r="A85" s="26"/>
      <c r="B85" s="75" t="s">
        <v>99</v>
      </c>
      <c r="C85" s="37">
        <v>1375</v>
      </c>
      <c r="D85" s="23"/>
      <c r="E85" s="37">
        <v>1375</v>
      </c>
      <c r="F85" s="23"/>
    </row>
    <row r="86" spans="1:6" ht="11.25">
      <c r="A86" s="26"/>
      <c r="B86" s="75" t="s">
        <v>100</v>
      </c>
      <c r="C86" s="37">
        <v>4561</v>
      </c>
      <c r="D86" s="23"/>
      <c r="E86" s="37">
        <v>4125</v>
      </c>
      <c r="F86" s="23"/>
    </row>
    <row r="87" spans="1:6" ht="11.25">
      <c r="A87" s="26"/>
      <c r="B87" s="75" t="s">
        <v>101</v>
      </c>
      <c r="C87" s="37">
        <v>23396</v>
      </c>
      <c r="D87" s="23"/>
      <c r="E87" s="37">
        <v>23396</v>
      </c>
      <c r="F87" s="23"/>
    </row>
    <row r="88" spans="1:6" ht="19.5">
      <c r="A88" s="26"/>
      <c r="B88" s="78" t="s">
        <v>102</v>
      </c>
      <c r="C88" s="37">
        <v>130</v>
      </c>
      <c r="D88" s="23"/>
      <c r="E88" s="37">
        <v>135</v>
      </c>
      <c r="F88" s="23"/>
    </row>
    <row r="89" spans="1:6" ht="22.5">
      <c r="A89" s="26"/>
      <c r="B89" s="75" t="s">
        <v>103</v>
      </c>
      <c r="C89" s="37">
        <v>6244</v>
      </c>
      <c r="D89" s="23"/>
      <c r="E89" s="37">
        <v>6244</v>
      </c>
      <c r="F89" s="23"/>
    </row>
    <row r="90" spans="1:6" ht="22.5">
      <c r="A90" s="26"/>
      <c r="B90" s="75" t="s">
        <v>48</v>
      </c>
      <c r="C90" s="37">
        <v>10420</v>
      </c>
      <c r="D90" s="23"/>
      <c r="E90" s="37">
        <v>10420</v>
      </c>
      <c r="F90" s="23"/>
    </row>
    <row r="91" spans="1:6" ht="11.25">
      <c r="A91" s="26"/>
      <c r="B91" s="75" t="s">
        <v>182</v>
      </c>
      <c r="C91" s="37">
        <v>47443</v>
      </c>
      <c r="D91" s="23"/>
      <c r="E91" s="37">
        <v>47443</v>
      </c>
      <c r="F91" s="23"/>
    </row>
    <row r="92" spans="1:6" ht="11.25">
      <c r="A92" s="26"/>
      <c r="B92" s="75" t="s">
        <v>183</v>
      </c>
      <c r="C92" s="37">
        <v>8511</v>
      </c>
      <c r="D92" s="23"/>
      <c r="E92" s="37">
        <v>8511</v>
      </c>
      <c r="F92" s="23"/>
    </row>
    <row r="93" spans="1:6" ht="11.25">
      <c r="A93" s="26"/>
      <c r="B93" s="75" t="s">
        <v>45</v>
      </c>
      <c r="C93" s="37">
        <v>15995</v>
      </c>
      <c r="D93" s="23"/>
      <c r="E93" s="37">
        <v>15995</v>
      </c>
      <c r="F93" s="23"/>
    </row>
    <row r="94" spans="1:6" ht="11.25">
      <c r="A94" s="26"/>
      <c r="B94" s="75" t="s">
        <v>400</v>
      </c>
      <c r="C94" s="37"/>
      <c r="D94" s="23"/>
      <c r="E94" s="37">
        <v>680</v>
      </c>
      <c r="F94" s="23"/>
    </row>
    <row r="95" spans="1:6" ht="11.25">
      <c r="A95" s="26"/>
      <c r="B95" s="75" t="s">
        <v>401</v>
      </c>
      <c r="C95" s="37"/>
      <c r="D95" s="23"/>
      <c r="E95" s="37">
        <v>20957</v>
      </c>
      <c r="F95" s="23"/>
    </row>
    <row r="96" spans="1:6" ht="11.25">
      <c r="A96" s="26"/>
      <c r="B96" s="75" t="s">
        <v>180</v>
      </c>
      <c r="C96" s="37"/>
      <c r="D96" s="23"/>
      <c r="E96" s="37">
        <v>3000</v>
      </c>
      <c r="F96" s="23"/>
    </row>
    <row r="97" spans="1:6" ht="11.25">
      <c r="A97" s="26"/>
      <c r="B97" s="75" t="s">
        <v>198</v>
      </c>
      <c r="C97" s="37">
        <v>1980</v>
      </c>
      <c r="D97" s="23"/>
      <c r="E97" s="37">
        <v>1980</v>
      </c>
      <c r="F97" s="23"/>
    </row>
    <row r="98" spans="1:6" ht="11.25">
      <c r="A98" s="26"/>
      <c r="B98" s="75" t="s">
        <v>199</v>
      </c>
      <c r="C98" s="37">
        <v>32009</v>
      </c>
      <c r="D98" s="23"/>
      <c r="E98" s="37">
        <v>12673</v>
      </c>
      <c r="F98" s="23"/>
    </row>
    <row r="99" spans="1:6" ht="11.25">
      <c r="A99" s="26"/>
      <c r="B99" s="75" t="s">
        <v>368</v>
      </c>
      <c r="C99" s="37"/>
      <c r="D99" s="23"/>
      <c r="E99" s="37">
        <v>451</v>
      </c>
      <c r="F99" s="23"/>
    </row>
    <row r="100" spans="1:6" ht="11.25">
      <c r="A100" s="26"/>
      <c r="B100" s="75" t="s">
        <v>369</v>
      </c>
      <c r="C100" s="37"/>
      <c r="D100" s="23"/>
      <c r="E100" s="37">
        <v>7697</v>
      </c>
      <c r="F100" s="23"/>
    </row>
    <row r="101" spans="1:6" ht="11.25">
      <c r="A101" s="26"/>
      <c r="B101" s="75" t="s">
        <v>298</v>
      </c>
      <c r="C101" s="37"/>
      <c r="D101" s="23"/>
      <c r="E101" s="37">
        <v>511</v>
      </c>
      <c r="F101" s="23"/>
    </row>
    <row r="102" spans="1:6" ht="11.25">
      <c r="A102" s="26"/>
      <c r="B102" s="75" t="s">
        <v>335</v>
      </c>
      <c r="C102" s="37"/>
      <c r="D102" s="23"/>
      <c r="E102" s="37">
        <v>662</v>
      </c>
      <c r="F102" s="23"/>
    </row>
    <row r="103" spans="1:6" s="73" customFormat="1" ht="11.25">
      <c r="A103" s="71"/>
      <c r="B103" s="79" t="s">
        <v>187</v>
      </c>
      <c r="C103" s="38">
        <f>SUM(C83:C98)</f>
        <v>216027</v>
      </c>
      <c r="D103" s="29"/>
      <c r="E103" s="38">
        <f>SUM(E83:E102)</f>
        <v>230218</v>
      </c>
      <c r="F103" s="29"/>
    </row>
    <row r="104" spans="1:6" ht="22.5">
      <c r="A104" s="26"/>
      <c r="B104" s="75" t="s">
        <v>188</v>
      </c>
      <c r="C104" s="37">
        <v>13623</v>
      </c>
      <c r="D104" s="23"/>
      <c r="E104" s="37">
        <v>13623</v>
      </c>
      <c r="F104" s="23"/>
    </row>
    <row r="105" spans="1:6" ht="11.25">
      <c r="A105" s="26"/>
      <c r="B105" s="75" t="s">
        <v>200</v>
      </c>
      <c r="C105" s="37">
        <v>1046</v>
      </c>
      <c r="D105" s="23"/>
      <c r="E105" s="37">
        <v>1046</v>
      </c>
      <c r="F105" s="23"/>
    </row>
    <row r="106" spans="1:6" ht="11.25">
      <c r="A106" s="26"/>
      <c r="B106" s="75" t="s">
        <v>201</v>
      </c>
      <c r="C106" s="37">
        <v>210</v>
      </c>
      <c r="D106" s="23"/>
      <c r="E106" s="37">
        <v>210</v>
      </c>
      <c r="F106" s="23"/>
    </row>
    <row r="107" spans="1:6" ht="11.25">
      <c r="A107" s="26"/>
      <c r="B107" s="75" t="s">
        <v>407</v>
      </c>
      <c r="C107" s="37"/>
      <c r="D107" s="23"/>
      <c r="E107" s="37">
        <v>562</v>
      </c>
      <c r="F107" s="23"/>
    </row>
    <row r="108" spans="1:6" ht="11.25">
      <c r="A108" s="26"/>
      <c r="B108" s="75" t="s">
        <v>191</v>
      </c>
      <c r="C108" s="37">
        <v>19271</v>
      </c>
      <c r="D108" s="37"/>
      <c r="E108" s="37">
        <v>19271</v>
      </c>
      <c r="F108" s="37"/>
    </row>
    <row r="109" spans="1:6" ht="11.25">
      <c r="A109" s="26"/>
      <c r="B109" s="75" t="s">
        <v>319</v>
      </c>
      <c r="C109" s="37"/>
      <c r="D109" s="37"/>
      <c r="E109" s="37">
        <v>691</v>
      </c>
      <c r="F109" s="37"/>
    </row>
    <row r="110" spans="1:6" ht="11.25">
      <c r="A110" s="26"/>
      <c r="B110" s="75" t="s">
        <v>408</v>
      </c>
      <c r="C110" s="37"/>
      <c r="D110" s="37"/>
      <c r="E110" s="37">
        <v>576</v>
      </c>
      <c r="F110" s="37"/>
    </row>
    <row r="111" spans="1:6" ht="11.25">
      <c r="A111" s="26"/>
      <c r="B111" s="75" t="s">
        <v>403</v>
      </c>
      <c r="C111" s="37"/>
      <c r="D111" s="37"/>
      <c r="E111" s="37">
        <v>3270</v>
      </c>
      <c r="F111" s="37"/>
    </row>
    <row r="112" spans="1:6" ht="11.25">
      <c r="A112" s="26"/>
      <c r="B112" s="75" t="s">
        <v>320</v>
      </c>
      <c r="C112" s="37"/>
      <c r="D112" s="37"/>
      <c r="E112" s="37">
        <v>1230</v>
      </c>
      <c r="F112" s="37"/>
    </row>
    <row r="113" spans="1:6" ht="11.25">
      <c r="A113" s="26"/>
      <c r="B113" s="75" t="s">
        <v>409</v>
      </c>
      <c r="C113" s="37"/>
      <c r="D113" s="37"/>
      <c r="E113" s="37">
        <v>689</v>
      </c>
      <c r="F113" s="37"/>
    </row>
    <row r="114" spans="1:6" ht="11.25">
      <c r="A114" s="26"/>
      <c r="B114" s="75" t="s">
        <v>321</v>
      </c>
      <c r="C114" s="37"/>
      <c r="D114" s="37"/>
      <c r="E114" s="37">
        <v>274</v>
      </c>
      <c r="F114" s="37"/>
    </row>
    <row r="115" spans="1:6" ht="11.25">
      <c r="A115" s="26"/>
      <c r="B115" s="75" t="s">
        <v>410</v>
      </c>
      <c r="C115" s="37"/>
      <c r="D115" s="37"/>
      <c r="E115" s="37">
        <v>1000</v>
      </c>
      <c r="F115" s="37"/>
    </row>
    <row r="116" spans="1:6" ht="11.25">
      <c r="A116" s="26"/>
      <c r="B116" s="75" t="s">
        <v>202</v>
      </c>
      <c r="C116" s="37">
        <v>1380</v>
      </c>
      <c r="D116" s="37"/>
      <c r="E116" s="37">
        <v>2762</v>
      </c>
      <c r="F116" s="37"/>
    </row>
    <row r="117" spans="1:6" ht="11.25">
      <c r="A117" s="26"/>
      <c r="B117" s="75" t="s">
        <v>411</v>
      </c>
      <c r="C117" s="37"/>
      <c r="D117" s="37"/>
      <c r="E117" s="37">
        <v>1730</v>
      </c>
      <c r="F117" s="37"/>
    </row>
    <row r="118" spans="1:6" ht="11.25">
      <c r="A118" s="26"/>
      <c r="B118" s="75" t="s">
        <v>203</v>
      </c>
      <c r="C118" s="37">
        <v>1854</v>
      </c>
      <c r="D118" s="37"/>
      <c r="E118" s="37">
        <v>1854</v>
      </c>
      <c r="F118" s="37"/>
    </row>
    <row r="119" spans="1:6" ht="11.25">
      <c r="A119" s="26"/>
      <c r="B119" s="75" t="s">
        <v>204</v>
      </c>
      <c r="C119" s="37">
        <v>3339</v>
      </c>
      <c r="D119" s="37"/>
      <c r="E119" s="37">
        <v>5620</v>
      </c>
      <c r="F119" s="37"/>
    </row>
    <row r="120" spans="1:6" ht="11.25">
      <c r="A120" s="26"/>
      <c r="B120" s="75" t="s">
        <v>412</v>
      </c>
      <c r="C120" s="37"/>
      <c r="D120" s="37"/>
      <c r="E120" s="37">
        <v>1641</v>
      </c>
      <c r="F120" s="37"/>
    </row>
    <row r="121" spans="1:6" ht="11.25">
      <c r="A121" s="26"/>
      <c r="B121" s="75" t="s">
        <v>205</v>
      </c>
      <c r="C121" s="37">
        <v>3292</v>
      </c>
      <c r="D121" s="37"/>
      <c r="E121" s="37">
        <v>3292</v>
      </c>
      <c r="F121" s="37"/>
    </row>
    <row r="122" spans="1:6" ht="11.25">
      <c r="A122" s="26"/>
      <c r="B122" s="75" t="s">
        <v>324</v>
      </c>
      <c r="C122" s="37"/>
      <c r="D122" s="37"/>
      <c r="E122" s="37">
        <v>1078819</v>
      </c>
      <c r="F122" s="37"/>
    </row>
    <row r="123" spans="1:6" ht="11.25">
      <c r="A123" s="26"/>
      <c r="B123" s="75" t="s">
        <v>325</v>
      </c>
      <c r="C123" s="37"/>
      <c r="D123" s="37"/>
      <c r="E123" s="37">
        <v>2535</v>
      </c>
      <c r="F123" s="37"/>
    </row>
    <row r="124" spans="1:6" s="73" customFormat="1" ht="11.25">
      <c r="A124" s="71"/>
      <c r="B124" s="79" t="s">
        <v>206</v>
      </c>
      <c r="C124" s="38">
        <f>SUM(C104:C121)</f>
        <v>44015</v>
      </c>
      <c r="D124" s="38"/>
      <c r="E124" s="38">
        <f>SUM(E104:E123)</f>
        <v>1140695</v>
      </c>
      <c r="F124" s="38"/>
    </row>
    <row r="125" spans="1:6" ht="11.25">
      <c r="A125" s="26"/>
      <c r="B125" s="18" t="s">
        <v>93</v>
      </c>
      <c r="C125" s="23">
        <f>C103+C124</f>
        <v>260042</v>
      </c>
      <c r="D125" s="37"/>
      <c r="E125" s="23">
        <f>E103+E124</f>
        <v>1370913</v>
      </c>
      <c r="F125" s="37"/>
    </row>
    <row r="126" spans="1:6" ht="11.25">
      <c r="A126" s="26"/>
      <c r="B126" s="18" t="s">
        <v>338</v>
      </c>
      <c r="C126" s="23"/>
      <c r="D126" s="37"/>
      <c r="E126" s="23">
        <v>1447</v>
      </c>
      <c r="F126" s="37"/>
    </row>
    <row r="127" spans="1:6" ht="11.25">
      <c r="A127" s="26"/>
      <c r="B127" s="79" t="s">
        <v>187</v>
      </c>
      <c r="C127" s="23"/>
      <c r="D127" s="37"/>
      <c r="E127" s="23">
        <f>SUM(E126)</f>
        <v>1447</v>
      </c>
      <c r="F127" s="37"/>
    </row>
    <row r="128" spans="1:6" ht="11.25">
      <c r="A128" s="26"/>
      <c r="B128" s="75" t="s">
        <v>407</v>
      </c>
      <c r="C128" s="23"/>
      <c r="D128" s="37"/>
      <c r="E128" s="23">
        <v>878</v>
      </c>
      <c r="F128" s="37"/>
    </row>
    <row r="129" spans="1:6" ht="11.25">
      <c r="A129" s="26"/>
      <c r="B129" s="79" t="s">
        <v>206</v>
      </c>
      <c r="C129" s="23"/>
      <c r="D129" s="37"/>
      <c r="E129" s="23">
        <f>SUM(E128)</f>
        <v>878</v>
      </c>
      <c r="F129" s="37"/>
    </row>
    <row r="130" spans="1:6" ht="11.25">
      <c r="A130" s="26"/>
      <c r="B130" s="18" t="s">
        <v>413</v>
      </c>
      <c r="C130" s="23"/>
      <c r="D130" s="37"/>
      <c r="E130" s="23">
        <f>E127+E129</f>
        <v>2325</v>
      </c>
      <c r="F130" s="37"/>
    </row>
    <row r="131" spans="1:6" ht="11.25">
      <c r="A131" s="11">
        <v>8</v>
      </c>
      <c r="B131" s="25" t="s">
        <v>146</v>
      </c>
      <c r="C131" s="23"/>
      <c r="D131" s="22">
        <f>SUM(C132:C134)</f>
        <v>3925</v>
      </c>
      <c r="E131" s="23"/>
      <c r="F131" s="22">
        <f>SUM(E132:E134)</f>
        <v>3925</v>
      </c>
    </row>
    <row r="132" spans="1:6" ht="12.75" customHeight="1">
      <c r="A132" s="26"/>
      <c r="B132" s="25" t="s">
        <v>20</v>
      </c>
      <c r="C132" s="37">
        <v>3000</v>
      </c>
      <c r="D132" s="22"/>
      <c r="E132" s="37">
        <v>3000</v>
      </c>
      <c r="F132" s="22"/>
    </row>
    <row r="133" spans="1:6" ht="12.75" customHeight="1">
      <c r="A133" s="26"/>
      <c r="B133" s="25" t="s">
        <v>144</v>
      </c>
      <c r="C133" s="37">
        <v>800</v>
      </c>
      <c r="D133" s="22"/>
      <c r="E133" s="37">
        <v>800</v>
      </c>
      <c r="F133" s="22"/>
    </row>
    <row r="134" spans="1:6" ht="12.75" customHeight="1">
      <c r="A134" s="10"/>
      <c r="B134" s="25" t="s">
        <v>145</v>
      </c>
      <c r="C134" s="23">
        <v>125</v>
      </c>
      <c r="D134" s="22"/>
      <c r="E134" s="23">
        <v>125</v>
      </c>
      <c r="F134" s="22"/>
    </row>
    <row r="135" spans="1:6" ht="12.75" customHeight="1">
      <c r="A135" s="4">
        <v>9</v>
      </c>
      <c r="B135" s="21" t="s">
        <v>66</v>
      </c>
      <c r="C135" s="32"/>
      <c r="D135" s="22">
        <f>SUM(C136:C139)</f>
        <v>501365</v>
      </c>
      <c r="E135" s="32"/>
      <c r="F135" s="22">
        <f>SUM(E136:E139)</f>
        <v>460406</v>
      </c>
    </row>
    <row r="136" spans="1:6" ht="12.75" customHeight="1">
      <c r="A136" s="11"/>
      <c r="B136" s="34" t="s">
        <v>71</v>
      </c>
      <c r="C136" s="37">
        <v>270073</v>
      </c>
      <c r="D136" s="22"/>
      <c r="E136" s="37">
        <v>270073</v>
      </c>
      <c r="F136" s="22"/>
    </row>
    <row r="137" spans="1:6" ht="12.75" customHeight="1">
      <c r="A137" s="10"/>
      <c r="B137" s="34" t="s">
        <v>70</v>
      </c>
      <c r="C137" s="37">
        <v>91499</v>
      </c>
      <c r="D137" s="22"/>
      <c r="E137" s="37">
        <v>91499</v>
      </c>
      <c r="F137" s="22"/>
    </row>
    <row r="138" spans="1:6" ht="12.75" customHeight="1">
      <c r="A138" s="26"/>
      <c r="B138" s="34" t="s">
        <v>72</v>
      </c>
      <c r="C138" s="37">
        <v>131626</v>
      </c>
      <c r="D138" s="22"/>
      <c r="E138" s="37">
        <v>90667</v>
      </c>
      <c r="F138" s="22"/>
    </row>
    <row r="139" spans="1:6" ht="12.75" customHeight="1">
      <c r="A139" s="26"/>
      <c r="B139" s="34" t="s">
        <v>73</v>
      </c>
      <c r="C139" s="37">
        <v>8167</v>
      </c>
      <c r="D139" s="22"/>
      <c r="E139" s="37">
        <v>8167</v>
      </c>
      <c r="F139" s="22"/>
    </row>
    <row r="140" spans="1:6" s="31" customFormat="1" ht="12.75" customHeight="1">
      <c r="A140" s="11"/>
      <c r="B140" s="33" t="s">
        <v>2</v>
      </c>
      <c r="C140" s="32"/>
      <c r="D140" s="22">
        <f>D9+C26+C29+C48+C58+D62+C103+C132+C133+C136+C137</f>
        <v>3599067</v>
      </c>
      <c r="E140" s="32"/>
      <c r="F140" s="22">
        <f>F9+E26+E29+E48+E58+F62+E103+E132+E133+E136+E137</f>
        <v>3719725</v>
      </c>
    </row>
    <row r="141" spans="1:6" ht="12.75" customHeight="1">
      <c r="A141" s="26"/>
      <c r="B141" s="33" t="s">
        <v>3</v>
      </c>
      <c r="C141" s="32"/>
      <c r="D141" s="22">
        <f>D13+D14+D28+D62+D82+D131+D135</f>
        <v>4063618</v>
      </c>
      <c r="E141" s="32"/>
      <c r="F141" s="22">
        <f>F13+F14+F28+F62+F82+F131+F135</f>
        <v>5359504</v>
      </c>
    </row>
    <row r="142" spans="1:6" ht="12.75" customHeight="1">
      <c r="A142" s="26"/>
      <c r="B142" s="33" t="s">
        <v>1</v>
      </c>
      <c r="C142" s="32"/>
      <c r="D142" s="70">
        <v>391903</v>
      </c>
      <c r="E142" s="32"/>
      <c r="F142" s="70">
        <v>391903</v>
      </c>
    </row>
    <row r="143" spans="1:6" ht="12.75" customHeight="1">
      <c r="A143" s="35"/>
      <c r="B143" s="30" t="s">
        <v>4</v>
      </c>
      <c r="C143" s="32"/>
      <c r="D143" s="22">
        <f>D140+D142</f>
        <v>3990970</v>
      </c>
      <c r="E143" s="32"/>
      <c r="F143" s="22">
        <f>F140+F142</f>
        <v>4111628</v>
      </c>
    </row>
    <row r="144" spans="1:6" ht="12.75" customHeight="1">
      <c r="A144" s="10"/>
      <c r="B144" s="33" t="s">
        <v>5</v>
      </c>
      <c r="C144" s="74"/>
      <c r="D144" s="22">
        <f>D141+D142</f>
        <v>4455521</v>
      </c>
      <c r="E144" s="74"/>
      <c r="F144" s="22">
        <f>F141+F142</f>
        <v>5751407</v>
      </c>
    </row>
    <row r="147" ht="11.25">
      <c r="F147" s="114"/>
    </row>
  </sheetData>
  <sheetProtection/>
  <mergeCells count="4">
    <mergeCell ref="C5:D5"/>
    <mergeCell ref="E5:F5"/>
    <mergeCell ref="A2:F2"/>
    <mergeCell ref="A3:F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19"/>
  <sheetViews>
    <sheetView zoomScalePageLayoutView="0" workbookViewId="0" topLeftCell="A4">
      <selection activeCell="A8" sqref="A8"/>
    </sheetView>
  </sheetViews>
  <sheetFormatPr defaultColWidth="9.00390625" defaultRowHeight="12.75"/>
  <cols>
    <col min="1" max="1" width="60.875" style="0" customWidth="1"/>
    <col min="2" max="2" width="20.25390625" style="80" customWidth="1"/>
    <col min="3" max="3" width="18.00390625" style="80" customWidth="1"/>
    <col min="4" max="4" width="10.625" style="80" customWidth="1"/>
    <col min="5" max="5" width="11.125" style="0" customWidth="1"/>
    <col min="6" max="6" width="10.125" style="0" bestFit="1" customWidth="1"/>
  </cols>
  <sheetData>
    <row r="1" spans="1:7" ht="12.75">
      <c r="A1" t="s">
        <v>148</v>
      </c>
      <c r="D1" s="12"/>
      <c r="E1" s="12"/>
      <c r="F1" s="64" t="s">
        <v>149</v>
      </c>
      <c r="G1" s="12"/>
    </row>
    <row r="3" spans="1:6" ht="12.75">
      <c r="A3" s="144" t="s">
        <v>142</v>
      </c>
      <c r="B3" s="144"/>
      <c r="C3" s="144"/>
      <c r="D3" s="144"/>
      <c r="E3" s="144"/>
      <c r="F3" s="144"/>
    </row>
    <row r="4" spans="1:6" ht="12.75">
      <c r="A4" s="144" t="s">
        <v>207</v>
      </c>
      <c r="B4" s="144"/>
      <c r="C4" s="144"/>
      <c r="D4" s="144"/>
      <c r="E4" s="144"/>
      <c r="F4" s="144"/>
    </row>
    <row r="6" spans="1:6" ht="68.25" customHeight="1">
      <c r="A6" s="16" t="s">
        <v>35</v>
      </c>
      <c r="B6" s="81" t="s">
        <v>208</v>
      </c>
      <c r="C6" s="81" t="s">
        <v>33</v>
      </c>
      <c r="D6" s="81" t="s">
        <v>34</v>
      </c>
      <c r="E6" s="3" t="s">
        <v>247</v>
      </c>
      <c r="F6" s="81" t="s">
        <v>107</v>
      </c>
    </row>
    <row r="7" spans="1:6" ht="15" customHeight="1">
      <c r="A7" s="6" t="s">
        <v>22</v>
      </c>
      <c r="B7" s="82"/>
      <c r="C7" s="82"/>
      <c r="D7" s="82"/>
      <c r="E7" s="15"/>
      <c r="F7" s="101"/>
    </row>
    <row r="8" spans="1:6" ht="12.75">
      <c r="A8" s="7" t="s">
        <v>209</v>
      </c>
      <c r="B8" s="83"/>
      <c r="C8" s="83"/>
      <c r="D8" s="83">
        <v>10000</v>
      </c>
      <c r="E8" s="83">
        <v>10000</v>
      </c>
      <c r="F8" s="83">
        <v>9527</v>
      </c>
    </row>
    <row r="9" spans="1:6" ht="12.75">
      <c r="A9" s="7" t="s">
        <v>210</v>
      </c>
      <c r="B9" s="83">
        <v>29756</v>
      </c>
      <c r="C9" s="83"/>
      <c r="D9" s="83"/>
      <c r="E9" s="83">
        <v>29756</v>
      </c>
      <c r="F9" s="83">
        <v>29756</v>
      </c>
    </row>
    <row r="10" spans="1:6" ht="12.75">
      <c r="A10" s="7" t="s">
        <v>75</v>
      </c>
      <c r="B10" s="83">
        <v>53170</v>
      </c>
      <c r="C10" s="83"/>
      <c r="D10" s="83"/>
      <c r="E10" s="83">
        <v>53170</v>
      </c>
      <c r="F10" s="83">
        <v>53170</v>
      </c>
    </row>
    <row r="11" spans="1:6" ht="12.75">
      <c r="A11" s="7" t="s">
        <v>77</v>
      </c>
      <c r="B11" s="83">
        <v>1524</v>
      </c>
      <c r="C11" s="83"/>
      <c r="D11" s="83"/>
      <c r="E11" s="83">
        <v>1524</v>
      </c>
      <c r="F11" s="83">
        <v>1524</v>
      </c>
    </row>
    <row r="12" spans="1:6" ht="12.75">
      <c r="A12" s="7" t="s">
        <v>211</v>
      </c>
      <c r="B12" s="83">
        <v>9900</v>
      </c>
      <c r="C12" s="83"/>
      <c r="D12" s="83"/>
      <c r="E12" s="83">
        <v>9900</v>
      </c>
      <c r="F12" s="83">
        <v>9900</v>
      </c>
    </row>
    <row r="13" spans="1:6" ht="12.75">
      <c r="A13" s="7" t="s">
        <v>78</v>
      </c>
      <c r="B13" s="83">
        <v>5403</v>
      </c>
      <c r="C13" s="83"/>
      <c r="D13" s="83"/>
      <c r="E13" s="83">
        <v>5403</v>
      </c>
      <c r="F13" s="83">
        <v>5403</v>
      </c>
    </row>
    <row r="14" spans="1:6" ht="12.75">
      <c r="A14" s="18" t="s">
        <v>212</v>
      </c>
      <c r="B14" s="83">
        <v>18913</v>
      </c>
      <c r="C14" s="83"/>
      <c r="D14" s="83"/>
      <c r="E14" s="83">
        <v>18913</v>
      </c>
      <c r="F14" s="83">
        <v>18913</v>
      </c>
    </row>
    <row r="15" spans="1:6" ht="33.75">
      <c r="A15" s="18" t="s">
        <v>213</v>
      </c>
      <c r="B15" s="83"/>
      <c r="C15" s="83"/>
      <c r="D15" s="83">
        <v>3000</v>
      </c>
      <c r="E15" s="83">
        <v>3000</v>
      </c>
      <c r="F15" s="83">
        <v>4766</v>
      </c>
    </row>
    <row r="16" spans="1:6" ht="12.75">
      <c r="A16" s="7" t="s">
        <v>214</v>
      </c>
      <c r="B16" s="83"/>
      <c r="C16" s="83"/>
      <c r="D16" s="83">
        <v>71334</v>
      </c>
      <c r="E16" s="83">
        <v>71334</v>
      </c>
      <c r="F16" s="83">
        <v>71334</v>
      </c>
    </row>
    <row r="17" spans="1:6" ht="12.75">
      <c r="A17" s="7" t="s">
        <v>215</v>
      </c>
      <c r="B17" s="83"/>
      <c r="C17" s="83"/>
      <c r="D17" s="83">
        <v>112900</v>
      </c>
      <c r="E17" s="83">
        <v>112900</v>
      </c>
      <c r="F17" s="83">
        <v>103248</v>
      </c>
    </row>
    <row r="18" spans="1:6" ht="12.75">
      <c r="A18" s="7" t="s">
        <v>216</v>
      </c>
      <c r="B18" s="83"/>
      <c r="C18" s="83"/>
      <c r="D18" s="83">
        <v>5125</v>
      </c>
      <c r="E18" s="83">
        <v>5125</v>
      </c>
      <c r="F18" s="83">
        <v>2826</v>
      </c>
    </row>
    <row r="19" spans="1:6" ht="12.75">
      <c r="A19" s="7" t="s">
        <v>217</v>
      </c>
      <c r="B19" s="83">
        <v>1207</v>
      </c>
      <c r="C19" s="83"/>
      <c r="D19" s="83"/>
      <c r="E19" s="83">
        <v>1207</v>
      </c>
      <c r="F19" s="83">
        <v>1207</v>
      </c>
    </row>
    <row r="20" spans="1:6" ht="12.75">
      <c r="A20" s="7" t="s">
        <v>218</v>
      </c>
      <c r="B20" s="83">
        <v>235904</v>
      </c>
      <c r="C20" s="83"/>
      <c r="D20" s="83"/>
      <c r="E20" s="83">
        <v>235904</v>
      </c>
      <c r="F20" s="83">
        <v>232903</v>
      </c>
    </row>
    <row r="21" spans="1:6" ht="12.75">
      <c r="A21" s="7" t="s">
        <v>219</v>
      </c>
      <c r="B21" s="83">
        <v>1456</v>
      </c>
      <c r="C21" s="83"/>
      <c r="D21" s="83"/>
      <c r="E21" s="83">
        <v>1456</v>
      </c>
      <c r="F21" s="83">
        <v>1456</v>
      </c>
    </row>
    <row r="22" spans="1:6" ht="12.75">
      <c r="A22" s="7" t="s">
        <v>220</v>
      </c>
      <c r="B22" s="83">
        <v>116562</v>
      </c>
      <c r="C22" s="83"/>
      <c r="D22" s="83"/>
      <c r="E22" s="83">
        <v>116562</v>
      </c>
      <c r="F22" s="83">
        <v>116562</v>
      </c>
    </row>
    <row r="23" spans="1:6" ht="12.75">
      <c r="A23" s="7" t="s">
        <v>221</v>
      </c>
      <c r="B23" s="83">
        <v>151144</v>
      </c>
      <c r="C23" s="83"/>
      <c r="D23" s="83"/>
      <c r="E23" s="83">
        <v>151144</v>
      </c>
      <c r="F23" s="83">
        <v>153751</v>
      </c>
    </row>
    <row r="24" spans="1:6" ht="12.75">
      <c r="A24" s="7" t="s">
        <v>222</v>
      </c>
      <c r="B24" s="83">
        <v>371</v>
      </c>
      <c r="C24" s="83"/>
      <c r="D24" s="83"/>
      <c r="E24" s="83">
        <v>371</v>
      </c>
      <c r="F24" s="83">
        <v>371</v>
      </c>
    </row>
    <row r="25" spans="1:6" ht="12.75">
      <c r="A25" s="7" t="s">
        <v>223</v>
      </c>
      <c r="B25" s="83">
        <v>2620</v>
      </c>
      <c r="C25" s="83"/>
      <c r="D25" s="83"/>
      <c r="E25" s="83">
        <v>2620</v>
      </c>
      <c r="F25" s="83">
        <v>2620</v>
      </c>
    </row>
    <row r="26" spans="1:6" ht="12.75">
      <c r="A26" s="7" t="s">
        <v>224</v>
      </c>
      <c r="B26" s="83"/>
      <c r="C26" s="83"/>
      <c r="D26" s="83">
        <v>24370</v>
      </c>
      <c r="E26" s="83">
        <v>24370</v>
      </c>
      <c r="F26" s="83">
        <v>0</v>
      </c>
    </row>
    <row r="27" spans="1:6" ht="12.75">
      <c r="A27" s="7" t="s">
        <v>225</v>
      </c>
      <c r="B27" s="83"/>
      <c r="C27" s="83"/>
      <c r="D27" s="83">
        <v>3175</v>
      </c>
      <c r="E27" s="83">
        <v>3175</v>
      </c>
      <c r="F27" s="83">
        <v>0</v>
      </c>
    </row>
    <row r="28" spans="1:6" ht="12.75">
      <c r="A28" s="7" t="s">
        <v>226</v>
      </c>
      <c r="B28" s="83"/>
      <c r="C28" s="83"/>
      <c r="D28" s="83"/>
      <c r="E28" s="83">
        <v>4500</v>
      </c>
      <c r="F28" s="83">
        <v>4500</v>
      </c>
    </row>
    <row r="29" spans="1:6" ht="12.75">
      <c r="A29" s="7" t="s">
        <v>227</v>
      </c>
      <c r="B29" s="83"/>
      <c r="C29" s="83"/>
      <c r="D29" s="83">
        <v>8000</v>
      </c>
      <c r="E29" s="83">
        <v>8000</v>
      </c>
      <c r="F29" s="83">
        <v>8000</v>
      </c>
    </row>
    <row r="30" spans="1:6" ht="12.75">
      <c r="A30" s="7" t="s">
        <v>228</v>
      </c>
      <c r="B30" s="83"/>
      <c r="C30" s="83"/>
      <c r="D30" s="83"/>
      <c r="E30" s="83">
        <v>1832</v>
      </c>
      <c r="F30" s="83">
        <v>0</v>
      </c>
    </row>
    <row r="31" spans="1:6" ht="12.75">
      <c r="A31" s="7" t="s">
        <v>11</v>
      </c>
      <c r="B31" s="83">
        <v>2559</v>
      </c>
      <c r="C31" s="83"/>
      <c r="D31" s="83"/>
      <c r="E31" s="83">
        <v>2559</v>
      </c>
      <c r="F31" s="83">
        <v>2559</v>
      </c>
    </row>
    <row r="32" spans="1:6" ht="12.75">
      <c r="A32" s="7" t="s">
        <v>12</v>
      </c>
      <c r="B32" s="83"/>
      <c r="C32" s="83"/>
      <c r="D32" s="83">
        <v>1300</v>
      </c>
      <c r="E32" s="83">
        <v>1300</v>
      </c>
      <c r="F32" s="83">
        <v>1300</v>
      </c>
    </row>
    <row r="33" spans="1:6" ht="12.75">
      <c r="A33" s="7" t="s">
        <v>13</v>
      </c>
      <c r="B33" s="83"/>
      <c r="C33" s="83"/>
      <c r="D33" s="83">
        <v>300</v>
      </c>
      <c r="E33" s="83">
        <v>300</v>
      </c>
      <c r="F33" s="83">
        <v>300</v>
      </c>
    </row>
    <row r="34" spans="1:6" ht="12.75">
      <c r="A34" s="7" t="s">
        <v>15</v>
      </c>
      <c r="B34" s="83"/>
      <c r="C34" s="83"/>
      <c r="D34" s="83">
        <v>140</v>
      </c>
      <c r="E34" s="83">
        <v>140</v>
      </c>
      <c r="F34" s="83">
        <v>140</v>
      </c>
    </row>
    <row r="35" spans="1:6" ht="12.75">
      <c r="A35" s="7" t="s">
        <v>6</v>
      </c>
      <c r="B35" s="83"/>
      <c r="C35" s="83"/>
      <c r="D35" s="83">
        <v>160</v>
      </c>
      <c r="E35" s="83">
        <v>160</v>
      </c>
      <c r="F35" s="83">
        <v>160</v>
      </c>
    </row>
    <row r="36" spans="1:6" ht="12.75">
      <c r="A36" s="7" t="s">
        <v>7</v>
      </c>
      <c r="B36" s="83"/>
      <c r="C36" s="83"/>
      <c r="D36" s="83">
        <v>47</v>
      </c>
      <c r="E36" s="83">
        <v>47</v>
      </c>
      <c r="F36" s="83">
        <v>47</v>
      </c>
    </row>
    <row r="37" spans="1:6" ht="12.75">
      <c r="A37" s="7" t="s">
        <v>229</v>
      </c>
      <c r="B37" s="83"/>
      <c r="C37" s="83"/>
      <c r="D37" s="83">
        <v>324</v>
      </c>
      <c r="E37" s="83">
        <v>324</v>
      </c>
      <c r="F37" s="83">
        <v>324</v>
      </c>
    </row>
    <row r="38" spans="1:6" ht="12.75">
      <c r="A38" s="7" t="s">
        <v>230</v>
      </c>
      <c r="B38" s="83"/>
      <c r="C38" s="83"/>
      <c r="D38" s="83">
        <v>560</v>
      </c>
      <c r="E38" s="83">
        <v>560</v>
      </c>
      <c r="F38" s="83">
        <v>560</v>
      </c>
    </row>
    <row r="39" spans="1:6" ht="12.75">
      <c r="A39" s="7" t="s">
        <v>304</v>
      </c>
      <c r="B39" s="83"/>
      <c r="C39" s="83"/>
      <c r="D39" s="83"/>
      <c r="E39" s="83"/>
      <c r="F39" s="83">
        <v>118</v>
      </c>
    </row>
    <row r="40" spans="1:6" ht="12.75">
      <c r="A40" s="75" t="s">
        <v>400</v>
      </c>
      <c r="B40" s="83"/>
      <c r="C40" s="83"/>
      <c r="D40" s="83"/>
      <c r="E40" s="83"/>
      <c r="F40" s="83">
        <v>8874</v>
      </c>
    </row>
    <row r="41" spans="1:6" ht="12.75">
      <c r="A41" s="75" t="s">
        <v>401</v>
      </c>
      <c r="B41" s="83"/>
      <c r="C41" s="83"/>
      <c r="D41" s="83"/>
      <c r="E41" s="83"/>
      <c r="F41" s="83">
        <v>1041</v>
      </c>
    </row>
    <row r="42" spans="1:6" ht="12.75">
      <c r="A42" s="75" t="s">
        <v>414</v>
      </c>
      <c r="B42" s="83"/>
      <c r="C42" s="83"/>
      <c r="D42" s="83"/>
      <c r="E42" s="83"/>
      <c r="F42" s="83">
        <v>3000</v>
      </c>
    </row>
    <row r="43" spans="1:6" ht="12.75">
      <c r="A43" s="75" t="s">
        <v>415</v>
      </c>
      <c r="B43" s="83"/>
      <c r="C43" s="83"/>
      <c r="D43" s="83"/>
      <c r="E43" s="83"/>
      <c r="F43" s="83">
        <v>4000</v>
      </c>
    </row>
    <row r="44" spans="1:6" s="84" customFormat="1" ht="12.75">
      <c r="A44" s="77" t="s">
        <v>187</v>
      </c>
      <c r="B44" s="38">
        <f>SUM(B8:B38)</f>
        <v>630489</v>
      </c>
      <c r="C44" s="38">
        <f>SUM(C8:C38)</f>
        <v>0</v>
      </c>
      <c r="D44" s="38">
        <f>SUM(D8:D38)</f>
        <v>240735</v>
      </c>
      <c r="E44" s="38">
        <f>SUM(E8:E38)</f>
        <v>877556</v>
      </c>
      <c r="F44" s="38">
        <f>SUM(F8:F43)</f>
        <v>854160</v>
      </c>
    </row>
    <row r="45" spans="1:6" s="84" customFormat="1" ht="12.75">
      <c r="A45" s="7" t="s">
        <v>76</v>
      </c>
      <c r="B45" s="83">
        <v>17855</v>
      </c>
      <c r="C45" s="38"/>
      <c r="D45" s="38"/>
      <c r="E45" s="37">
        <v>17855</v>
      </c>
      <c r="F45" s="37">
        <v>17855</v>
      </c>
    </row>
    <row r="46" spans="1:6" s="84" customFormat="1" ht="12.75">
      <c r="A46" s="7" t="s">
        <v>231</v>
      </c>
      <c r="B46" s="83">
        <v>8802</v>
      </c>
      <c r="C46" s="38"/>
      <c r="D46" s="38"/>
      <c r="E46" s="37">
        <v>8802</v>
      </c>
      <c r="F46" s="37">
        <v>8802</v>
      </c>
    </row>
    <row r="47" spans="1:6" s="84" customFormat="1" ht="12.75">
      <c r="A47" s="7" t="s">
        <v>232</v>
      </c>
      <c r="B47" s="83">
        <v>1372</v>
      </c>
      <c r="C47" s="38"/>
      <c r="D47" s="38"/>
      <c r="E47" s="37">
        <v>1372</v>
      </c>
      <c r="F47" s="37">
        <v>1372</v>
      </c>
    </row>
    <row r="48" spans="1:6" s="84" customFormat="1" ht="12.75">
      <c r="A48" s="7" t="s">
        <v>322</v>
      </c>
      <c r="B48" s="83"/>
      <c r="C48" s="38"/>
      <c r="D48" s="38"/>
      <c r="E48" s="37"/>
      <c r="F48" s="37">
        <v>112991</v>
      </c>
    </row>
    <row r="49" spans="1:6" ht="12.75">
      <c r="A49" s="7" t="s">
        <v>88</v>
      </c>
      <c r="B49" s="83"/>
      <c r="C49" s="83"/>
      <c r="D49" s="83"/>
      <c r="E49" s="83"/>
      <c r="F49" s="83"/>
    </row>
    <row r="50" spans="1:6" ht="12.75">
      <c r="A50" s="7" t="s">
        <v>82</v>
      </c>
      <c r="B50" s="83">
        <v>2000</v>
      </c>
      <c r="C50" s="83"/>
      <c r="D50" s="83"/>
      <c r="E50" s="83">
        <v>2000</v>
      </c>
      <c r="F50" s="83">
        <v>3680</v>
      </c>
    </row>
    <row r="51" spans="1:6" ht="12.75">
      <c r="A51" s="7" t="s">
        <v>83</v>
      </c>
      <c r="B51" s="83">
        <v>1000</v>
      </c>
      <c r="C51" s="83"/>
      <c r="D51" s="83"/>
      <c r="E51" s="83">
        <v>1000</v>
      </c>
      <c r="F51" s="83">
        <v>1000</v>
      </c>
    </row>
    <row r="52" spans="1:6" ht="12.75">
      <c r="A52" s="7" t="s">
        <v>84</v>
      </c>
      <c r="B52" s="83"/>
      <c r="C52" s="83"/>
      <c r="D52" s="83">
        <v>3000</v>
      </c>
      <c r="E52" s="83">
        <v>3000</v>
      </c>
      <c r="F52" s="83">
        <v>3000</v>
      </c>
    </row>
    <row r="53" spans="1:6" ht="12.75">
      <c r="A53" s="7" t="s">
        <v>14</v>
      </c>
      <c r="B53" s="83"/>
      <c r="C53" s="83"/>
      <c r="D53" s="83">
        <v>800</v>
      </c>
      <c r="E53" s="83">
        <v>800</v>
      </c>
      <c r="F53" s="83">
        <v>800</v>
      </c>
    </row>
    <row r="54" spans="1:6" ht="12.75">
      <c r="A54" s="7" t="s">
        <v>89</v>
      </c>
      <c r="B54" s="83"/>
      <c r="C54" s="83"/>
      <c r="D54" s="83">
        <v>1000</v>
      </c>
      <c r="E54" s="83">
        <v>1000</v>
      </c>
      <c r="F54" s="83">
        <v>1000</v>
      </c>
    </row>
    <row r="55" spans="1:6" ht="22.5">
      <c r="A55" s="7" t="s">
        <v>233</v>
      </c>
      <c r="B55" s="83"/>
      <c r="C55" s="83"/>
      <c r="D55" s="83">
        <v>2000</v>
      </c>
      <c r="E55" s="83">
        <v>2000</v>
      </c>
      <c r="F55" s="83">
        <v>2000</v>
      </c>
    </row>
    <row r="56" spans="1:6" ht="12.75">
      <c r="A56" s="7" t="s">
        <v>85</v>
      </c>
      <c r="B56" s="83"/>
      <c r="C56" s="83"/>
      <c r="D56" s="83"/>
      <c r="E56" s="83"/>
      <c r="F56" s="83"/>
    </row>
    <row r="57" spans="1:6" ht="12.75">
      <c r="A57" s="7" t="s">
        <v>86</v>
      </c>
      <c r="B57" s="83"/>
      <c r="C57" s="83"/>
      <c r="D57" s="83">
        <v>3000</v>
      </c>
      <c r="E57" s="83">
        <v>3000</v>
      </c>
      <c r="F57" s="83">
        <v>3000</v>
      </c>
    </row>
    <row r="58" spans="1:6" ht="12.75">
      <c r="A58" s="7" t="s">
        <v>416</v>
      </c>
      <c r="B58" s="83"/>
      <c r="C58" s="83"/>
      <c r="D58" s="83"/>
      <c r="E58" s="83"/>
      <c r="F58" s="83">
        <v>3175</v>
      </c>
    </row>
    <row r="59" spans="1:6" ht="12.75">
      <c r="A59" s="7" t="s">
        <v>87</v>
      </c>
      <c r="B59" s="83"/>
      <c r="C59" s="83"/>
      <c r="D59" s="83">
        <v>2750</v>
      </c>
      <c r="E59" s="83">
        <v>2750</v>
      </c>
      <c r="F59" s="83">
        <v>2750</v>
      </c>
    </row>
    <row r="60" spans="1:6" ht="12.75">
      <c r="A60" s="7" t="s">
        <v>8</v>
      </c>
      <c r="B60" s="83"/>
      <c r="C60" s="83"/>
      <c r="D60" s="83">
        <v>2000</v>
      </c>
      <c r="E60" s="83">
        <v>2000</v>
      </c>
      <c r="F60" s="83">
        <v>2752</v>
      </c>
    </row>
    <row r="61" spans="1:6" ht="12.75">
      <c r="A61" s="7" t="s">
        <v>9</v>
      </c>
      <c r="B61" s="83"/>
      <c r="C61" s="83"/>
      <c r="D61" s="83">
        <v>1500</v>
      </c>
      <c r="E61" s="83">
        <v>1500</v>
      </c>
      <c r="F61" s="83">
        <v>1546</v>
      </c>
    </row>
    <row r="62" spans="1:6" ht="12.75">
      <c r="A62" s="7" t="s">
        <v>10</v>
      </c>
      <c r="B62" s="83"/>
      <c r="C62" s="83"/>
      <c r="D62" s="83">
        <v>100</v>
      </c>
      <c r="E62" s="83">
        <v>100</v>
      </c>
      <c r="F62" s="83">
        <v>206</v>
      </c>
    </row>
    <row r="63" spans="1:6" ht="12.75">
      <c r="A63" s="7" t="s">
        <v>417</v>
      </c>
      <c r="B63" s="83"/>
      <c r="C63" s="83"/>
      <c r="D63" s="83"/>
      <c r="E63" s="83"/>
      <c r="F63" s="83">
        <v>2730</v>
      </c>
    </row>
    <row r="64" spans="1:6" s="84" customFormat="1" ht="12.75">
      <c r="A64" s="77" t="s">
        <v>192</v>
      </c>
      <c r="B64" s="38">
        <f>SUM(B45:B62)</f>
        <v>31029</v>
      </c>
      <c r="C64" s="38">
        <f>SUM(C45:C62)</f>
        <v>0</v>
      </c>
      <c r="D64" s="38">
        <f>SUM(D45:D62)</f>
        <v>16150</v>
      </c>
      <c r="E64" s="38">
        <f>SUM(E45:E62)</f>
        <v>47179</v>
      </c>
      <c r="F64" s="38">
        <f>SUM(F45:F63)</f>
        <v>168659</v>
      </c>
    </row>
    <row r="65" spans="1:6" ht="12.75">
      <c r="A65" s="5" t="s">
        <v>29</v>
      </c>
      <c r="B65" s="85">
        <f>B44+B64</f>
        <v>661518</v>
      </c>
      <c r="C65" s="85">
        <f>C44+C64</f>
        <v>0</v>
      </c>
      <c r="D65" s="85">
        <f>D44+D64</f>
        <v>256885</v>
      </c>
      <c r="E65" s="70">
        <f>E44+E64</f>
        <v>924735</v>
      </c>
      <c r="F65" s="70">
        <f>F44+F64</f>
        <v>1022819</v>
      </c>
    </row>
    <row r="66" spans="1:7" s="1" customFormat="1" ht="14.25" customHeight="1">
      <c r="A66" s="6" t="s">
        <v>90</v>
      </c>
      <c r="B66" s="85"/>
      <c r="C66" s="85"/>
      <c r="D66" s="85"/>
      <c r="E66" s="85"/>
      <c r="F66" s="85"/>
      <c r="G66" s="17"/>
    </row>
    <row r="67" spans="1:6" ht="15" customHeight="1">
      <c r="A67" s="7" t="s">
        <v>40</v>
      </c>
      <c r="B67" s="83">
        <v>5000</v>
      </c>
      <c r="C67" s="83"/>
      <c r="D67" s="83"/>
      <c r="E67" s="83">
        <v>5000</v>
      </c>
      <c r="F67" s="83">
        <v>4882</v>
      </c>
    </row>
    <row r="68" spans="1:6" s="13" customFormat="1" ht="13.5" customHeight="1">
      <c r="A68" s="4" t="s">
        <v>25</v>
      </c>
      <c r="B68" s="83">
        <v>500</v>
      </c>
      <c r="C68" s="83"/>
      <c r="D68" s="83"/>
      <c r="E68" s="83">
        <v>500</v>
      </c>
      <c r="F68" s="83">
        <v>500</v>
      </c>
    </row>
    <row r="69" spans="1:6" ht="12.75">
      <c r="A69" s="4" t="s">
        <v>79</v>
      </c>
      <c r="B69" s="83">
        <v>10000</v>
      </c>
      <c r="C69" s="83"/>
      <c r="D69" s="83"/>
      <c r="E69" s="83">
        <v>10000</v>
      </c>
      <c r="F69" s="83">
        <v>10000</v>
      </c>
    </row>
    <row r="70" spans="1:6" ht="12.75">
      <c r="A70" s="19" t="s">
        <v>30</v>
      </c>
      <c r="B70" s="83"/>
      <c r="C70" s="83"/>
      <c r="D70" s="83">
        <v>1000</v>
      </c>
      <c r="E70" s="83">
        <v>1000</v>
      </c>
      <c r="F70" s="83">
        <v>1000</v>
      </c>
    </row>
    <row r="71" spans="1:6" ht="12.75">
      <c r="A71" s="4" t="s">
        <v>234</v>
      </c>
      <c r="B71" s="83"/>
      <c r="C71" s="83"/>
      <c r="D71" s="83">
        <v>5000</v>
      </c>
      <c r="E71" s="83">
        <v>5000</v>
      </c>
      <c r="F71" s="83">
        <v>9000</v>
      </c>
    </row>
    <row r="72" spans="1:6" ht="12.75">
      <c r="A72" s="4" t="s">
        <v>51</v>
      </c>
      <c r="B72" s="83">
        <v>27778</v>
      </c>
      <c r="C72" s="83"/>
      <c r="D72" s="83"/>
      <c r="E72" s="83">
        <v>0</v>
      </c>
      <c r="F72" s="83">
        <v>0</v>
      </c>
    </row>
    <row r="73" spans="1:6" ht="12.75">
      <c r="A73" s="77" t="s">
        <v>187</v>
      </c>
      <c r="B73" s="83">
        <f>SUM(B67:B72)</f>
        <v>43278</v>
      </c>
      <c r="C73" s="83">
        <f>SUM(C67:C72)</f>
        <v>0</v>
      </c>
      <c r="D73" s="83">
        <f>SUM(D67:D72)</f>
        <v>6000</v>
      </c>
      <c r="E73" s="83">
        <f>SUM(E67:E72)</f>
        <v>21500</v>
      </c>
      <c r="F73" s="83">
        <f>SUM(F67:F72)</f>
        <v>25382</v>
      </c>
    </row>
    <row r="74" spans="1:6" ht="12.75">
      <c r="A74" s="4" t="s">
        <v>235</v>
      </c>
      <c r="B74" s="83">
        <v>3667</v>
      </c>
      <c r="C74" s="83"/>
      <c r="D74" s="83"/>
      <c r="E74" s="83">
        <v>3667</v>
      </c>
      <c r="F74" s="83">
        <v>3667</v>
      </c>
    </row>
    <row r="75" spans="1:6" ht="12.75">
      <c r="A75" s="4" t="s">
        <v>236</v>
      </c>
      <c r="B75" s="83">
        <v>1766</v>
      </c>
      <c r="C75" s="83"/>
      <c r="D75" s="83"/>
      <c r="E75" s="83">
        <v>1766</v>
      </c>
      <c r="F75" s="83">
        <v>1766</v>
      </c>
    </row>
    <row r="76" spans="1:6" ht="12.75">
      <c r="A76" s="4" t="s">
        <v>237</v>
      </c>
      <c r="B76" s="83">
        <v>1422</v>
      </c>
      <c r="C76" s="83"/>
      <c r="D76" s="83"/>
      <c r="E76" s="83">
        <v>1422</v>
      </c>
      <c r="F76" s="83">
        <v>1422</v>
      </c>
    </row>
    <row r="77" spans="1:6" ht="12.75">
      <c r="A77" s="77" t="s">
        <v>192</v>
      </c>
      <c r="B77" s="83">
        <f>SUM(B74)</f>
        <v>3667</v>
      </c>
      <c r="C77" s="83">
        <f>SUM(C74)</f>
        <v>0</v>
      </c>
      <c r="D77" s="83">
        <f>SUM(D74)</f>
        <v>0</v>
      </c>
      <c r="E77" s="83">
        <f>SUM(E74:E76)</f>
        <v>6855</v>
      </c>
      <c r="F77" s="83">
        <f>SUM(F74:F76)</f>
        <v>6855</v>
      </c>
    </row>
    <row r="78" spans="1:6" ht="12.75">
      <c r="A78" s="9" t="s">
        <v>91</v>
      </c>
      <c r="B78" s="70">
        <f>B73+B77</f>
        <v>46945</v>
      </c>
      <c r="C78" s="70">
        <f>C73+C77</f>
        <v>0</v>
      </c>
      <c r="D78" s="70">
        <f>D73+D77</f>
        <v>6000</v>
      </c>
      <c r="E78" s="70">
        <f>E73+E77</f>
        <v>28355</v>
      </c>
      <c r="F78" s="70">
        <f>F73+F77</f>
        <v>32237</v>
      </c>
    </row>
    <row r="79" spans="1:6" s="1" customFormat="1" ht="15" customHeight="1">
      <c r="A79" s="86" t="s">
        <v>31</v>
      </c>
      <c r="B79" s="85"/>
      <c r="C79" s="85"/>
      <c r="D79" s="85"/>
      <c r="E79" s="85"/>
      <c r="F79" s="85"/>
    </row>
    <row r="80" spans="1:6" s="1" customFormat="1" ht="12.75" customHeight="1">
      <c r="A80" s="4" t="s">
        <v>21</v>
      </c>
      <c r="B80" s="37"/>
      <c r="C80" s="37"/>
      <c r="D80" s="37">
        <v>4000</v>
      </c>
      <c r="E80" s="37">
        <v>4000</v>
      </c>
      <c r="F80" s="37">
        <v>4000</v>
      </c>
    </row>
    <row r="81" spans="1:6" s="1" customFormat="1" ht="12.75" customHeight="1">
      <c r="A81" s="4" t="s">
        <v>42</v>
      </c>
      <c r="B81" s="83"/>
      <c r="C81" s="83"/>
      <c r="D81" s="83">
        <v>3000</v>
      </c>
      <c r="E81" s="37">
        <v>3000</v>
      </c>
      <c r="F81" s="37">
        <v>75</v>
      </c>
    </row>
    <row r="82" spans="1:6" s="1" customFormat="1" ht="12.75" customHeight="1">
      <c r="A82" s="7" t="s">
        <v>67</v>
      </c>
      <c r="B82" s="83">
        <v>0</v>
      </c>
      <c r="C82" s="83"/>
      <c r="D82" s="83"/>
      <c r="E82" s="37">
        <v>0</v>
      </c>
      <c r="F82" s="37">
        <v>0</v>
      </c>
    </row>
    <row r="83" spans="1:6" s="1" customFormat="1" ht="12.75" customHeight="1">
      <c r="A83" s="7" t="s">
        <v>68</v>
      </c>
      <c r="B83" s="83"/>
      <c r="C83" s="83"/>
      <c r="D83" s="83">
        <v>10000</v>
      </c>
      <c r="E83" s="37">
        <v>10000</v>
      </c>
      <c r="F83" s="37">
        <v>622</v>
      </c>
    </row>
    <row r="84" spans="1:6" s="1" customFormat="1" ht="12.75" customHeight="1">
      <c r="A84" s="7" t="s">
        <v>238</v>
      </c>
      <c r="B84" s="83"/>
      <c r="C84" s="83"/>
      <c r="D84" s="83">
        <v>5367</v>
      </c>
      <c r="E84" s="37">
        <v>5367</v>
      </c>
      <c r="F84" s="37">
        <v>5367</v>
      </c>
    </row>
    <row r="85" spans="1:6" s="1" customFormat="1" ht="12.75" customHeight="1">
      <c r="A85" s="7" t="s">
        <v>69</v>
      </c>
      <c r="B85" s="83"/>
      <c r="C85" s="83"/>
      <c r="D85" s="83">
        <v>87066</v>
      </c>
      <c r="E85" s="37">
        <v>87066</v>
      </c>
      <c r="F85" s="37">
        <v>87066</v>
      </c>
    </row>
    <row r="86" spans="1:6" s="1" customFormat="1" ht="12.75" customHeight="1">
      <c r="A86" s="7" t="s">
        <v>92</v>
      </c>
      <c r="B86" s="83"/>
      <c r="C86" s="83"/>
      <c r="D86" s="83">
        <v>2000</v>
      </c>
      <c r="E86" s="37">
        <v>2000</v>
      </c>
      <c r="F86" s="37">
        <v>1081</v>
      </c>
    </row>
    <row r="87" spans="1:6" s="1" customFormat="1" ht="12.75" customHeight="1">
      <c r="A87" s="7" t="s">
        <v>239</v>
      </c>
      <c r="B87" s="83"/>
      <c r="C87" s="83">
        <v>6353</v>
      </c>
      <c r="D87" s="83"/>
      <c r="E87" s="37">
        <v>6353</v>
      </c>
      <c r="F87" s="37">
        <v>6353</v>
      </c>
    </row>
    <row r="88" spans="1:6" s="1" customFormat="1" ht="12.75" customHeight="1">
      <c r="A88" s="7" t="s">
        <v>240</v>
      </c>
      <c r="B88" s="83"/>
      <c r="C88" s="83">
        <v>3000</v>
      </c>
      <c r="D88" s="83"/>
      <c r="E88" s="37">
        <v>3000</v>
      </c>
      <c r="F88" s="37">
        <v>3000</v>
      </c>
    </row>
    <row r="89" spans="1:6" s="1" customFormat="1" ht="12.75" customHeight="1">
      <c r="A89" s="7" t="s">
        <v>241</v>
      </c>
      <c r="B89" s="83">
        <v>6006</v>
      </c>
      <c r="C89" s="83"/>
      <c r="D89" s="83"/>
      <c r="E89" s="37">
        <v>6006</v>
      </c>
      <c r="F89" s="37">
        <v>6006</v>
      </c>
    </row>
    <row r="90" spans="1:6" ht="12.75" customHeight="1">
      <c r="A90" s="7" t="s">
        <v>242</v>
      </c>
      <c r="B90" s="83"/>
      <c r="C90" s="83"/>
      <c r="D90" s="83"/>
      <c r="E90" s="83">
        <v>0</v>
      </c>
      <c r="F90" s="83">
        <v>0</v>
      </c>
    </row>
    <row r="91" spans="1:6" ht="12.75" customHeight="1">
      <c r="A91" s="75" t="s">
        <v>400</v>
      </c>
      <c r="B91" s="83"/>
      <c r="C91" s="83"/>
      <c r="D91" s="83"/>
      <c r="E91" s="83"/>
      <c r="F91" s="83">
        <v>18421</v>
      </c>
    </row>
    <row r="92" spans="1:6" ht="12.75" customHeight="1">
      <c r="A92" s="75" t="s">
        <v>418</v>
      </c>
      <c r="B92" s="83"/>
      <c r="C92" s="83"/>
      <c r="D92" s="83"/>
      <c r="E92" s="83"/>
      <c r="F92" s="83">
        <v>4400</v>
      </c>
    </row>
    <row r="93" spans="1:6" s="84" customFormat="1" ht="12.75" customHeight="1">
      <c r="A93" s="28" t="s">
        <v>187</v>
      </c>
      <c r="B93" s="38">
        <f>SUM(B80:B90)</f>
        <v>6006</v>
      </c>
      <c r="C93" s="38">
        <f>SUM(C80:C90)</f>
        <v>9353</v>
      </c>
      <c r="D93" s="38">
        <f>SUM(D80:D90)</f>
        <v>111433</v>
      </c>
      <c r="E93" s="38">
        <f>SUM(E80:E90)</f>
        <v>126792</v>
      </c>
      <c r="F93" s="38">
        <f>SUM(F80:F92)</f>
        <v>136391</v>
      </c>
    </row>
    <row r="94" spans="1:6" ht="12.75">
      <c r="A94" s="4" t="s">
        <v>41</v>
      </c>
      <c r="B94" s="83"/>
      <c r="C94" s="83"/>
      <c r="D94" s="83">
        <v>3000</v>
      </c>
      <c r="E94" s="83">
        <v>3000</v>
      </c>
      <c r="F94" s="83">
        <v>3000</v>
      </c>
    </row>
    <row r="95" spans="1:6" ht="12.75">
      <c r="A95" s="4" t="s">
        <v>43</v>
      </c>
      <c r="B95" s="83"/>
      <c r="C95" s="83"/>
      <c r="D95" s="83">
        <v>3000</v>
      </c>
      <c r="E95" s="83">
        <v>3000</v>
      </c>
      <c r="F95" s="83">
        <v>3000</v>
      </c>
    </row>
    <row r="96" spans="1:6" s="84" customFormat="1" ht="12.75">
      <c r="A96" s="87" t="s">
        <v>192</v>
      </c>
      <c r="B96" s="38">
        <f>SUM(B94:B95)</f>
        <v>0</v>
      </c>
      <c r="C96" s="38">
        <f>SUM(C94:C95)</f>
        <v>0</v>
      </c>
      <c r="D96" s="38">
        <f>SUM(D94:D95)</f>
        <v>6000</v>
      </c>
      <c r="E96" s="38">
        <f>SUM(E94:E95)</f>
        <v>6000</v>
      </c>
      <c r="F96" s="38">
        <f>SUM(F94:F95)</f>
        <v>6000</v>
      </c>
    </row>
    <row r="97" spans="1:6" ht="12.75">
      <c r="A97" s="5" t="s">
        <v>32</v>
      </c>
      <c r="B97" s="70">
        <f>B93+B96</f>
        <v>6006</v>
      </c>
      <c r="C97" s="70">
        <f>C93+C96</f>
        <v>9353</v>
      </c>
      <c r="D97" s="70">
        <f>D93+D96</f>
        <v>117433</v>
      </c>
      <c r="E97" s="70">
        <f>E93+E96</f>
        <v>132792</v>
      </c>
      <c r="F97" s="70">
        <f>F93+F96</f>
        <v>142391</v>
      </c>
    </row>
    <row r="98" spans="1:6" ht="12.75">
      <c r="A98" s="5" t="s">
        <v>243</v>
      </c>
      <c r="B98" s="70">
        <f>B44+B73+B93</f>
        <v>679773</v>
      </c>
      <c r="C98" s="70">
        <f>C44+C73+C93</f>
        <v>9353</v>
      </c>
      <c r="D98" s="70">
        <f>D44+D73+D93</f>
        <v>358168</v>
      </c>
      <c r="E98" s="70">
        <f>E44+E73+E93</f>
        <v>1025848</v>
      </c>
      <c r="F98" s="70">
        <f>F44+F73+F93</f>
        <v>1015933</v>
      </c>
    </row>
    <row r="99" spans="1:6" ht="12.75">
      <c r="A99" s="5" t="s">
        <v>244</v>
      </c>
      <c r="B99" s="70">
        <f>B64+B96</f>
        <v>31029</v>
      </c>
      <c r="C99" s="70">
        <f>C64+C96</f>
        <v>0</v>
      </c>
      <c r="D99" s="70">
        <f>D64+D96</f>
        <v>22150</v>
      </c>
      <c r="E99" s="70">
        <f>E64+E77+E96</f>
        <v>60034</v>
      </c>
      <c r="F99" s="70">
        <f>F64+F77+F96</f>
        <v>181514</v>
      </c>
    </row>
    <row r="100" spans="1:6" ht="16.5" customHeight="1">
      <c r="A100" s="5" t="s">
        <v>24</v>
      </c>
      <c r="B100" s="70">
        <f>B65+B78+B97</f>
        <v>714469</v>
      </c>
      <c r="C100" s="70">
        <f>C65+C78+C97</f>
        <v>9353</v>
      </c>
      <c r="D100" s="70">
        <f>D65+D78+D97</f>
        <v>380318</v>
      </c>
      <c r="E100" s="70">
        <f>E65+E78+E97</f>
        <v>1085882</v>
      </c>
      <c r="F100" s="70">
        <f>F65+F78+F97</f>
        <v>1197447</v>
      </c>
    </row>
    <row r="101" spans="1:6" ht="14.25" customHeight="1">
      <c r="A101" s="7" t="s">
        <v>81</v>
      </c>
      <c r="B101" s="85"/>
      <c r="C101" s="85"/>
      <c r="D101" s="37">
        <v>15000</v>
      </c>
      <c r="E101" s="85">
        <v>15000</v>
      </c>
      <c r="F101" s="85">
        <v>15000</v>
      </c>
    </row>
    <row r="102" spans="1:6" s="88" customFormat="1" ht="12.75">
      <c r="A102" s="21" t="s">
        <v>80</v>
      </c>
      <c r="B102" s="70">
        <f>B101</f>
        <v>0</v>
      </c>
      <c r="C102" s="70">
        <f>C101</f>
        <v>0</v>
      </c>
      <c r="D102" s="70">
        <f>D101</f>
        <v>15000</v>
      </c>
      <c r="E102" s="70">
        <f>SUM(B102:D102)</f>
        <v>15000</v>
      </c>
      <c r="F102" s="70">
        <f>SUM(F101)</f>
        <v>15000</v>
      </c>
    </row>
    <row r="103" spans="1:5" ht="12.75">
      <c r="A103" s="8"/>
      <c r="B103" s="27"/>
      <c r="C103" s="27"/>
      <c r="D103" s="27"/>
      <c r="E103" s="8"/>
    </row>
    <row r="104" spans="1:6" ht="12.75">
      <c r="A104" s="8"/>
      <c r="B104" s="27"/>
      <c r="C104" s="27"/>
      <c r="D104" s="27"/>
      <c r="E104" s="8"/>
      <c r="F104" s="115"/>
    </row>
    <row r="105" spans="1:5" ht="12.75">
      <c r="A105" s="8"/>
      <c r="B105" s="27"/>
      <c r="C105" s="27"/>
      <c r="D105" s="27"/>
      <c r="E105" s="8"/>
    </row>
    <row r="106" spans="1:5" ht="12.75">
      <c r="A106" s="27"/>
      <c r="B106" s="27"/>
      <c r="C106" s="27"/>
      <c r="D106" s="27"/>
      <c r="E106" s="8"/>
    </row>
    <row r="107" spans="1:5" ht="12.75">
      <c r="A107" s="8"/>
      <c r="B107" s="27"/>
      <c r="C107" s="27"/>
      <c r="D107" s="27"/>
      <c r="E107" s="8"/>
    </row>
    <row r="108" spans="1:5" ht="12.75">
      <c r="A108" s="8"/>
      <c r="B108" s="27"/>
      <c r="C108" s="27"/>
      <c r="D108" s="27"/>
      <c r="E108" s="8"/>
    </row>
    <row r="109" spans="1:5" ht="12.75">
      <c r="A109" s="8"/>
      <c r="B109" s="27"/>
      <c r="C109" s="27"/>
      <c r="D109" s="27"/>
      <c r="E109" s="8"/>
    </row>
    <row r="110" spans="1:5" ht="12.75">
      <c r="A110" s="8"/>
      <c r="B110" s="27"/>
      <c r="C110" s="27"/>
      <c r="D110" s="27"/>
      <c r="E110" s="8"/>
    </row>
    <row r="111" spans="1:5" ht="12.75">
      <c r="A111" s="14"/>
      <c r="B111" s="27"/>
      <c r="C111" s="27"/>
      <c r="D111" s="27"/>
      <c r="E111" s="8"/>
    </row>
    <row r="112" spans="1:5" ht="12.75">
      <c r="A112" s="14"/>
      <c r="B112" s="89"/>
      <c r="C112" s="89"/>
      <c r="D112" s="89"/>
      <c r="E112" s="14"/>
    </row>
    <row r="113" spans="1:5" ht="12.75">
      <c r="A113" s="8"/>
      <c r="B113" s="27"/>
      <c r="C113" s="27"/>
      <c r="D113" s="27"/>
      <c r="E113" s="8"/>
    </row>
    <row r="114" spans="1:5" ht="12.75">
      <c r="A114" s="14"/>
      <c r="B114" s="27"/>
      <c r="C114" s="27"/>
      <c r="D114" s="27"/>
      <c r="E114" s="8"/>
    </row>
    <row r="115" spans="1:5" ht="12.75">
      <c r="A115" s="14"/>
      <c r="B115" s="89"/>
      <c r="C115" s="89"/>
      <c r="D115" s="89"/>
      <c r="E115" s="14"/>
    </row>
    <row r="116" spans="1:5" ht="12.75">
      <c r="A116" s="8"/>
      <c r="B116" s="89"/>
      <c r="C116" s="89"/>
      <c r="D116" s="89"/>
      <c r="E116" s="14"/>
    </row>
    <row r="117" spans="1:5" ht="12.75">
      <c r="A117" s="8"/>
      <c r="B117" s="27"/>
      <c r="C117" s="27"/>
      <c r="D117" s="27"/>
      <c r="E117" s="8"/>
    </row>
    <row r="118" spans="1:5" ht="12.75">
      <c r="A118" s="8"/>
      <c r="B118" s="27"/>
      <c r="C118" s="27"/>
      <c r="D118" s="27"/>
      <c r="E118" s="8"/>
    </row>
    <row r="119" spans="2:5" ht="12.75">
      <c r="B119" s="27"/>
      <c r="C119" s="27"/>
      <c r="D119" s="27"/>
      <c r="E119" s="8"/>
    </row>
  </sheetData>
  <sheetProtection/>
  <mergeCells count="2">
    <mergeCell ref="A3:F3"/>
    <mergeCell ref="A4:F4"/>
  </mergeCells>
  <printOptions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2002. évi költségvetés táblái</dc:title>
  <dc:subject>2002. évi költségvetés táblái</dc:subject>
  <dc:creator>Polgármesteri Hivatal</dc:creator>
  <cp:keywords/>
  <dc:description/>
  <cp:lastModifiedBy>007peu</cp:lastModifiedBy>
  <cp:lastPrinted>2015-09-24T08:16:47Z</cp:lastPrinted>
  <dcterms:created xsi:type="dcterms:W3CDTF">2002-01-04T07:43:44Z</dcterms:created>
  <dcterms:modified xsi:type="dcterms:W3CDTF">2015-09-24T08:26:59Z</dcterms:modified>
  <cp:category/>
  <cp:version/>
  <cp:contentType/>
  <cp:contentStatus/>
</cp:coreProperties>
</file>