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'Munka1'!$A$1:$E$281</definedName>
  </definedNames>
  <calcPr fullCalcOnLoad="1"/>
</workbook>
</file>

<file path=xl/sharedStrings.xml><?xml version="1.0" encoding="utf-8"?>
<sst xmlns="http://schemas.openxmlformats.org/spreadsheetml/2006/main" count="284" uniqueCount="130">
  <si>
    <t>I.</t>
  </si>
  <si>
    <t>Egyéb fejlesztési kiadások összesen:</t>
  </si>
  <si>
    <t>II.</t>
  </si>
  <si>
    <t>III.</t>
  </si>
  <si>
    <t>Egyéb fejlesztési kiadások</t>
  </si>
  <si>
    <t>3)</t>
  </si>
  <si>
    <t>4)</t>
  </si>
  <si>
    <t>5)</t>
  </si>
  <si>
    <t>6)</t>
  </si>
  <si>
    <t>7)</t>
  </si>
  <si>
    <t>1)</t>
  </si>
  <si>
    <t>2)</t>
  </si>
  <si>
    <t>8)</t>
  </si>
  <si>
    <t>9)</t>
  </si>
  <si>
    <t>Forrás összetétele:</t>
  </si>
  <si>
    <t>Megnevezés</t>
  </si>
  <si>
    <t>Eredeti előirányzat</t>
  </si>
  <si>
    <t>Városrendezési terv elkészítése</t>
  </si>
  <si>
    <t>Számítástechnikai eszközök beszerzése</t>
  </si>
  <si>
    <t>A)</t>
  </si>
  <si>
    <t>B)</t>
  </si>
  <si>
    <t>Egyéb beruházási feladatok</t>
  </si>
  <si>
    <t xml:space="preserve"> - Pályázaton igényelhető támogatás</t>
  </si>
  <si>
    <t>Támogatási szerződéssel rendelkező nyertes pályázatok</t>
  </si>
  <si>
    <t>Fiatal házasok lakáshoz jutásának támogatása</t>
  </si>
  <si>
    <t>Egyéb beruházási feladatok összesen</t>
  </si>
  <si>
    <t>Balesetveszélyes csomópontok tervezése Püspökladányban gyalogosok védelmében és forgalom csillapítására</t>
  </si>
  <si>
    <t>Belvízelvezetés fennmaradási engedélyes tervkészítés</t>
  </si>
  <si>
    <t xml:space="preserve"> - Önkormányzati saját forrás</t>
  </si>
  <si>
    <t>IV)</t>
  </si>
  <si>
    <t>V)</t>
  </si>
  <si>
    <t xml:space="preserve"> </t>
  </si>
  <si>
    <t>VI)</t>
  </si>
  <si>
    <t>Kötelezettséggel nem terhelt kötvényforrás</t>
  </si>
  <si>
    <t>Egyéb belvízelvezető árkok felújítása, karbantartása</t>
  </si>
  <si>
    <t>2005-ben útépítésre felvett hitel tőke törlesztő része</t>
  </si>
  <si>
    <t>2005-ben útépítésre felvett hitel után fizetendő kamat</t>
  </si>
  <si>
    <t>2005-ben szennyvízhálózat építésre felvett hitel tőke törlesztő része</t>
  </si>
  <si>
    <t>2005-ben szennyvízhálózat építésre felvett hitel után fizetendő kamat</t>
  </si>
  <si>
    <t>Fejlesztésekhez kapcsolódó tartalék alap</t>
  </si>
  <si>
    <t>Támogatási szerződéssel rendelkező nyertes pályázatok összesen:</t>
  </si>
  <si>
    <t xml:space="preserve">I. </t>
  </si>
  <si>
    <t xml:space="preserve">II. </t>
  </si>
  <si>
    <t>3. melléklet</t>
  </si>
  <si>
    <t>10)</t>
  </si>
  <si>
    <t xml:space="preserve"> - Önkormányzati saját forrás többletfeladatokra</t>
  </si>
  <si>
    <t>11)</t>
  </si>
  <si>
    <t>12)</t>
  </si>
  <si>
    <t xml:space="preserve"> - Áfa</t>
  </si>
  <si>
    <t>Közbeszerzési díjak</t>
  </si>
  <si>
    <t>Hatósági, eljárási díjak</t>
  </si>
  <si>
    <t>Pályázatírás</t>
  </si>
  <si>
    <t xml:space="preserve"> - Pályázaton lehívható támogatás</t>
  </si>
  <si>
    <t>Az önkormányzat által benyújtandó pályázatok</t>
  </si>
  <si>
    <t>Támogatási szerződéssel nem rendelkező nyertes pályázat</t>
  </si>
  <si>
    <t>Támogatási szerződéssel nem rendelkező nyertes pályázat összesen:</t>
  </si>
  <si>
    <t>C)</t>
  </si>
  <si>
    <t>Az önkormányzat által benyújtandó pályázatok összesen:</t>
  </si>
  <si>
    <t>Gyógyfürdő fejlesztés</t>
  </si>
  <si>
    <t xml:space="preserve"> - Előző évi pénzmaradvány</t>
  </si>
  <si>
    <t xml:space="preserve">PÜSPÖKLADÁNY VÁROS ÖNKORMÁNYZATA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</si>
  <si>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Egyesített Óvodai Intézmény főzőüst beszerzése</t>
  </si>
  <si>
    <t>Főtér díszkivilágításához 6 db fényvető vásárlása</t>
  </si>
  <si>
    <t xml:space="preserve"> 2012. évről áthúzódó beruházások:</t>
  </si>
  <si>
    <t>2012. évről áthúzódó beruházások összesen (A+B+C):</t>
  </si>
  <si>
    <t>2013. évi STARTmunka program mezőgazdasági munkák projekt</t>
  </si>
  <si>
    <t>Kötvényforrás terhére vállalt kötelezettségek 2014. évre</t>
  </si>
  <si>
    <t xml:space="preserve"> - BM EU önerő</t>
  </si>
  <si>
    <t xml:space="preserve"> - BM EU önerő támogatás</t>
  </si>
  <si>
    <t>2013. évben felmerülő kötvény kamat költsége</t>
  </si>
  <si>
    <t>Építéshatóság informatikai és egyéb eszközbeszerzése</t>
  </si>
  <si>
    <t>Adatok e Ft-ban</t>
  </si>
  <si>
    <t xml:space="preserve">Debreceni utca 1. szám alatti ideiglenes törmelék-lerakóhely rekultivációja a 117/2012. (IX. 13.) önk. testületi határozat alapján  </t>
  </si>
  <si>
    <t>Városmarketing koncepciójának elkészítése 126/2011.(XI.24) önk. testületi határozat alapján</t>
  </si>
  <si>
    <t>Karacs Ferenc rézmetsző, térképkészítő szobrának elkészítése 145/2012. (XI.8.) önk. testületi határozat alapján</t>
  </si>
  <si>
    <t>"Püspökladány belterületi vízrendezése" (ÉAOP) 71/2011. (VI.30.) önk. testületi határozat alapján</t>
  </si>
  <si>
    <t>"Püspökladány, Petritelepi településrész és Déli városrész bekapcsolása a város gyűjtő út hálózatába" (ÉAOP) 11/2011. (VI.30.) önk. testületi határozat alapján</t>
  </si>
  <si>
    <t>"Öntsünk tiszta vizet a pohárba" (KEOP) 51/2011.(V.26.) önk. testületi határozat alapján</t>
  </si>
  <si>
    <t>Püspökladány belterületi kerékpárút hálózat fejlesztése (ÉAOP) 11/2011 (II.24) önk. testületi határozat alapján</t>
  </si>
  <si>
    <t>Városi Sporttelep felújítási munkáinak garanciális javítása 134/2012. (X.11.) önk. testületi határozat alapján</t>
  </si>
  <si>
    <t>Gázmotoros kiserőmű telepítése (KEOP)  48/2011. (V.26.) önk. testületi határozat alapján</t>
  </si>
  <si>
    <t>Megújuló energiaalapú hő és melegvízellátás fejlesztése (KEOP) 122/2011.(XI.3) önk. testületi határozat alapján</t>
  </si>
  <si>
    <t>HURO/1101 sz. Magyarország-Románia Határon Átnyúló Együttműködési Program 1/2012. (I.16.) önk. testületi határozat alapján</t>
  </si>
  <si>
    <t>Finanszírozási célú pénzügyi műveletek</t>
  </si>
  <si>
    <t>2008-ban útépítésre felvett hitel után fizetendő kamat</t>
  </si>
  <si>
    <t>2009-ben gyűjtőút és kerékpárút építéshez felvett hitel után fizetendő kamat</t>
  </si>
  <si>
    <t>2009-ben gyűjtőút és kerékpárút építéshez felvett hitel tőke törlesztő része</t>
  </si>
  <si>
    <t>Finanszírozási célú pénzügyi műveletek összesen:</t>
  </si>
  <si>
    <t xml:space="preserve">11) </t>
  </si>
  <si>
    <t>VII.</t>
  </si>
  <si>
    <t>Bentlakásos otthon létesítése 124/2012. (IX.27.) önk. testületi hat.alapján</t>
  </si>
  <si>
    <t>2013-ban induló beruházások összesen (A) :</t>
  </si>
  <si>
    <t>14)</t>
  </si>
  <si>
    <t>13)</t>
  </si>
  <si>
    <t>Püspökladány Város Önkormányzatának Hivatásos Tűzoltósága épületének felújítása, bővítése (Országos Katasztrófavédelmi Főigazgatóság) 70/2011. (VI.30.) önk. testületi határozat alapján</t>
  </si>
  <si>
    <t>Püspökladányi Egészségügyi Alapellátás fejlesztése (ÉAOP) 108/2012. (VIII.30.) önk.testületi határozat alapján</t>
  </si>
  <si>
    <t>Ökoturisztikai értékek fejlesztése Püspökladányban (ÉAOP) 113/2012. (IX.13.) önk. testületi határozat alapján</t>
  </si>
  <si>
    <t>Funkcióbővítő integrált települési fejlesztések (ÉAOP) 153/2012. (XI.29.) önk. testületi határozat alapján</t>
  </si>
  <si>
    <t xml:space="preserve">Püspökladány Újtelepi városrész szennyvízcsatorna hálózatának kiépítése (KEOP) 22/2011.(III.31.) önk. testületi határozat alapján                                                                                                                             </t>
  </si>
  <si>
    <t>Minimum eszközbeszerzés a járóbeteg szakrendeléseknél</t>
  </si>
  <si>
    <t>Önkormányzati utak építése</t>
  </si>
  <si>
    <t>2013-ban induló beruházások</t>
  </si>
  <si>
    <t>Napelemes megújuló energia beruházás</t>
  </si>
  <si>
    <t>2008-ban útépítésre felvett hitel  tőke törlesztő része</t>
  </si>
  <si>
    <t>Tüdőszűrőgép beszerzés</t>
  </si>
  <si>
    <t>2013. ÉVRE JÓVÁHAGYOTT FEJLESZTÉSEI, ILLETVE FEJLESZTÉSI JELLEGŰ KIADÁSAI</t>
  </si>
  <si>
    <t>2013. MÁJUS 31-IG</t>
  </si>
  <si>
    <t>15)</t>
  </si>
  <si>
    <t>előirányzat módosítás:</t>
  </si>
  <si>
    <t>Előirányzat felvezetése</t>
  </si>
  <si>
    <t>Módosított előirányzat május 31-én:</t>
  </si>
  <si>
    <t>Előirányzat módosítása</t>
  </si>
  <si>
    <t>2013. évi STARTmunka program - Bio- és megújuló energia felhasználás (2013.03.18.-12.31.)</t>
  </si>
  <si>
    <t>Módosított előirányzat május 31.</t>
  </si>
  <si>
    <t>Saját forrás átvezetése Karacs Ferenc Kollégium konyha, étkező épületének felújítására</t>
  </si>
  <si>
    <t>16)</t>
  </si>
  <si>
    <t>Karacs Ferenc Kollégium konyha, étkező épületének felújítása, fűtéskorszerűsítése a 45/2013. (IV.29.) önk. testületi határozat alapján</t>
  </si>
  <si>
    <t>Előirányzat felvezetése IV. tartalékalapból</t>
  </si>
  <si>
    <t>Gázmotoros kiserőmű telepítése (KEOP) saját forrás visszavezetése</t>
  </si>
  <si>
    <t>Többletköltség felvezetése IV. tartalékalapból</t>
  </si>
  <si>
    <t>17)</t>
  </si>
  <si>
    <t>2012-ben indult, 2013. évre áthúzódó Startmunka mintaprogram támogatása - Újtelepi biomassza kazánprogram</t>
  </si>
  <si>
    <t>18)</t>
  </si>
  <si>
    <t>TÁMOP "Képzett Fiatalok Püspökladány Város Fejlődéséért"</t>
  </si>
  <si>
    <t>Saját forrás átvezetése Városi Sportpálya felújítási munkálataira</t>
  </si>
  <si>
    <t>Előirányzat kivezetése IV. tartalék alap sorára</t>
  </si>
  <si>
    <t>2013. évi STARTmunka program belvízvédekezési munkák</t>
  </si>
  <si>
    <t>FEJLESZTÉSI  ÉS FINANSZÍROZÁSI KIADÁSOK ÖSSZESEN  I-VII.</t>
  </si>
  <si>
    <t>Fejlesztési kiadások összesen:  I-VI.</t>
  </si>
  <si>
    <t>a 10/2013. (V. 31.)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</si>
</sst>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"/>
    <numFmt numFmtId="166" formatCode="#,##0\ _F_t"/>
  </numFmts>
  <fonts count="42"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2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29" fillId="4" borderId="0" applyNumberFormat="0" applyBorder="0" applyAlignment="0" applyProtection="0"/>
    <xf numFmtId="0" fontId="33" fillId="2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23" borderId="19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3" fontId="14" fillId="0" borderId="20" xfId="0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5" fillId="4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3" fontId="14" fillId="4" borderId="15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vertical="center"/>
    </xf>
    <xf numFmtId="0" fontId="14" fillId="23" borderId="20" xfId="0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/>
    </xf>
    <xf numFmtId="3" fontId="15" fillId="23" borderId="2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0" fontId="15" fillId="23" borderId="20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/>
    </xf>
    <xf numFmtId="0" fontId="5" fillId="4" borderId="14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19" fillId="4" borderId="32" xfId="0" applyNumberFormat="1" applyFont="1" applyFill="1" applyBorder="1" applyAlignment="1">
      <alignment horizontal="right" vertical="center"/>
    </xf>
    <xf numFmtId="3" fontId="19" fillId="4" borderId="33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3" fontId="19" fillId="4" borderId="33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vertical="center"/>
    </xf>
    <xf numFmtId="3" fontId="19" fillId="4" borderId="33" xfId="0" applyNumberFormat="1" applyFont="1" applyFill="1" applyBorder="1" applyAlignment="1">
      <alignment vertical="center" wrapText="1"/>
    </xf>
    <xf numFmtId="3" fontId="21" fillId="0" borderId="32" xfId="0" applyNumberFormat="1" applyFont="1" applyFill="1" applyBorder="1" applyAlignment="1">
      <alignment horizontal="right" vertical="center"/>
    </xf>
    <xf numFmtId="3" fontId="20" fillId="0" borderId="34" xfId="0" applyNumberFormat="1" applyFont="1" applyFill="1" applyBorder="1" applyAlignment="1">
      <alignment horizontal="right" vertical="center"/>
    </xf>
    <xf numFmtId="3" fontId="19" fillId="4" borderId="35" xfId="0" applyNumberFormat="1" applyFont="1" applyFill="1" applyBorder="1" applyAlignment="1">
      <alignment horizontal="right" vertical="center"/>
    </xf>
    <xf numFmtId="3" fontId="20" fillId="0" borderId="35" xfId="0" applyNumberFormat="1" applyFont="1" applyFill="1" applyBorder="1" applyAlignment="1">
      <alignment horizontal="right" vertical="center"/>
    </xf>
    <xf numFmtId="3" fontId="21" fillId="0" borderId="34" xfId="0" applyNumberFormat="1" applyFont="1" applyFill="1" applyBorder="1" applyAlignment="1">
      <alignment horizontal="right" vertical="center"/>
    </xf>
    <xf numFmtId="3" fontId="21" fillId="0" borderId="33" xfId="0" applyNumberFormat="1" applyFont="1" applyFill="1" applyBorder="1" applyAlignment="1">
      <alignment horizontal="right" vertical="center"/>
    </xf>
    <xf numFmtId="3" fontId="20" fillId="0" borderId="36" xfId="0" applyNumberFormat="1" applyFont="1" applyFill="1" applyBorder="1" applyAlignment="1">
      <alignment horizontal="right" vertical="center"/>
    </xf>
    <xf numFmtId="3" fontId="20" fillId="0" borderId="37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3" fontId="19" fillId="0" borderId="33" xfId="0" applyNumberFormat="1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3" fontId="19" fillId="23" borderId="39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20" fillId="0" borderId="40" xfId="0" applyNumberFormat="1" applyFont="1" applyFill="1" applyBorder="1" applyAlignment="1">
      <alignment horizontal="right" vertical="center"/>
    </xf>
    <xf numFmtId="3" fontId="20" fillId="0" borderId="41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horizontal="right" vertical="center"/>
    </xf>
    <xf numFmtId="3" fontId="19" fillId="23" borderId="4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5" fillId="0" borderId="4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4" fillId="0" borderId="26" xfId="0" applyFont="1" applyFill="1" applyBorder="1" applyAlignment="1">
      <alignment vertical="center"/>
    </xf>
    <xf numFmtId="3" fontId="23" fillId="0" borderId="40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Border="1" applyAlignment="1">
      <alignment horizontal="right"/>
    </xf>
    <xf numFmtId="3" fontId="20" fillId="4" borderId="32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E281"/>
  <sheetViews>
    <sheetView tabSelected="1" view="pageBreakPreview" zoomScaleSheetLayoutView="100" zoomScalePageLayoutView="0" workbookViewId="0" topLeftCell="A7">
      <pane ySplit="1125" topLeftCell="BM265" activePane="bottomLeft" state="split"/>
      <selection pane="topLeft" activeCell="E7" sqref="E1:E16384"/>
      <selection pane="bottomLeft" activeCell="A5" sqref="A5:E5"/>
    </sheetView>
  </sheetViews>
  <sheetFormatPr defaultColWidth="9.00390625" defaultRowHeight="12.75"/>
  <cols>
    <col min="1" max="1" width="7.375" style="6" customWidth="1"/>
    <col min="2" max="2" width="80.25390625" style="1" customWidth="1"/>
    <col min="3" max="3" width="13.375" style="50" customWidth="1"/>
    <col min="4" max="5" width="14.375" style="115" customWidth="1"/>
    <col min="6" max="16384" width="9.125" style="1" customWidth="1"/>
  </cols>
  <sheetData>
    <row r="1" ht="16.5">
      <c r="E1" s="124" t="s">
        <v>43</v>
      </c>
    </row>
    <row r="2" ht="16.5">
      <c r="E2" s="125" t="s">
        <v>129</v>
      </c>
    </row>
    <row r="3" spans="1:5" ht="21" customHeight="1">
      <c r="A3" s="134" t="s">
        <v>60</v>
      </c>
      <c r="B3" s="134"/>
      <c r="C3" s="134"/>
      <c r="D3" s="134"/>
      <c r="E3" s="134"/>
    </row>
    <row r="4" spans="1:5" ht="18.75" customHeight="1">
      <c r="A4" s="134" t="s">
        <v>105</v>
      </c>
      <c r="B4" s="134"/>
      <c r="C4" s="134"/>
      <c r="D4" s="134"/>
      <c r="E4" s="134"/>
    </row>
    <row r="5" spans="1:5" ht="20.25" customHeight="1">
      <c r="A5" s="134" t="s">
        <v>106</v>
      </c>
      <c r="B5" s="134"/>
      <c r="C5" s="134"/>
      <c r="D5" s="134"/>
      <c r="E5" s="134"/>
    </row>
    <row r="6" spans="2:5" ht="17.25" thickBot="1">
      <c r="B6" s="3"/>
      <c r="D6" s="4"/>
      <c r="E6" s="4" t="s">
        <v>71</v>
      </c>
    </row>
    <row r="7" spans="1:5" s="7" customFormat="1" ht="43.5" customHeight="1" thickBot="1">
      <c r="A7" s="132" t="s">
        <v>15</v>
      </c>
      <c r="B7" s="133"/>
      <c r="C7" s="51"/>
      <c r="D7" s="116" t="s">
        <v>16</v>
      </c>
      <c r="E7" s="123" t="s">
        <v>113</v>
      </c>
    </row>
    <row r="8" spans="1:5" ht="15" customHeight="1">
      <c r="A8" s="8" t="s">
        <v>0</v>
      </c>
      <c r="B8" s="9" t="s">
        <v>63</v>
      </c>
      <c r="C8" s="52"/>
      <c r="D8" s="88"/>
      <c r="E8" s="88"/>
    </row>
    <row r="9" spans="1:5" ht="15" customHeight="1">
      <c r="A9" s="10" t="s">
        <v>19</v>
      </c>
      <c r="B9" s="11" t="s">
        <v>23</v>
      </c>
      <c r="C9" s="53"/>
      <c r="D9" s="89"/>
      <c r="E9" s="89"/>
    </row>
    <row r="10" spans="1:5" ht="15" customHeight="1">
      <c r="A10" s="10"/>
      <c r="B10" s="12"/>
      <c r="C10" s="53"/>
      <c r="D10" s="89"/>
      <c r="E10" s="89"/>
    </row>
    <row r="11" spans="1:5" ht="33" customHeight="1">
      <c r="A11" s="46" t="s">
        <v>10</v>
      </c>
      <c r="B11" s="47" t="s">
        <v>98</v>
      </c>
      <c r="C11" s="54"/>
      <c r="D11" s="90">
        <v>446999</v>
      </c>
      <c r="E11" s="90">
        <f>SUM(C13:C17)</f>
        <v>446999</v>
      </c>
    </row>
    <row r="12" spans="1:5" ht="15" customHeight="1">
      <c r="A12" s="10"/>
      <c r="B12" s="13" t="s">
        <v>14</v>
      </c>
      <c r="C12" s="53"/>
      <c r="D12" s="89"/>
      <c r="E12" s="89"/>
    </row>
    <row r="13" spans="1:5" ht="15" customHeight="1">
      <c r="A13" s="10"/>
      <c r="B13" s="12" t="s">
        <v>52</v>
      </c>
      <c r="C13" s="53">
        <v>297299</v>
      </c>
      <c r="D13" s="89"/>
      <c r="E13" s="89"/>
    </row>
    <row r="14" spans="1:5" ht="15" customHeight="1">
      <c r="A14" s="14"/>
      <c r="B14" s="15" t="s">
        <v>28</v>
      </c>
      <c r="C14" s="53">
        <v>23568</v>
      </c>
      <c r="D14" s="89"/>
      <c r="E14" s="89"/>
    </row>
    <row r="15" spans="1:5" ht="15" customHeight="1">
      <c r="A15" s="14"/>
      <c r="B15" s="15" t="s">
        <v>45</v>
      </c>
      <c r="C15" s="53">
        <v>2280</v>
      </c>
      <c r="D15" s="89"/>
      <c r="E15" s="89"/>
    </row>
    <row r="16" spans="1:5" ht="15" customHeight="1">
      <c r="A16" s="14"/>
      <c r="B16" s="16" t="s">
        <v>48</v>
      </c>
      <c r="C16" s="56">
        <v>94990</v>
      </c>
      <c r="D16" s="89"/>
      <c r="E16" s="89"/>
    </row>
    <row r="17" spans="1:5" ht="15" customHeight="1">
      <c r="A17" s="14"/>
      <c r="B17" s="12" t="s">
        <v>68</v>
      </c>
      <c r="C17" s="53">
        <v>28862</v>
      </c>
      <c r="D17" s="89"/>
      <c r="E17" s="89"/>
    </row>
    <row r="18" spans="1:5" ht="15.75" customHeight="1">
      <c r="A18" s="10"/>
      <c r="B18" s="12"/>
      <c r="C18" s="53"/>
      <c r="D18" s="89"/>
      <c r="E18" s="89"/>
    </row>
    <row r="19" spans="1:5" ht="31.5">
      <c r="A19" s="46" t="s">
        <v>11</v>
      </c>
      <c r="B19" s="49" t="s">
        <v>79</v>
      </c>
      <c r="C19" s="54"/>
      <c r="D19" s="90">
        <v>2362</v>
      </c>
      <c r="E19" s="90"/>
    </row>
    <row r="20" spans="1:5" ht="16.5">
      <c r="A20" s="10"/>
      <c r="B20" s="12" t="s">
        <v>119</v>
      </c>
      <c r="C20" s="55"/>
      <c r="D20" s="110"/>
      <c r="E20" s="130">
        <v>1800</v>
      </c>
    </row>
    <row r="21" spans="1:5" ht="16.5">
      <c r="A21" s="10"/>
      <c r="B21" s="129" t="s">
        <v>110</v>
      </c>
      <c r="C21" s="55"/>
      <c r="D21" s="110"/>
      <c r="E21" s="110">
        <f>SUM(D19:E20)</f>
        <v>4162</v>
      </c>
    </row>
    <row r="22" spans="1:5" ht="15" customHeight="1">
      <c r="A22" s="10"/>
      <c r="B22" s="13" t="s">
        <v>14</v>
      </c>
      <c r="C22" s="55"/>
      <c r="D22" s="89"/>
      <c r="E22" s="89"/>
    </row>
    <row r="23" spans="1:5" ht="15" customHeight="1">
      <c r="A23" s="10"/>
      <c r="B23" s="15" t="s">
        <v>59</v>
      </c>
      <c r="C23" s="56">
        <v>825</v>
      </c>
      <c r="D23" s="89"/>
      <c r="E23" s="89"/>
    </row>
    <row r="24" spans="1:5" ht="15" customHeight="1">
      <c r="A24" s="10"/>
      <c r="B24" s="15" t="s">
        <v>28</v>
      </c>
      <c r="C24" s="53">
        <v>3337</v>
      </c>
      <c r="D24" s="89"/>
      <c r="E24" s="89"/>
    </row>
    <row r="25" spans="1:5" ht="15" customHeight="1">
      <c r="A25" s="10"/>
      <c r="B25" s="16"/>
      <c r="C25" s="57"/>
      <c r="D25" s="89"/>
      <c r="E25" s="89"/>
    </row>
    <row r="26" spans="1:5" ht="46.5" customHeight="1">
      <c r="A26" s="46" t="s">
        <v>5</v>
      </c>
      <c r="B26" s="47" t="s">
        <v>94</v>
      </c>
      <c r="C26" s="58"/>
      <c r="D26" s="90">
        <v>1630</v>
      </c>
      <c r="E26" s="90">
        <f>SUM(C28:C29)</f>
        <v>1630</v>
      </c>
    </row>
    <row r="27" spans="1:5" ht="15" customHeight="1">
      <c r="A27" s="10"/>
      <c r="B27" s="13" t="s">
        <v>14</v>
      </c>
      <c r="C27" s="57"/>
      <c r="D27" s="89"/>
      <c r="E27" s="89"/>
    </row>
    <row r="28" spans="1:5" ht="15" customHeight="1">
      <c r="A28" s="10"/>
      <c r="B28" s="12" t="s">
        <v>52</v>
      </c>
      <c r="C28" s="57">
        <v>1223</v>
      </c>
      <c r="D28" s="89"/>
      <c r="E28" s="89"/>
    </row>
    <row r="29" spans="1:5" ht="15" customHeight="1">
      <c r="A29" s="10"/>
      <c r="B29" s="15" t="s">
        <v>28</v>
      </c>
      <c r="C29" s="57">
        <v>407</v>
      </c>
      <c r="D29" s="89"/>
      <c r="E29" s="89"/>
    </row>
    <row r="30" spans="1:5" ht="15" customHeight="1">
      <c r="A30" s="10"/>
      <c r="B30" s="15"/>
      <c r="C30" s="57"/>
      <c r="D30" s="89"/>
      <c r="E30" s="89"/>
    </row>
    <row r="31" spans="1:5" ht="30" customHeight="1">
      <c r="A31" s="46" t="s">
        <v>6</v>
      </c>
      <c r="B31" s="48" t="s">
        <v>78</v>
      </c>
      <c r="C31" s="58"/>
      <c r="D31" s="91">
        <v>209740</v>
      </c>
      <c r="E31" s="91">
        <f>SUM(C33:C37)</f>
        <v>209740</v>
      </c>
    </row>
    <row r="32" spans="1:5" ht="15" customHeight="1">
      <c r="A32" s="10"/>
      <c r="B32" s="13" t="s">
        <v>14</v>
      </c>
      <c r="C32" s="57"/>
      <c r="D32" s="92"/>
      <c r="E32" s="92"/>
    </row>
    <row r="33" spans="1:5" ht="15" customHeight="1">
      <c r="A33" s="10"/>
      <c r="B33" s="15" t="s">
        <v>59</v>
      </c>
      <c r="C33" s="57">
        <v>2278</v>
      </c>
      <c r="D33" s="92"/>
      <c r="E33" s="92"/>
    </row>
    <row r="34" spans="1:5" ht="15" customHeight="1">
      <c r="A34" s="10"/>
      <c r="B34" s="12" t="s">
        <v>22</v>
      </c>
      <c r="C34" s="57">
        <v>161542</v>
      </c>
      <c r="D34" s="92"/>
      <c r="E34" s="92"/>
    </row>
    <row r="35" spans="1:5" ht="15" customHeight="1">
      <c r="A35" s="10"/>
      <c r="B35" s="15" t="s">
        <v>28</v>
      </c>
      <c r="C35" s="57">
        <v>16843</v>
      </c>
      <c r="D35" s="92"/>
      <c r="E35" s="92"/>
    </row>
    <row r="36" spans="1:5" ht="15" customHeight="1">
      <c r="A36" s="10"/>
      <c r="B36" s="15" t="s">
        <v>67</v>
      </c>
      <c r="C36" s="57">
        <v>1359</v>
      </c>
      <c r="D36" s="92"/>
      <c r="E36" s="92"/>
    </row>
    <row r="37" spans="1:5" ht="15" customHeight="1">
      <c r="A37" s="10"/>
      <c r="B37" s="15" t="s">
        <v>45</v>
      </c>
      <c r="C37" s="57">
        <v>27718</v>
      </c>
      <c r="D37" s="92"/>
      <c r="E37" s="92"/>
    </row>
    <row r="38" spans="1:5" ht="15" customHeight="1">
      <c r="A38" s="10"/>
      <c r="B38" s="15"/>
      <c r="C38" s="57"/>
      <c r="D38" s="89"/>
      <c r="E38" s="89"/>
    </row>
    <row r="39" spans="1:5" ht="33" customHeight="1">
      <c r="A39" s="46" t="s">
        <v>7</v>
      </c>
      <c r="B39" s="47" t="s">
        <v>77</v>
      </c>
      <c r="C39" s="59"/>
      <c r="D39" s="93">
        <v>115204</v>
      </c>
      <c r="E39" s="93">
        <f>SUM(C41:C45)</f>
        <v>115204</v>
      </c>
    </row>
    <row r="40" spans="1:5" ht="15" customHeight="1">
      <c r="A40" s="10"/>
      <c r="B40" s="13" t="s">
        <v>14</v>
      </c>
      <c r="C40" s="53"/>
      <c r="D40" s="94"/>
      <c r="E40" s="94"/>
    </row>
    <row r="41" spans="1:5" ht="15" customHeight="1">
      <c r="A41" s="10"/>
      <c r="B41" s="15" t="s">
        <v>59</v>
      </c>
      <c r="C41" s="53">
        <v>1349</v>
      </c>
      <c r="D41" s="94"/>
      <c r="E41" s="94"/>
    </row>
    <row r="42" spans="1:5" ht="15" customHeight="1">
      <c r="A42" s="10"/>
      <c r="B42" s="12" t="s">
        <v>22</v>
      </c>
      <c r="C42" s="53">
        <v>77371</v>
      </c>
      <c r="D42" s="94"/>
      <c r="E42" s="94"/>
    </row>
    <row r="43" spans="1:5" ht="15" customHeight="1">
      <c r="A43" s="10"/>
      <c r="B43" s="12" t="s">
        <v>68</v>
      </c>
      <c r="C43" s="53">
        <v>8238</v>
      </c>
      <c r="D43" s="94"/>
      <c r="E43" s="94"/>
    </row>
    <row r="44" spans="1:5" ht="15" customHeight="1">
      <c r="A44" s="10"/>
      <c r="B44" s="15" t="s">
        <v>45</v>
      </c>
      <c r="C44" s="53">
        <v>4495</v>
      </c>
      <c r="D44" s="94"/>
      <c r="E44" s="94"/>
    </row>
    <row r="45" spans="1:5" ht="15" customHeight="1">
      <c r="A45" s="10"/>
      <c r="B45" s="16" t="s">
        <v>48</v>
      </c>
      <c r="C45" s="53">
        <v>23751</v>
      </c>
      <c r="D45" s="94"/>
      <c r="E45" s="94"/>
    </row>
    <row r="46" spans="1:5" ht="15" customHeight="1">
      <c r="A46" s="10"/>
      <c r="B46" s="15"/>
      <c r="C46" s="57"/>
      <c r="D46" s="89"/>
      <c r="E46" s="89"/>
    </row>
    <row r="47" spans="1:5" ht="48.75" customHeight="1">
      <c r="A47" s="46" t="s">
        <v>8</v>
      </c>
      <c r="B47" s="48" t="s">
        <v>76</v>
      </c>
      <c r="C47" s="58"/>
      <c r="D47" s="91">
        <v>377466</v>
      </c>
      <c r="E47" s="91">
        <f>SUM(C49:C53)</f>
        <v>377466</v>
      </c>
    </row>
    <row r="48" spans="1:5" ht="15" customHeight="1">
      <c r="A48" s="10"/>
      <c r="B48" s="13" t="s">
        <v>14</v>
      </c>
      <c r="C48" s="57"/>
      <c r="D48" s="95"/>
      <c r="E48" s="95"/>
    </row>
    <row r="49" spans="1:5" ht="15" customHeight="1">
      <c r="A49" s="10"/>
      <c r="B49" s="15" t="s">
        <v>59</v>
      </c>
      <c r="C49" s="57">
        <v>7040</v>
      </c>
      <c r="D49" s="95"/>
      <c r="E49" s="95"/>
    </row>
    <row r="50" spans="1:5" ht="15" customHeight="1">
      <c r="A50" s="10"/>
      <c r="B50" s="12" t="s">
        <v>22</v>
      </c>
      <c r="C50" s="57">
        <v>329709</v>
      </c>
      <c r="D50" s="95"/>
      <c r="E50" s="95"/>
    </row>
    <row r="51" spans="1:5" ht="15" customHeight="1">
      <c r="A51" s="10"/>
      <c r="B51" s="12" t="s">
        <v>68</v>
      </c>
      <c r="C51" s="57">
        <v>7010</v>
      </c>
      <c r="D51" s="95"/>
      <c r="E51" s="95"/>
    </row>
    <row r="52" spans="1:5" ht="15" customHeight="1">
      <c r="A52" s="10"/>
      <c r="B52" s="15" t="s">
        <v>28</v>
      </c>
      <c r="C52" s="57">
        <v>30407</v>
      </c>
      <c r="D52" s="92"/>
      <c r="E52" s="92"/>
    </row>
    <row r="53" spans="1:5" ht="15" customHeight="1">
      <c r="A53" s="10"/>
      <c r="B53" s="15" t="s">
        <v>45</v>
      </c>
      <c r="C53" s="57">
        <v>3300</v>
      </c>
      <c r="D53" s="92"/>
      <c r="E53" s="92"/>
    </row>
    <row r="54" spans="1:5" ht="15" customHeight="1">
      <c r="A54" s="10"/>
      <c r="B54" s="15"/>
      <c r="C54" s="57"/>
      <c r="D54" s="92"/>
      <c r="E54" s="92"/>
    </row>
    <row r="55" spans="1:5" ht="30" customHeight="1">
      <c r="A55" s="46" t="s">
        <v>9</v>
      </c>
      <c r="B55" s="48" t="s">
        <v>75</v>
      </c>
      <c r="C55" s="58"/>
      <c r="D55" s="91">
        <v>197264</v>
      </c>
      <c r="E55" s="91">
        <f>SUM(C57:C60)</f>
        <v>197264</v>
      </c>
    </row>
    <row r="56" spans="1:5" ht="15" customHeight="1">
      <c r="A56" s="10"/>
      <c r="B56" s="13" t="s">
        <v>14</v>
      </c>
      <c r="C56" s="57"/>
      <c r="D56" s="92"/>
      <c r="E56" s="92"/>
    </row>
    <row r="57" spans="1:5" ht="15" customHeight="1">
      <c r="A57" s="10"/>
      <c r="B57" s="12" t="s">
        <v>22</v>
      </c>
      <c r="C57" s="57">
        <v>174031</v>
      </c>
      <c r="D57" s="92"/>
      <c r="E57" s="92"/>
    </row>
    <row r="58" spans="1:5" ht="15" customHeight="1">
      <c r="A58" s="10"/>
      <c r="B58" s="12" t="s">
        <v>28</v>
      </c>
      <c r="C58" s="57">
        <v>6324</v>
      </c>
      <c r="D58" s="92"/>
      <c r="E58" s="92"/>
    </row>
    <row r="59" spans="1:5" ht="15" customHeight="1">
      <c r="A59" s="10"/>
      <c r="B59" s="12" t="s">
        <v>68</v>
      </c>
      <c r="C59" s="57">
        <v>13013</v>
      </c>
      <c r="D59" s="92"/>
      <c r="E59" s="92"/>
    </row>
    <row r="60" spans="1:5" ht="15" customHeight="1">
      <c r="A60" s="10"/>
      <c r="B60" s="15" t="s">
        <v>45</v>
      </c>
      <c r="C60" s="57">
        <v>3896</v>
      </c>
      <c r="D60" s="92"/>
      <c r="E60" s="92"/>
    </row>
    <row r="61" spans="1:5" ht="15" customHeight="1">
      <c r="A61" s="10"/>
      <c r="B61" s="15"/>
      <c r="C61" s="57"/>
      <c r="D61" s="89"/>
      <c r="E61" s="89"/>
    </row>
    <row r="62" spans="1:5" ht="30" customHeight="1">
      <c r="A62" s="46" t="s">
        <v>12</v>
      </c>
      <c r="B62" s="131" t="s">
        <v>121</v>
      </c>
      <c r="C62" s="58"/>
      <c r="D62" s="90">
        <v>6020</v>
      </c>
      <c r="E62" s="90">
        <f>SUM(C64:C66)</f>
        <v>6020</v>
      </c>
    </row>
    <row r="63" spans="1:5" ht="15" customHeight="1">
      <c r="A63" s="10"/>
      <c r="B63" s="13" t="s">
        <v>14</v>
      </c>
      <c r="C63" s="57"/>
      <c r="D63" s="89"/>
      <c r="E63" s="89"/>
    </row>
    <row r="64" spans="1:5" ht="15" customHeight="1">
      <c r="A64" s="10"/>
      <c r="B64" s="15" t="s">
        <v>59</v>
      </c>
      <c r="C64" s="57">
        <v>4446</v>
      </c>
      <c r="D64" s="89"/>
      <c r="E64" s="89"/>
    </row>
    <row r="65" spans="1:5" ht="15" customHeight="1">
      <c r="A65" s="10"/>
      <c r="B65" s="12" t="s">
        <v>22</v>
      </c>
      <c r="C65" s="57">
        <v>1514</v>
      </c>
      <c r="D65" s="89"/>
      <c r="E65" s="89"/>
    </row>
    <row r="66" spans="1:5" ht="15" customHeight="1">
      <c r="A66" s="10"/>
      <c r="B66" s="15" t="s">
        <v>45</v>
      </c>
      <c r="C66" s="57">
        <v>60</v>
      </c>
      <c r="D66" s="89"/>
      <c r="E66" s="89"/>
    </row>
    <row r="67" spans="1:5" ht="15" customHeight="1">
      <c r="A67" s="10"/>
      <c r="B67" s="15"/>
      <c r="C67" s="57"/>
      <c r="D67" s="89"/>
      <c r="E67" s="89"/>
    </row>
    <row r="68" spans="1:5" ht="15" customHeight="1">
      <c r="A68" s="46" t="s">
        <v>13</v>
      </c>
      <c r="B68" s="47" t="s">
        <v>62</v>
      </c>
      <c r="C68" s="60"/>
      <c r="D68" s="96">
        <v>338</v>
      </c>
      <c r="E68" s="96">
        <f>SUM(C70)</f>
        <v>338</v>
      </c>
    </row>
    <row r="69" spans="1:5" ht="15" customHeight="1">
      <c r="A69" s="10"/>
      <c r="B69" s="13" t="s">
        <v>14</v>
      </c>
      <c r="C69" s="57"/>
      <c r="D69" s="92"/>
      <c r="E69" s="92"/>
    </row>
    <row r="70" spans="1:5" ht="15" customHeight="1">
      <c r="A70" s="10"/>
      <c r="B70" s="15" t="s">
        <v>28</v>
      </c>
      <c r="C70" s="57">
        <v>338</v>
      </c>
      <c r="D70" s="92"/>
      <c r="E70" s="92"/>
    </row>
    <row r="71" spans="1:5" ht="15" customHeight="1">
      <c r="A71" s="10"/>
      <c r="B71" s="15"/>
      <c r="C71" s="57"/>
      <c r="D71" s="89"/>
      <c r="E71" s="89"/>
    </row>
    <row r="72" spans="1:5" s="5" customFormat="1" ht="15" customHeight="1">
      <c r="A72" s="79" t="s">
        <v>19</v>
      </c>
      <c r="B72" s="83" t="s">
        <v>40</v>
      </c>
      <c r="C72" s="84"/>
      <c r="D72" s="97">
        <f>D11+D19+D26+D31+D39+D47+D55+D62+D68</f>
        <v>1357023</v>
      </c>
      <c r="E72" s="97">
        <f>E11+E21+E26+E31+E39+E47+E55+E62+E68</f>
        <v>1358823</v>
      </c>
    </row>
    <row r="73" spans="1:5" ht="15" customHeight="1">
      <c r="A73" s="10"/>
      <c r="B73" s="18"/>
      <c r="C73" s="57"/>
      <c r="D73" s="89"/>
      <c r="E73" s="89"/>
    </row>
    <row r="74" spans="1:5" ht="15" customHeight="1">
      <c r="A74" s="10" t="s">
        <v>20</v>
      </c>
      <c r="B74" s="11" t="s">
        <v>54</v>
      </c>
      <c r="C74" s="61"/>
      <c r="D74" s="98"/>
      <c r="E74" s="98"/>
    </row>
    <row r="75" spans="1:5" ht="15" customHeight="1">
      <c r="A75" s="10"/>
      <c r="B75" s="19"/>
      <c r="C75" s="61"/>
      <c r="D75" s="98"/>
      <c r="E75" s="98"/>
    </row>
    <row r="76" spans="1:5" ht="30" customHeight="1">
      <c r="A76" s="46" t="s">
        <v>10</v>
      </c>
      <c r="B76" s="76" t="s">
        <v>74</v>
      </c>
      <c r="C76" s="77"/>
      <c r="D76" s="99">
        <v>7500</v>
      </c>
      <c r="E76" s="99">
        <f>SUM(C78:C79)</f>
        <v>7500</v>
      </c>
    </row>
    <row r="77" spans="1:5" ht="15" customHeight="1">
      <c r="A77" s="10"/>
      <c r="B77" s="13" t="s">
        <v>14</v>
      </c>
      <c r="C77" s="61"/>
      <c r="D77" s="100"/>
      <c r="E77" s="100"/>
    </row>
    <row r="78" spans="1:5" ht="15" customHeight="1">
      <c r="A78" s="10"/>
      <c r="B78" s="12" t="s">
        <v>22</v>
      </c>
      <c r="C78" s="61">
        <v>5000</v>
      </c>
      <c r="D78" s="100"/>
      <c r="E78" s="100"/>
    </row>
    <row r="79" spans="1:5" ht="15" customHeight="1">
      <c r="A79" s="10"/>
      <c r="B79" s="12" t="s">
        <v>28</v>
      </c>
      <c r="C79" s="61">
        <v>2500</v>
      </c>
      <c r="D79" s="100"/>
      <c r="E79" s="100"/>
    </row>
    <row r="80" spans="1:5" ht="15" customHeight="1">
      <c r="A80" s="10"/>
      <c r="B80" s="20"/>
      <c r="C80" s="57"/>
      <c r="D80" s="95"/>
      <c r="E80" s="95"/>
    </row>
    <row r="81" spans="1:5" ht="15" customHeight="1">
      <c r="A81" s="79" t="s">
        <v>20</v>
      </c>
      <c r="B81" s="82" t="s">
        <v>55</v>
      </c>
      <c r="C81" s="61"/>
      <c r="D81" s="101">
        <f>D76</f>
        <v>7500</v>
      </c>
      <c r="E81" s="101">
        <f>E76</f>
        <v>7500</v>
      </c>
    </row>
    <row r="82" spans="1:5" ht="15" customHeight="1">
      <c r="A82" s="10"/>
      <c r="B82" s="19"/>
      <c r="C82" s="61"/>
      <c r="D82" s="98"/>
      <c r="E82" s="98"/>
    </row>
    <row r="83" spans="1:5" ht="15" customHeight="1">
      <c r="A83" s="10" t="s">
        <v>56</v>
      </c>
      <c r="B83" s="21" t="s">
        <v>21</v>
      </c>
      <c r="C83" s="61"/>
      <c r="D83" s="98"/>
      <c r="E83" s="98"/>
    </row>
    <row r="84" spans="1:5" ht="15" customHeight="1">
      <c r="A84" s="10"/>
      <c r="B84" s="12"/>
      <c r="C84" s="57"/>
      <c r="D84" s="89"/>
      <c r="E84" s="89"/>
    </row>
    <row r="85" spans="1:5" ht="15" customHeight="1">
      <c r="A85" s="46" t="s">
        <v>10</v>
      </c>
      <c r="B85" s="75" t="s">
        <v>17</v>
      </c>
      <c r="C85" s="60"/>
      <c r="D85" s="90">
        <v>1000</v>
      </c>
      <c r="E85" s="90">
        <f>SUM(C87)</f>
        <v>1000</v>
      </c>
    </row>
    <row r="86" spans="1:5" ht="15" customHeight="1">
      <c r="A86" s="10"/>
      <c r="B86" s="13" t="s">
        <v>14</v>
      </c>
      <c r="C86" s="57"/>
      <c r="D86" s="89"/>
      <c r="E86" s="89"/>
    </row>
    <row r="87" spans="1:5" ht="15" customHeight="1">
      <c r="A87" s="10"/>
      <c r="B87" s="12" t="s">
        <v>28</v>
      </c>
      <c r="C87" s="57">
        <v>1000</v>
      </c>
      <c r="D87" s="89"/>
      <c r="E87" s="89"/>
    </row>
    <row r="88" spans="1:5" ht="15" customHeight="1">
      <c r="A88" s="10"/>
      <c r="B88" s="15"/>
      <c r="C88" s="57"/>
      <c r="D88" s="89"/>
      <c r="E88" s="89"/>
    </row>
    <row r="89" spans="1:5" ht="15" customHeight="1">
      <c r="A89" s="46" t="s">
        <v>11</v>
      </c>
      <c r="B89" s="47" t="s">
        <v>27</v>
      </c>
      <c r="C89" s="60"/>
      <c r="D89" s="90">
        <v>6043</v>
      </c>
      <c r="E89" s="90">
        <f>SUM(C91)</f>
        <v>6043</v>
      </c>
    </row>
    <row r="90" spans="1:5" ht="15" customHeight="1">
      <c r="A90" s="10"/>
      <c r="B90" s="13" t="s">
        <v>14</v>
      </c>
      <c r="C90" s="57"/>
      <c r="D90" s="89"/>
      <c r="E90" s="89"/>
    </row>
    <row r="91" spans="1:5" ht="15" customHeight="1">
      <c r="A91" s="10"/>
      <c r="B91" s="12" t="s">
        <v>28</v>
      </c>
      <c r="C91" s="53">
        <v>6043</v>
      </c>
      <c r="D91" s="89"/>
      <c r="E91" s="89"/>
    </row>
    <row r="92" spans="1:5" ht="15" customHeight="1">
      <c r="A92" s="10"/>
      <c r="B92" s="22"/>
      <c r="C92" s="57"/>
      <c r="D92" s="89"/>
      <c r="E92" s="89"/>
    </row>
    <row r="93" spans="1:5" ht="15" customHeight="1">
      <c r="A93" s="46" t="s">
        <v>5</v>
      </c>
      <c r="B93" s="47" t="s">
        <v>34</v>
      </c>
      <c r="C93" s="60"/>
      <c r="D93" s="90">
        <v>4000</v>
      </c>
      <c r="E93" s="90">
        <f>SUM(C95)</f>
        <v>4000</v>
      </c>
    </row>
    <row r="94" spans="1:5" ht="15" customHeight="1">
      <c r="A94" s="10"/>
      <c r="B94" s="13" t="s">
        <v>14</v>
      </c>
      <c r="C94" s="57"/>
      <c r="D94" s="89"/>
      <c r="E94" s="89"/>
    </row>
    <row r="95" spans="1:5" ht="15" customHeight="1">
      <c r="A95" s="10"/>
      <c r="B95" s="12" t="s">
        <v>28</v>
      </c>
      <c r="C95" s="53">
        <v>4000</v>
      </c>
      <c r="D95" s="89"/>
      <c r="E95" s="89"/>
    </row>
    <row r="96" spans="1:5" ht="15" customHeight="1">
      <c r="A96" s="10"/>
      <c r="B96" s="12"/>
      <c r="C96" s="53"/>
      <c r="D96" s="94"/>
      <c r="E96" s="94"/>
    </row>
    <row r="97" spans="1:5" ht="34.5" customHeight="1">
      <c r="A97" s="46" t="s">
        <v>6</v>
      </c>
      <c r="B97" s="47" t="s">
        <v>73</v>
      </c>
      <c r="C97" s="60"/>
      <c r="D97" s="90">
        <v>1000</v>
      </c>
      <c r="E97" s="90">
        <f>SUM(C99)</f>
        <v>1000</v>
      </c>
    </row>
    <row r="98" spans="1:5" ht="15" customHeight="1">
      <c r="A98" s="10"/>
      <c r="B98" s="13" t="s">
        <v>14</v>
      </c>
      <c r="C98" s="57"/>
      <c r="D98" s="92"/>
      <c r="E98" s="92"/>
    </row>
    <row r="99" spans="1:5" ht="15" customHeight="1">
      <c r="A99" s="10"/>
      <c r="B99" s="15" t="s">
        <v>28</v>
      </c>
      <c r="C99" s="57">
        <v>1000</v>
      </c>
      <c r="D99" s="92"/>
      <c r="E99" s="92"/>
    </row>
    <row r="100" spans="1:5" ht="15" customHeight="1">
      <c r="A100" s="10"/>
      <c r="B100" s="15"/>
      <c r="C100" s="57"/>
      <c r="D100" s="92"/>
      <c r="E100" s="92"/>
    </row>
    <row r="101" spans="1:5" ht="30" customHeight="1">
      <c r="A101" s="46" t="s">
        <v>7</v>
      </c>
      <c r="B101" s="49" t="s">
        <v>72</v>
      </c>
      <c r="C101" s="60"/>
      <c r="D101" s="96">
        <v>9129</v>
      </c>
      <c r="E101" s="90">
        <f>SUM(C103)</f>
        <v>9129</v>
      </c>
    </row>
    <row r="102" spans="1:5" ht="15" customHeight="1">
      <c r="A102" s="10"/>
      <c r="B102" s="13" t="s">
        <v>14</v>
      </c>
      <c r="C102" s="57"/>
      <c r="D102" s="92"/>
      <c r="E102" s="92"/>
    </row>
    <row r="103" spans="1:5" ht="15" customHeight="1">
      <c r="A103" s="10"/>
      <c r="B103" s="15" t="s">
        <v>28</v>
      </c>
      <c r="C103" s="57">
        <v>9129</v>
      </c>
      <c r="D103" s="92"/>
      <c r="E103" s="92"/>
    </row>
    <row r="104" spans="1:5" ht="15" customHeight="1">
      <c r="A104" s="10"/>
      <c r="B104" s="15"/>
      <c r="C104" s="57"/>
      <c r="D104" s="92"/>
      <c r="E104" s="92"/>
    </row>
    <row r="105" spans="1:5" ht="15" customHeight="1">
      <c r="A105" s="46" t="s">
        <v>8</v>
      </c>
      <c r="B105" s="47" t="s">
        <v>61</v>
      </c>
      <c r="C105" s="78"/>
      <c r="D105" s="96">
        <v>2350</v>
      </c>
      <c r="E105" s="90">
        <f>SUM(C107)</f>
        <v>2350</v>
      </c>
    </row>
    <row r="106" spans="1:5" ht="15" customHeight="1">
      <c r="A106" s="10"/>
      <c r="B106" s="13" t="s">
        <v>14</v>
      </c>
      <c r="C106" s="57"/>
      <c r="D106" s="92"/>
      <c r="E106" s="92"/>
    </row>
    <row r="107" spans="1:5" ht="15" customHeight="1">
      <c r="A107" s="10"/>
      <c r="B107" s="15" t="s">
        <v>28</v>
      </c>
      <c r="C107" s="57">
        <v>2350</v>
      </c>
      <c r="D107" s="92"/>
      <c r="E107" s="92"/>
    </row>
    <row r="108" spans="1:5" ht="15" customHeight="1">
      <c r="A108" s="10"/>
      <c r="B108" s="15"/>
      <c r="C108" s="57"/>
      <c r="D108" s="92"/>
      <c r="E108" s="92"/>
    </row>
    <row r="109" spans="1:5" s="5" customFormat="1" ht="15" customHeight="1">
      <c r="A109" s="79" t="s">
        <v>56</v>
      </c>
      <c r="B109" s="80" t="s">
        <v>25</v>
      </c>
      <c r="C109" s="81"/>
      <c r="D109" s="102">
        <f>D85+D89+D93+D97+D101+D105</f>
        <v>23522</v>
      </c>
      <c r="E109" s="102">
        <f>E85+E89+E93+E97+E101+E105</f>
        <v>23522</v>
      </c>
    </row>
    <row r="110" spans="1:5" ht="15" customHeight="1" thickBot="1">
      <c r="A110" s="23"/>
      <c r="B110" s="24"/>
      <c r="C110" s="62"/>
      <c r="D110" s="103"/>
      <c r="E110" s="103"/>
    </row>
    <row r="111" spans="1:5" ht="20.25" customHeight="1" thickBot="1">
      <c r="A111" s="25" t="s">
        <v>41</v>
      </c>
      <c r="B111" s="26" t="s">
        <v>64</v>
      </c>
      <c r="C111" s="63"/>
      <c r="D111" s="114">
        <f>D72+D109+D81</f>
        <v>1388045</v>
      </c>
      <c r="E111" s="114">
        <f>E72+E109+E81</f>
        <v>1389845</v>
      </c>
    </row>
    <row r="112" spans="1:5" ht="15" customHeight="1" thickBot="1">
      <c r="A112" s="27"/>
      <c r="B112" s="28"/>
      <c r="C112" s="64"/>
      <c r="D112" s="98"/>
      <c r="E112" s="98"/>
    </row>
    <row r="113" spans="1:5" ht="15" customHeight="1">
      <c r="A113" s="10" t="s">
        <v>2</v>
      </c>
      <c r="B113" s="9" t="s">
        <v>101</v>
      </c>
      <c r="C113" s="52"/>
      <c r="D113" s="104"/>
      <c r="E113" s="104"/>
    </row>
    <row r="114" spans="1:5" ht="15" customHeight="1">
      <c r="A114" s="29"/>
      <c r="B114" s="12"/>
      <c r="C114" s="53"/>
      <c r="D114" s="94"/>
      <c r="E114" s="94"/>
    </row>
    <row r="115" spans="1:5" ht="15" customHeight="1">
      <c r="A115" s="10" t="s">
        <v>19</v>
      </c>
      <c r="B115" s="11" t="s">
        <v>53</v>
      </c>
      <c r="C115" s="65"/>
      <c r="D115" s="92"/>
      <c r="E115" s="92"/>
    </row>
    <row r="116" spans="1:5" ht="15" customHeight="1">
      <c r="A116" s="10"/>
      <c r="B116" s="17"/>
      <c r="C116" s="65"/>
      <c r="D116" s="92"/>
      <c r="E116" s="92"/>
    </row>
    <row r="117" spans="1:5" ht="30" customHeight="1">
      <c r="A117" s="46" t="s">
        <v>10</v>
      </c>
      <c r="B117" s="47" t="s">
        <v>80</v>
      </c>
      <c r="C117" s="54"/>
      <c r="D117" s="91">
        <v>9000</v>
      </c>
      <c r="E117" s="126"/>
    </row>
    <row r="118" spans="1:5" ht="15" customHeight="1">
      <c r="A118" s="10"/>
      <c r="B118" s="12" t="s">
        <v>125</v>
      </c>
      <c r="C118" s="66"/>
      <c r="D118" s="105"/>
      <c r="E118" s="128">
        <v>-9000</v>
      </c>
    </row>
    <row r="119" spans="1:5" s="120" customFormat="1" ht="15" customHeight="1">
      <c r="A119" s="10"/>
      <c r="B119" s="17" t="s">
        <v>110</v>
      </c>
      <c r="C119" s="127"/>
      <c r="D119" s="105"/>
      <c r="E119" s="105">
        <f>SUM(D117:E118)</f>
        <v>0</v>
      </c>
    </row>
    <row r="120" spans="1:5" ht="15" customHeight="1">
      <c r="A120" s="10"/>
      <c r="B120" s="12"/>
      <c r="C120" s="66"/>
      <c r="D120" s="105"/>
      <c r="E120" s="105"/>
    </row>
    <row r="121" spans="1:5" ht="30.75" customHeight="1">
      <c r="A121" s="72" t="s">
        <v>11</v>
      </c>
      <c r="B121" s="47" t="s">
        <v>81</v>
      </c>
      <c r="C121" s="60"/>
      <c r="D121" s="91">
        <v>18520</v>
      </c>
      <c r="E121" s="90">
        <f>SUM(C123)</f>
        <v>18520</v>
      </c>
    </row>
    <row r="122" spans="1:5" ht="15" customHeight="1">
      <c r="A122" s="31"/>
      <c r="B122" s="13" t="s">
        <v>14</v>
      </c>
      <c r="C122" s="57"/>
      <c r="D122" s="106"/>
      <c r="E122" s="106"/>
    </row>
    <row r="123" spans="1:5" ht="15" customHeight="1">
      <c r="A123" s="31"/>
      <c r="B123" s="15" t="s">
        <v>28</v>
      </c>
      <c r="C123" s="57">
        <v>18520</v>
      </c>
      <c r="D123" s="106"/>
      <c r="E123" s="106"/>
    </row>
    <row r="124" spans="1:5" ht="15" customHeight="1">
      <c r="A124" s="31"/>
      <c r="B124" s="16"/>
      <c r="C124" s="56"/>
      <c r="D124" s="106"/>
      <c r="E124" s="106"/>
    </row>
    <row r="125" spans="1:5" ht="30" customHeight="1">
      <c r="A125" s="72" t="s">
        <v>5</v>
      </c>
      <c r="B125" s="47" t="s">
        <v>82</v>
      </c>
      <c r="C125" s="73"/>
      <c r="D125" s="91">
        <v>217140</v>
      </c>
      <c r="E125" s="91">
        <f>SUM(C127:C128)</f>
        <v>217140</v>
      </c>
    </row>
    <row r="126" spans="1:5" ht="15" customHeight="1">
      <c r="A126" s="31"/>
      <c r="B126" s="13" t="s">
        <v>14</v>
      </c>
      <c r="C126" s="56"/>
      <c r="D126" s="106"/>
      <c r="E126" s="106"/>
    </row>
    <row r="127" spans="1:5" ht="15" customHeight="1">
      <c r="A127" s="31"/>
      <c r="B127" s="12" t="s">
        <v>22</v>
      </c>
      <c r="C127" s="56">
        <v>201940</v>
      </c>
      <c r="D127" s="106"/>
      <c r="E127" s="106"/>
    </row>
    <row r="128" spans="1:5" ht="15" customHeight="1">
      <c r="A128" s="31"/>
      <c r="B128" s="15" t="s">
        <v>45</v>
      </c>
      <c r="C128" s="56">
        <v>15200</v>
      </c>
      <c r="D128" s="106"/>
      <c r="E128" s="106"/>
    </row>
    <row r="129" spans="1:5" ht="15" customHeight="1">
      <c r="A129" s="31"/>
      <c r="B129" s="16"/>
      <c r="C129" s="56"/>
      <c r="D129" s="106"/>
      <c r="E129" s="106"/>
    </row>
    <row r="130" spans="1:5" ht="29.25" customHeight="1">
      <c r="A130" s="46" t="s">
        <v>6</v>
      </c>
      <c r="B130" s="47" t="s">
        <v>26</v>
      </c>
      <c r="C130" s="73"/>
      <c r="D130" s="91">
        <v>3600</v>
      </c>
      <c r="E130" s="91">
        <f>SUM(C132:C134)</f>
        <v>3600</v>
      </c>
    </row>
    <row r="131" spans="1:5" ht="15" customHeight="1">
      <c r="A131" s="10"/>
      <c r="B131" s="13" t="s">
        <v>14</v>
      </c>
      <c r="C131" s="56"/>
      <c r="D131" s="106"/>
      <c r="E131" s="106"/>
    </row>
    <row r="132" spans="1:5" ht="15" customHeight="1">
      <c r="A132" s="10"/>
      <c r="B132" s="12" t="s">
        <v>22</v>
      </c>
      <c r="C132" s="56">
        <v>1800</v>
      </c>
      <c r="D132" s="106"/>
      <c r="E132" s="106"/>
    </row>
    <row r="133" spans="1:5" ht="15" customHeight="1">
      <c r="A133" s="10"/>
      <c r="B133" s="12" t="s">
        <v>28</v>
      </c>
      <c r="C133" s="56">
        <v>1200</v>
      </c>
      <c r="D133" s="106"/>
      <c r="E133" s="106"/>
    </row>
    <row r="134" spans="1:5" ht="15" customHeight="1">
      <c r="A134" s="10"/>
      <c r="B134" s="15" t="s">
        <v>45</v>
      </c>
      <c r="C134" s="56">
        <v>600</v>
      </c>
      <c r="D134" s="106"/>
      <c r="E134" s="106"/>
    </row>
    <row r="135" spans="1:5" ht="15" customHeight="1">
      <c r="A135" s="10"/>
      <c r="B135" s="15"/>
      <c r="C135" s="57"/>
      <c r="D135" s="106"/>
      <c r="E135" s="106"/>
    </row>
    <row r="136" spans="1:5" ht="15" customHeight="1">
      <c r="A136" s="10"/>
      <c r="B136" s="15"/>
      <c r="C136" s="57"/>
      <c r="D136" s="106"/>
      <c r="E136" s="106"/>
    </row>
    <row r="137" spans="1:5" ht="15" customHeight="1">
      <c r="A137" s="46" t="s">
        <v>7</v>
      </c>
      <c r="B137" s="74" t="s">
        <v>65</v>
      </c>
      <c r="C137" s="60"/>
      <c r="D137" s="91">
        <v>2537</v>
      </c>
      <c r="E137" s="91">
        <f>SUM(C139)</f>
        <v>2537</v>
      </c>
    </row>
    <row r="138" spans="1:5" ht="15" customHeight="1">
      <c r="A138" s="10"/>
      <c r="B138" s="13" t="s">
        <v>14</v>
      </c>
      <c r="C138" s="57"/>
      <c r="D138" s="106"/>
      <c r="E138" s="106"/>
    </row>
    <row r="139" spans="1:5" ht="15" customHeight="1">
      <c r="A139" s="10"/>
      <c r="B139" s="12" t="s">
        <v>22</v>
      </c>
      <c r="C139" s="57">
        <v>2537</v>
      </c>
      <c r="D139" s="106"/>
      <c r="E139" s="106"/>
    </row>
    <row r="140" spans="1:5" ht="15" customHeight="1">
      <c r="A140" s="10"/>
      <c r="B140" s="15"/>
      <c r="C140" s="57"/>
      <c r="D140" s="106"/>
      <c r="E140" s="106"/>
    </row>
    <row r="141" spans="1:5" ht="15" customHeight="1">
      <c r="A141" s="46" t="s">
        <v>8</v>
      </c>
      <c r="B141" s="47" t="s">
        <v>58</v>
      </c>
      <c r="C141" s="60"/>
      <c r="D141" s="91">
        <v>9525</v>
      </c>
      <c r="E141" s="91">
        <f>SUM(C143)</f>
        <v>9525</v>
      </c>
    </row>
    <row r="142" spans="1:5" ht="15" customHeight="1">
      <c r="A142" s="10"/>
      <c r="B142" s="13" t="s">
        <v>14</v>
      </c>
      <c r="C142" s="57"/>
      <c r="D142" s="107"/>
      <c r="E142" s="107"/>
    </row>
    <row r="143" spans="1:5" ht="15" customHeight="1">
      <c r="A143" s="10"/>
      <c r="B143" s="15" t="s">
        <v>28</v>
      </c>
      <c r="C143" s="57">
        <v>9525</v>
      </c>
      <c r="D143" s="107"/>
      <c r="E143" s="107"/>
    </row>
    <row r="144" spans="1:5" ht="15" customHeight="1">
      <c r="A144" s="10"/>
      <c r="B144" s="15"/>
      <c r="C144" s="57"/>
      <c r="D144" s="107"/>
      <c r="E144" s="107"/>
    </row>
    <row r="145" spans="1:5" ht="30" customHeight="1">
      <c r="A145" s="46" t="s">
        <v>9</v>
      </c>
      <c r="B145" s="47" t="s">
        <v>95</v>
      </c>
      <c r="C145" s="60"/>
      <c r="D145" s="96">
        <v>64010</v>
      </c>
      <c r="E145" s="91">
        <f>SUM(C147:C148)</f>
        <v>64010</v>
      </c>
    </row>
    <row r="146" spans="1:5" ht="15" customHeight="1">
      <c r="A146" s="10"/>
      <c r="B146" s="13" t="s">
        <v>14</v>
      </c>
      <c r="C146" s="57"/>
      <c r="D146" s="106"/>
      <c r="E146" s="106"/>
    </row>
    <row r="147" spans="1:5" ht="15" customHeight="1">
      <c r="A147" s="10"/>
      <c r="B147" s="15" t="s">
        <v>22</v>
      </c>
      <c r="C147" s="57">
        <v>60000</v>
      </c>
      <c r="D147" s="106"/>
      <c r="E147" s="106"/>
    </row>
    <row r="148" spans="1:5" ht="15" customHeight="1">
      <c r="A148" s="10"/>
      <c r="B148" s="15" t="s">
        <v>45</v>
      </c>
      <c r="C148" s="57">
        <v>4010</v>
      </c>
      <c r="D148" s="106"/>
      <c r="E148" s="106"/>
    </row>
    <row r="149" spans="1:5" ht="15" customHeight="1">
      <c r="A149" s="10"/>
      <c r="B149" s="15"/>
      <c r="C149" s="57"/>
      <c r="D149" s="107"/>
      <c r="E149" s="107"/>
    </row>
    <row r="150" spans="1:5" ht="30" customHeight="1">
      <c r="A150" s="46" t="s">
        <v>12</v>
      </c>
      <c r="B150" s="47" t="s">
        <v>96</v>
      </c>
      <c r="C150" s="60"/>
      <c r="D150" s="96">
        <v>305193</v>
      </c>
      <c r="E150" s="91">
        <f>SUM(C152:C153)</f>
        <v>305193</v>
      </c>
    </row>
    <row r="151" spans="1:5" ht="15" customHeight="1">
      <c r="A151" s="10"/>
      <c r="B151" s="13" t="s">
        <v>14</v>
      </c>
      <c r="C151" s="57"/>
      <c r="D151" s="106"/>
      <c r="E151" s="106"/>
    </row>
    <row r="152" spans="1:5" ht="15" customHeight="1">
      <c r="A152" s="10"/>
      <c r="B152" s="15" t="s">
        <v>22</v>
      </c>
      <c r="C152" s="57">
        <v>298193</v>
      </c>
      <c r="D152" s="106"/>
      <c r="E152" s="106"/>
    </row>
    <row r="153" spans="1:5" ht="15" customHeight="1">
      <c r="A153" s="10"/>
      <c r="B153" s="15" t="s">
        <v>28</v>
      </c>
      <c r="C153" s="57">
        <v>7000</v>
      </c>
      <c r="D153" s="106"/>
      <c r="E153" s="106"/>
    </row>
    <row r="154" spans="1:5" ht="15" customHeight="1">
      <c r="A154" s="10"/>
      <c r="B154" s="15"/>
      <c r="C154" s="57"/>
      <c r="D154" s="107"/>
      <c r="E154" s="107"/>
    </row>
    <row r="155" spans="1:5" ht="30" customHeight="1">
      <c r="A155" s="46" t="s">
        <v>13</v>
      </c>
      <c r="B155" s="47" t="s">
        <v>97</v>
      </c>
      <c r="C155" s="60"/>
      <c r="D155" s="96">
        <v>459931</v>
      </c>
      <c r="E155" s="91">
        <f>SUM(C157:C158)</f>
        <v>459931</v>
      </c>
    </row>
    <row r="156" spans="1:5" ht="15" customHeight="1">
      <c r="A156" s="10"/>
      <c r="B156" s="13" t="s">
        <v>14</v>
      </c>
      <c r="C156" s="57"/>
      <c r="D156" s="92"/>
      <c r="E156" s="92"/>
    </row>
    <row r="157" spans="1:5" ht="15" customHeight="1">
      <c r="A157" s="10"/>
      <c r="B157" s="15" t="s">
        <v>22</v>
      </c>
      <c r="C157" s="57">
        <v>449671</v>
      </c>
      <c r="D157" s="92"/>
      <c r="E157" s="92"/>
    </row>
    <row r="158" spans="1:5" ht="15" customHeight="1">
      <c r="A158" s="10"/>
      <c r="B158" s="15" t="s">
        <v>45</v>
      </c>
      <c r="C158" s="57">
        <v>10260</v>
      </c>
      <c r="D158" s="92"/>
      <c r="E158" s="92"/>
    </row>
    <row r="159" spans="1:5" ht="15" customHeight="1">
      <c r="A159" s="10"/>
      <c r="B159" s="15"/>
      <c r="C159" s="57"/>
      <c r="D159" s="95"/>
      <c r="E159" s="95"/>
    </row>
    <row r="160" spans="1:5" ht="21" customHeight="1">
      <c r="A160" s="46" t="s">
        <v>44</v>
      </c>
      <c r="B160" s="47" t="s">
        <v>90</v>
      </c>
      <c r="C160" s="60"/>
      <c r="D160" s="96">
        <v>154000</v>
      </c>
      <c r="E160" s="91">
        <f>SUM(C162)</f>
        <v>154000</v>
      </c>
    </row>
    <row r="161" spans="1:5" ht="15" customHeight="1">
      <c r="A161" s="10"/>
      <c r="B161" s="13" t="s">
        <v>14</v>
      </c>
      <c r="C161" s="57"/>
      <c r="D161" s="106"/>
      <c r="E161" s="106"/>
    </row>
    <row r="162" spans="1:5" ht="15" customHeight="1">
      <c r="A162" s="10"/>
      <c r="B162" s="15" t="s">
        <v>28</v>
      </c>
      <c r="C162" s="57">
        <v>154000</v>
      </c>
      <c r="D162" s="106"/>
      <c r="E162" s="106"/>
    </row>
    <row r="163" spans="1:5" ht="15" customHeight="1">
      <c r="A163" s="10"/>
      <c r="B163" s="15"/>
      <c r="C163" s="57"/>
      <c r="D163" s="107"/>
      <c r="E163" s="107"/>
    </row>
    <row r="164" spans="1:5" ht="16.5" customHeight="1">
      <c r="A164" s="46" t="s">
        <v>46</v>
      </c>
      <c r="B164" s="47" t="s">
        <v>102</v>
      </c>
      <c r="C164" s="60"/>
      <c r="D164" s="96">
        <v>150000</v>
      </c>
      <c r="E164" s="91">
        <f>SUM(C166:C167)</f>
        <v>150000</v>
      </c>
    </row>
    <row r="165" spans="1:5" ht="15" customHeight="1">
      <c r="A165" s="10"/>
      <c r="B165" s="13" t="s">
        <v>14</v>
      </c>
      <c r="C165" s="57"/>
      <c r="D165" s="106"/>
      <c r="E165" s="106"/>
    </row>
    <row r="166" spans="1:5" ht="15" customHeight="1">
      <c r="A166" s="10"/>
      <c r="B166" s="15" t="s">
        <v>22</v>
      </c>
      <c r="C166" s="57">
        <v>127500</v>
      </c>
      <c r="D166" s="106"/>
      <c r="E166" s="106"/>
    </row>
    <row r="167" spans="1:5" ht="15" customHeight="1">
      <c r="A167" s="10"/>
      <c r="B167" s="15" t="s">
        <v>28</v>
      </c>
      <c r="C167" s="57">
        <v>22500</v>
      </c>
      <c r="D167" s="106"/>
      <c r="E167" s="106"/>
    </row>
    <row r="168" spans="1:5" ht="15" customHeight="1">
      <c r="A168" s="10"/>
      <c r="B168" s="15"/>
      <c r="C168" s="57"/>
      <c r="D168" s="107"/>
      <c r="E168" s="107"/>
    </row>
    <row r="169" spans="1:5" ht="21" customHeight="1">
      <c r="A169" s="46" t="s">
        <v>47</v>
      </c>
      <c r="B169" s="48" t="s">
        <v>104</v>
      </c>
      <c r="C169" s="60"/>
      <c r="D169" s="91">
        <v>37160</v>
      </c>
      <c r="E169" s="91">
        <f>SUM(C171)</f>
        <v>37160</v>
      </c>
    </row>
    <row r="170" spans="1:5" ht="15" customHeight="1">
      <c r="A170" s="10"/>
      <c r="B170" s="13" t="s">
        <v>14</v>
      </c>
      <c r="C170" s="57"/>
      <c r="D170" s="107"/>
      <c r="E170" s="107"/>
    </row>
    <row r="171" spans="1:5" ht="15" customHeight="1">
      <c r="A171" s="10"/>
      <c r="B171" s="15" t="s">
        <v>28</v>
      </c>
      <c r="C171" s="57">
        <v>37160</v>
      </c>
      <c r="D171" s="107"/>
      <c r="E171" s="107"/>
    </row>
    <row r="172" spans="1:5" ht="15" customHeight="1">
      <c r="A172" s="10"/>
      <c r="B172" s="15"/>
      <c r="C172" s="57"/>
      <c r="D172" s="107"/>
      <c r="E172" s="107"/>
    </row>
    <row r="173" spans="1:5" ht="15" customHeight="1">
      <c r="A173" s="46" t="s">
        <v>93</v>
      </c>
      <c r="B173" s="74" t="s">
        <v>99</v>
      </c>
      <c r="C173" s="58"/>
      <c r="D173" s="91">
        <v>8081</v>
      </c>
      <c r="E173" s="91">
        <f>SUM(C175)</f>
        <v>8081</v>
      </c>
    </row>
    <row r="174" spans="1:5" ht="15" customHeight="1">
      <c r="A174" s="10"/>
      <c r="B174" s="13" t="s">
        <v>14</v>
      </c>
      <c r="C174" s="57"/>
      <c r="D174" s="107"/>
      <c r="E174" s="107"/>
    </row>
    <row r="175" spans="1:5" ht="15" customHeight="1">
      <c r="A175" s="10"/>
      <c r="B175" s="15" t="s">
        <v>28</v>
      </c>
      <c r="C175" s="57">
        <v>8081</v>
      </c>
      <c r="D175" s="107"/>
      <c r="E175" s="107"/>
    </row>
    <row r="176" spans="1:5" ht="15" customHeight="1">
      <c r="A176" s="10"/>
      <c r="B176" s="15"/>
      <c r="C176" s="57"/>
      <c r="D176" s="107"/>
      <c r="E176" s="107"/>
    </row>
    <row r="177" spans="1:5" ht="15" customHeight="1">
      <c r="A177" s="46" t="s">
        <v>92</v>
      </c>
      <c r="B177" s="47" t="s">
        <v>100</v>
      </c>
      <c r="C177" s="60"/>
      <c r="D177" s="96">
        <v>131836</v>
      </c>
      <c r="E177" s="91">
        <f>SUM(C179)</f>
        <v>131836</v>
      </c>
    </row>
    <row r="178" spans="1:5" ht="15" customHeight="1">
      <c r="A178" s="10"/>
      <c r="B178" s="13" t="s">
        <v>14</v>
      </c>
      <c r="C178" s="57"/>
      <c r="D178" s="106"/>
      <c r="E178" s="106"/>
    </row>
    <row r="179" spans="1:5" ht="15" customHeight="1">
      <c r="A179" s="10"/>
      <c r="B179" s="15" t="s">
        <v>28</v>
      </c>
      <c r="C179" s="57">
        <f>129458+2378</f>
        <v>131836</v>
      </c>
      <c r="D179" s="106"/>
      <c r="E179" s="106"/>
    </row>
    <row r="180" spans="1:5" ht="13.5" customHeight="1">
      <c r="A180" s="10"/>
      <c r="B180" s="15"/>
      <c r="C180" s="57"/>
      <c r="D180" s="106"/>
      <c r="E180" s="106"/>
    </row>
    <row r="181" spans="1:5" ht="15" customHeight="1">
      <c r="A181" s="46" t="s">
        <v>107</v>
      </c>
      <c r="B181" s="74" t="s">
        <v>126</v>
      </c>
      <c r="C181" s="60"/>
      <c r="D181" s="91">
        <v>0</v>
      </c>
      <c r="E181" s="91"/>
    </row>
    <row r="182" spans="1:5" ht="15" customHeight="1">
      <c r="A182" s="10"/>
      <c r="B182" s="117" t="s">
        <v>108</v>
      </c>
      <c r="C182" s="57"/>
      <c r="D182" s="106"/>
      <c r="E182" s="106"/>
    </row>
    <row r="183" spans="1:5" ht="15" customHeight="1">
      <c r="A183" s="10"/>
      <c r="B183" s="12" t="s">
        <v>109</v>
      </c>
      <c r="C183" s="57"/>
      <c r="D183" s="106"/>
      <c r="E183" s="118">
        <v>667</v>
      </c>
    </row>
    <row r="184" spans="1:5" s="120" customFormat="1" ht="15" customHeight="1">
      <c r="A184" s="10"/>
      <c r="B184" s="17" t="s">
        <v>110</v>
      </c>
      <c r="C184" s="119"/>
      <c r="D184" s="106"/>
      <c r="E184" s="107">
        <f>SUM(D181:E183)</f>
        <v>667</v>
      </c>
    </row>
    <row r="185" spans="1:5" ht="15" customHeight="1">
      <c r="A185" s="10"/>
      <c r="B185" s="13" t="s">
        <v>14</v>
      </c>
      <c r="C185" s="57"/>
      <c r="D185" s="106"/>
      <c r="E185" s="106"/>
    </row>
    <row r="186" spans="1:5" ht="15" customHeight="1">
      <c r="A186" s="10"/>
      <c r="B186" s="12" t="s">
        <v>22</v>
      </c>
      <c r="C186" s="57">
        <v>667</v>
      </c>
      <c r="D186" s="106"/>
      <c r="E186" s="106"/>
    </row>
    <row r="187" spans="1:5" ht="15" customHeight="1">
      <c r="A187" s="10"/>
      <c r="B187" s="15"/>
      <c r="C187" s="57"/>
      <c r="D187" s="106"/>
      <c r="E187" s="106"/>
    </row>
    <row r="188" spans="1:5" ht="36" customHeight="1">
      <c r="A188" s="46" t="s">
        <v>115</v>
      </c>
      <c r="B188" s="48" t="s">
        <v>112</v>
      </c>
      <c r="C188" s="60"/>
      <c r="D188" s="91">
        <v>0</v>
      </c>
      <c r="E188" s="91"/>
    </row>
    <row r="189" spans="1:5" ht="15" customHeight="1">
      <c r="A189" s="10"/>
      <c r="B189" s="117" t="s">
        <v>108</v>
      </c>
      <c r="C189" s="57"/>
      <c r="D189" s="106"/>
      <c r="E189" s="106"/>
    </row>
    <row r="190" spans="1:5" ht="15" customHeight="1">
      <c r="A190" s="10"/>
      <c r="B190" s="12" t="s">
        <v>109</v>
      </c>
      <c r="C190" s="57"/>
      <c r="D190" s="106"/>
      <c r="E190" s="118">
        <v>738</v>
      </c>
    </row>
    <row r="191" spans="1:5" s="120" customFormat="1" ht="15" customHeight="1">
      <c r="A191" s="10"/>
      <c r="B191" s="17" t="s">
        <v>110</v>
      </c>
      <c r="C191" s="119"/>
      <c r="D191" s="106"/>
      <c r="E191" s="107">
        <f>SUM(D188:E190)</f>
        <v>738</v>
      </c>
    </row>
    <row r="192" spans="1:5" ht="15" customHeight="1">
      <c r="A192" s="10"/>
      <c r="B192" s="13" t="s">
        <v>14</v>
      </c>
      <c r="C192" s="57"/>
      <c r="D192" s="106"/>
      <c r="E192" s="106"/>
    </row>
    <row r="193" spans="1:5" ht="15" customHeight="1">
      <c r="A193" s="10"/>
      <c r="B193" s="12" t="s">
        <v>22</v>
      </c>
      <c r="C193" s="57">
        <v>738</v>
      </c>
      <c r="D193" s="106"/>
      <c r="E193" s="106"/>
    </row>
    <row r="194" spans="1:5" ht="15" customHeight="1">
      <c r="A194" s="10"/>
      <c r="B194" s="15"/>
      <c r="C194" s="57"/>
      <c r="D194" s="106"/>
      <c r="E194" s="106"/>
    </row>
    <row r="195" spans="1:5" ht="36" customHeight="1">
      <c r="A195" s="46" t="s">
        <v>120</v>
      </c>
      <c r="B195" s="48" t="s">
        <v>116</v>
      </c>
      <c r="C195" s="60"/>
      <c r="D195" s="91">
        <v>0</v>
      </c>
      <c r="E195" s="91"/>
    </row>
    <row r="196" spans="1:5" ht="15" customHeight="1">
      <c r="A196" s="10"/>
      <c r="B196" s="117" t="s">
        <v>108</v>
      </c>
      <c r="C196" s="57"/>
      <c r="D196" s="106"/>
      <c r="E196" s="106"/>
    </row>
    <row r="197" spans="1:5" ht="15" customHeight="1">
      <c r="A197" s="10"/>
      <c r="B197" s="12" t="s">
        <v>117</v>
      </c>
      <c r="C197" s="57"/>
      <c r="D197" s="106"/>
      <c r="E197" s="118">
        <v>7500</v>
      </c>
    </row>
    <row r="198" spans="1:5" s="120" customFormat="1" ht="15" customHeight="1">
      <c r="A198" s="10"/>
      <c r="B198" s="17" t="s">
        <v>110</v>
      </c>
      <c r="C198" s="119"/>
      <c r="D198" s="106"/>
      <c r="E198" s="107">
        <f>SUM(D195:E197)</f>
        <v>7500</v>
      </c>
    </row>
    <row r="199" spans="1:5" ht="15" customHeight="1">
      <c r="A199" s="10"/>
      <c r="B199" s="13" t="s">
        <v>14</v>
      </c>
      <c r="C199" s="57"/>
      <c r="D199" s="106"/>
      <c r="E199" s="106"/>
    </row>
    <row r="200" spans="1:5" ht="15" customHeight="1">
      <c r="A200" s="10"/>
      <c r="B200" s="15" t="s">
        <v>28</v>
      </c>
      <c r="C200" s="57">
        <v>7500</v>
      </c>
      <c r="D200" s="106"/>
      <c r="E200" s="106"/>
    </row>
    <row r="201" spans="1:5" ht="15" customHeight="1">
      <c r="A201" s="10"/>
      <c r="B201" s="15"/>
      <c r="C201" s="57"/>
      <c r="D201" s="106"/>
      <c r="E201" s="106"/>
    </row>
    <row r="202" spans="1:5" ht="23.25" customHeight="1">
      <c r="A202" s="46" t="s">
        <v>122</v>
      </c>
      <c r="B202" s="48" t="s">
        <v>123</v>
      </c>
      <c r="C202" s="60"/>
      <c r="D202" s="91">
        <v>0</v>
      </c>
      <c r="E202" s="91"/>
    </row>
    <row r="203" spans="1:5" ht="15" customHeight="1">
      <c r="A203" s="10"/>
      <c r="B203" s="117" t="s">
        <v>108</v>
      </c>
      <c r="C203" s="57"/>
      <c r="D203" s="106"/>
      <c r="E203" s="106"/>
    </row>
    <row r="204" spans="1:5" ht="15" customHeight="1">
      <c r="A204" s="10"/>
      <c r="B204" s="12" t="s">
        <v>109</v>
      </c>
      <c r="C204" s="57"/>
      <c r="D204" s="106"/>
      <c r="E204" s="118">
        <v>250</v>
      </c>
    </row>
    <row r="205" spans="1:5" s="120" customFormat="1" ht="15" customHeight="1">
      <c r="A205" s="10"/>
      <c r="B205" s="17" t="s">
        <v>110</v>
      </c>
      <c r="C205" s="119"/>
      <c r="D205" s="106"/>
      <c r="E205" s="107">
        <f>SUM(D202:E204)</f>
        <v>250</v>
      </c>
    </row>
    <row r="206" spans="1:5" ht="15" customHeight="1">
      <c r="A206" s="10"/>
      <c r="B206" s="13" t="s">
        <v>14</v>
      </c>
      <c r="C206" s="57"/>
      <c r="D206" s="106"/>
      <c r="E206" s="106"/>
    </row>
    <row r="207" spans="1:5" ht="15" customHeight="1">
      <c r="A207" s="10"/>
      <c r="B207" s="12" t="s">
        <v>22</v>
      </c>
      <c r="C207" s="57">
        <v>250</v>
      </c>
      <c r="D207" s="106"/>
      <c r="E207" s="106"/>
    </row>
    <row r="208" spans="1:5" ht="15" customHeight="1">
      <c r="A208" s="10"/>
      <c r="B208" s="15"/>
      <c r="C208" s="57"/>
      <c r="D208" s="95"/>
      <c r="E208" s="95"/>
    </row>
    <row r="209" spans="1:5" ht="15" customHeight="1">
      <c r="A209" s="10" t="s">
        <v>19</v>
      </c>
      <c r="B209" s="11" t="s">
        <v>57</v>
      </c>
      <c r="C209" s="56"/>
      <c r="D209" s="107">
        <f>D117+D121+D125+D130+D137+D141+D145+D150+D155+D160+D164+D169+D173+D177+D181+D188+D195</f>
        <v>1570533</v>
      </c>
      <c r="E209" s="107">
        <f>E119+E121+E125+E130+E137+E141+E145+E150+E155+E160+E164+E169+E173+E177+E184+E191+E198+E205</f>
        <v>1570688</v>
      </c>
    </row>
    <row r="210" spans="1:5" ht="15" customHeight="1" thickBot="1">
      <c r="A210" s="32"/>
      <c r="B210" s="24"/>
      <c r="C210" s="67"/>
      <c r="D210" s="108"/>
      <c r="E210" s="108"/>
    </row>
    <row r="211" spans="1:5" ht="24.75" customHeight="1" thickBot="1">
      <c r="A211" s="25" t="s">
        <v>42</v>
      </c>
      <c r="B211" s="33" t="s">
        <v>91</v>
      </c>
      <c r="C211" s="68"/>
      <c r="D211" s="109">
        <f>SUM(D209)</f>
        <v>1570533</v>
      </c>
      <c r="E211" s="109">
        <f>SUM(E209)</f>
        <v>1570688</v>
      </c>
    </row>
    <row r="212" spans="1:5" ht="15" customHeight="1" thickBot="1">
      <c r="A212" s="34"/>
      <c r="B212" s="35"/>
      <c r="C212" s="69"/>
      <c r="D212" s="103"/>
      <c r="E212" s="103"/>
    </row>
    <row r="213" spans="1:5" ht="21.75" customHeight="1">
      <c r="A213" s="36" t="s">
        <v>3</v>
      </c>
      <c r="B213" s="37" t="s">
        <v>4</v>
      </c>
      <c r="C213" s="52"/>
      <c r="D213" s="88"/>
      <c r="E213" s="88"/>
    </row>
    <row r="214" spans="1:5" s="39" customFormat="1" ht="15" customHeight="1">
      <c r="A214" s="10" t="s">
        <v>10</v>
      </c>
      <c r="B214" s="40" t="s">
        <v>36</v>
      </c>
      <c r="C214" s="70"/>
      <c r="D214" s="110">
        <v>402</v>
      </c>
      <c r="E214" s="110"/>
    </row>
    <row r="215" spans="1:5" s="39" customFormat="1" ht="15" customHeight="1">
      <c r="A215" s="31"/>
      <c r="B215" s="121" t="s">
        <v>111</v>
      </c>
      <c r="C215" s="86"/>
      <c r="D215" s="111"/>
      <c r="E215" s="122">
        <v>-40</v>
      </c>
    </row>
    <row r="216" spans="1:5" s="39" customFormat="1" ht="15" customHeight="1">
      <c r="A216" s="30"/>
      <c r="B216" s="17" t="s">
        <v>110</v>
      </c>
      <c r="C216" s="86"/>
      <c r="D216" s="113"/>
      <c r="E216" s="113">
        <f>SUM(D214:E215)</f>
        <v>362</v>
      </c>
    </row>
    <row r="217" spans="1:5" s="39" customFormat="1" ht="15" customHeight="1">
      <c r="A217" s="14"/>
      <c r="B217" s="38"/>
      <c r="C217" s="70"/>
      <c r="D217" s="110"/>
      <c r="E217" s="110"/>
    </row>
    <row r="218" spans="1:5" s="39" customFormat="1" ht="15" customHeight="1">
      <c r="A218" s="10" t="s">
        <v>11</v>
      </c>
      <c r="B218" s="18" t="s">
        <v>38</v>
      </c>
      <c r="C218" s="70"/>
      <c r="D218" s="110">
        <v>1431</v>
      </c>
      <c r="E218" s="110"/>
    </row>
    <row r="219" spans="1:5" s="39" customFormat="1" ht="15" customHeight="1">
      <c r="A219" s="31"/>
      <c r="B219" s="121" t="s">
        <v>111</v>
      </c>
      <c r="C219" s="86"/>
      <c r="D219" s="111"/>
      <c r="E219" s="122">
        <v>-143</v>
      </c>
    </row>
    <row r="220" spans="1:5" s="39" customFormat="1" ht="15" customHeight="1">
      <c r="A220" s="30"/>
      <c r="B220" s="17" t="s">
        <v>110</v>
      </c>
      <c r="C220" s="86"/>
      <c r="D220" s="113"/>
      <c r="E220" s="113">
        <f>SUM(D218:E219)</f>
        <v>1288</v>
      </c>
    </row>
    <row r="221" spans="1:5" s="39" customFormat="1" ht="15" customHeight="1">
      <c r="A221" s="14"/>
      <c r="B221" s="40"/>
      <c r="C221" s="70"/>
      <c r="D221" s="110"/>
      <c r="E221" s="110"/>
    </row>
    <row r="222" spans="1:5" s="39" customFormat="1" ht="15" customHeight="1">
      <c r="A222" s="10" t="s">
        <v>5</v>
      </c>
      <c r="B222" s="18" t="s">
        <v>85</v>
      </c>
      <c r="C222" s="70"/>
      <c r="D222" s="110">
        <v>560</v>
      </c>
      <c r="E222" s="110"/>
    </row>
    <row r="223" spans="1:5" s="39" customFormat="1" ht="15" customHeight="1">
      <c r="A223" s="31"/>
      <c r="B223" s="121" t="s">
        <v>111</v>
      </c>
      <c r="C223" s="86"/>
      <c r="D223" s="111"/>
      <c r="E223" s="122">
        <v>-57</v>
      </c>
    </row>
    <row r="224" spans="1:5" s="39" customFormat="1" ht="15" customHeight="1">
      <c r="A224" s="30"/>
      <c r="B224" s="17" t="s">
        <v>110</v>
      </c>
      <c r="C224" s="86"/>
      <c r="D224" s="113"/>
      <c r="E224" s="113">
        <f>SUM(D222:E223)</f>
        <v>503</v>
      </c>
    </row>
    <row r="225" spans="1:5" s="39" customFormat="1" ht="15" customHeight="1">
      <c r="A225" s="14"/>
      <c r="B225" s="40"/>
      <c r="C225" s="70"/>
      <c r="D225" s="110"/>
      <c r="E225" s="110"/>
    </row>
    <row r="226" spans="1:5" s="39" customFormat="1" ht="15" customHeight="1">
      <c r="A226" s="10" t="s">
        <v>6</v>
      </c>
      <c r="B226" s="18" t="s">
        <v>84</v>
      </c>
      <c r="C226" s="70"/>
      <c r="D226" s="110">
        <v>3295</v>
      </c>
      <c r="E226" s="110"/>
    </row>
    <row r="227" spans="1:5" s="39" customFormat="1" ht="15" customHeight="1">
      <c r="A227" s="31"/>
      <c r="B227" s="121" t="s">
        <v>111</v>
      </c>
      <c r="C227" s="86"/>
      <c r="D227" s="111"/>
      <c r="E227" s="122">
        <v>-330</v>
      </c>
    </row>
    <row r="228" spans="1:5" s="39" customFormat="1" ht="15" customHeight="1">
      <c r="A228" s="30"/>
      <c r="B228" s="17" t="s">
        <v>110</v>
      </c>
      <c r="C228" s="86"/>
      <c r="D228" s="113"/>
      <c r="E228" s="113">
        <f>SUM(D226:E227)</f>
        <v>2965</v>
      </c>
    </row>
    <row r="229" spans="1:5" s="39" customFormat="1" ht="15" customHeight="1">
      <c r="A229" s="10"/>
      <c r="B229" s="18"/>
      <c r="C229" s="70"/>
      <c r="D229" s="110"/>
      <c r="E229" s="110"/>
    </row>
    <row r="230" spans="1:5" ht="15" customHeight="1">
      <c r="A230" s="30" t="s">
        <v>7</v>
      </c>
      <c r="B230" s="42" t="s">
        <v>69</v>
      </c>
      <c r="C230" s="66"/>
      <c r="D230" s="113">
        <v>24800</v>
      </c>
      <c r="E230" s="113"/>
    </row>
    <row r="231" spans="1:5" s="39" customFormat="1" ht="15" customHeight="1">
      <c r="A231" s="31"/>
      <c r="B231" s="121" t="s">
        <v>111</v>
      </c>
      <c r="C231" s="86"/>
      <c r="D231" s="111"/>
      <c r="E231" s="122">
        <v>-6200</v>
      </c>
    </row>
    <row r="232" spans="1:5" s="39" customFormat="1" ht="15" customHeight="1">
      <c r="A232" s="30"/>
      <c r="B232" s="17" t="s">
        <v>110</v>
      </c>
      <c r="C232" s="86"/>
      <c r="D232" s="113"/>
      <c r="E232" s="113">
        <f>SUM(D230:E231)</f>
        <v>18600</v>
      </c>
    </row>
    <row r="233" spans="1:5" s="39" customFormat="1" ht="15" customHeight="1">
      <c r="A233" s="14"/>
      <c r="B233" s="40"/>
      <c r="C233" s="70"/>
      <c r="D233" s="110"/>
      <c r="E233" s="110"/>
    </row>
    <row r="234" spans="1:5" ht="15" customHeight="1">
      <c r="A234" s="10" t="s">
        <v>8</v>
      </c>
      <c r="B234" s="18" t="s">
        <v>18</v>
      </c>
      <c r="C234" s="55"/>
      <c r="D234" s="110">
        <v>2500</v>
      </c>
      <c r="E234" s="110">
        <v>2500</v>
      </c>
    </row>
    <row r="235" spans="1:5" ht="15" customHeight="1">
      <c r="A235" s="10"/>
      <c r="B235" s="18"/>
      <c r="C235" s="55"/>
      <c r="D235" s="110"/>
      <c r="E235" s="110"/>
    </row>
    <row r="236" spans="1:5" ht="15" customHeight="1">
      <c r="A236" s="30" t="s">
        <v>9</v>
      </c>
      <c r="B236" s="18" t="s">
        <v>24</v>
      </c>
      <c r="C236" s="53"/>
      <c r="D236" s="110">
        <v>1500</v>
      </c>
      <c r="E236" s="110">
        <v>1500</v>
      </c>
    </row>
    <row r="237" spans="1:5" ht="15" customHeight="1">
      <c r="A237" s="10"/>
      <c r="B237" s="18"/>
      <c r="C237" s="53"/>
      <c r="D237" s="110"/>
      <c r="E237" s="110"/>
    </row>
    <row r="238" spans="1:5" ht="15" customHeight="1">
      <c r="A238" s="10" t="s">
        <v>12</v>
      </c>
      <c r="B238" s="18" t="s">
        <v>49</v>
      </c>
      <c r="C238" s="53"/>
      <c r="D238" s="110">
        <v>4000</v>
      </c>
      <c r="E238" s="110">
        <v>4000</v>
      </c>
    </row>
    <row r="239" spans="1:5" ht="15" customHeight="1">
      <c r="A239" s="30"/>
      <c r="B239" s="41"/>
      <c r="C239" s="66"/>
      <c r="D239" s="113"/>
      <c r="E239" s="113"/>
    </row>
    <row r="240" spans="1:5" ht="15" customHeight="1">
      <c r="A240" s="30" t="s">
        <v>13</v>
      </c>
      <c r="B240" s="41" t="s">
        <v>50</v>
      </c>
      <c r="C240" s="66"/>
      <c r="D240" s="113">
        <v>3000</v>
      </c>
      <c r="E240" s="113">
        <v>3000</v>
      </c>
    </row>
    <row r="241" spans="1:5" ht="15" customHeight="1">
      <c r="A241" s="30"/>
      <c r="B241" s="41"/>
      <c r="C241" s="66"/>
      <c r="D241" s="113"/>
      <c r="E241" s="113"/>
    </row>
    <row r="242" spans="1:5" ht="15" customHeight="1">
      <c r="A242" s="30" t="s">
        <v>44</v>
      </c>
      <c r="B242" s="41" t="s">
        <v>51</v>
      </c>
      <c r="C242" s="66"/>
      <c r="D242" s="113">
        <v>4000</v>
      </c>
      <c r="E242" s="113">
        <v>4000</v>
      </c>
    </row>
    <row r="243" spans="1:5" ht="15" customHeight="1">
      <c r="A243" s="30"/>
      <c r="B243" s="41"/>
      <c r="C243" s="66"/>
      <c r="D243" s="113"/>
      <c r="E243" s="113"/>
    </row>
    <row r="244" spans="1:5" ht="15" customHeight="1">
      <c r="A244" s="10" t="s">
        <v>88</v>
      </c>
      <c r="B244" s="18" t="s">
        <v>70</v>
      </c>
      <c r="C244" s="53"/>
      <c r="D244" s="110">
        <v>1500</v>
      </c>
      <c r="E244" s="110">
        <v>1500</v>
      </c>
    </row>
    <row r="245" spans="1:5" ht="18" customHeight="1" thickBot="1">
      <c r="A245" s="32"/>
      <c r="B245" s="43"/>
      <c r="C245" s="62"/>
      <c r="D245" s="112"/>
      <c r="E245" s="112"/>
    </row>
    <row r="246" spans="1:5" ht="21.75" customHeight="1" thickBot="1">
      <c r="A246" s="25" t="s">
        <v>3</v>
      </c>
      <c r="B246" s="33" t="s">
        <v>1</v>
      </c>
      <c r="C246" s="71"/>
      <c r="D246" s="114">
        <f>SUM(D214,D218,D226,D222,D230,D234,D236,D238,D240,D242,D244)</f>
        <v>46988</v>
      </c>
      <c r="E246" s="114">
        <f>SUM(E216,E220,E228,E224,E232,E234,E236,E238,E240,E242,E244)</f>
        <v>40218</v>
      </c>
    </row>
    <row r="247" spans="1:5" ht="15" customHeight="1">
      <c r="A247" s="44"/>
      <c r="B247" s="45"/>
      <c r="C247" s="52"/>
      <c r="D247" s="88"/>
      <c r="E247" s="88"/>
    </row>
    <row r="248" spans="1:5" ht="15" customHeight="1">
      <c r="A248" s="30" t="s">
        <v>29</v>
      </c>
      <c r="B248" s="42" t="s">
        <v>39</v>
      </c>
      <c r="C248" s="66"/>
      <c r="D248" s="113">
        <v>70000</v>
      </c>
      <c r="E248" s="111"/>
    </row>
    <row r="249" spans="1:5" ht="15" customHeight="1">
      <c r="A249" s="10"/>
      <c r="B249" s="117" t="s">
        <v>108</v>
      </c>
      <c r="C249" s="57"/>
      <c r="D249" s="106"/>
      <c r="E249" s="92"/>
    </row>
    <row r="250" spans="1:5" ht="15" customHeight="1">
      <c r="A250" s="10"/>
      <c r="B250" s="12" t="s">
        <v>118</v>
      </c>
      <c r="C250" s="57"/>
      <c r="D250" s="106"/>
      <c r="E250" s="95">
        <v>9000</v>
      </c>
    </row>
    <row r="251" spans="1:5" ht="15" customHeight="1">
      <c r="A251" s="10"/>
      <c r="B251" s="12" t="s">
        <v>114</v>
      </c>
      <c r="C251" s="57"/>
      <c r="D251" s="106"/>
      <c r="E251" s="95">
        <v>-7500</v>
      </c>
    </row>
    <row r="252" spans="1:5" ht="15" customHeight="1">
      <c r="A252" s="10"/>
      <c r="B252" s="12" t="s">
        <v>124</v>
      </c>
      <c r="C252" s="57"/>
      <c r="D252" s="106"/>
      <c r="E252" s="95">
        <v>-1800</v>
      </c>
    </row>
    <row r="253" spans="1:5" s="120" customFormat="1" ht="15" customHeight="1">
      <c r="A253" s="10"/>
      <c r="B253" s="17" t="s">
        <v>110</v>
      </c>
      <c r="C253" s="119"/>
      <c r="D253" s="106"/>
      <c r="E253" s="107">
        <f>SUM(D248:E252)</f>
        <v>69700</v>
      </c>
    </row>
    <row r="254" spans="1:5" ht="15" customHeight="1">
      <c r="A254" s="30"/>
      <c r="B254" s="42"/>
      <c r="C254" s="66"/>
      <c r="D254" s="113"/>
      <c r="E254" s="113"/>
    </row>
    <row r="255" spans="1:5" ht="15" customHeight="1">
      <c r="A255" s="30" t="s">
        <v>30</v>
      </c>
      <c r="B255" s="42" t="s">
        <v>66</v>
      </c>
      <c r="C255" s="66"/>
      <c r="D255" s="113">
        <v>11619</v>
      </c>
      <c r="E255" s="113">
        <v>11619</v>
      </c>
    </row>
    <row r="256" spans="1:5" ht="15" customHeight="1">
      <c r="A256" s="30"/>
      <c r="B256" s="42" t="s">
        <v>31</v>
      </c>
      <c r="C256" s="66"/>
      <c r="D256" s="113"/>
      <c r="E256" s="113"/>
    </row>
    <row r="257" spans="1:5" ht="15" customHeight="1">
      <c r="A257" s="30" t="s">
        <v>32</v>
      </c>
      <c r="B257" s="42" t="s">
        <v>33</v>
      </c>
      <c r="C257" s="66"/>
      <c r="D257" s="113">
        <v>0</v>
      </c>
      <c r="E257" s="113">
        <v>0</v>
      </c>
    </row>
    <row r="258" spans="1:5" ht="15" customHeight="1" thickBot="1">
      <c r="A258" s="30"/>
      <c r="B258" s="42"/>
      <c r="C258" s="66"/>
      <c r="D258" s="113"/>
      <c r="E258" s="113"/>
    </row>
    <row r="259" spans="1:5" s="2" customFormat="1" ht="26.25" customHeight="1" thickBot="1">
      <c r="A259" s="25"/>
      <c r="B259" s="26" t="s">
        <v>128</v>
      </c>
      <c r="C259" s="68"/>
      <c r="D259" s="114">
        <f>SUM(D111,D211,D246,D248,D255,D257)</f>
        <v>3087185</v>
      </c>
      <c r="E259" s="114">
        <f>SUM(E111,E211,E246,E253,E255,E257)</f>
        <v>3082070</v>
      </c>
    </row>
    <row r="260" spans="1:5" ht="15" customHeight="1">
      <c r="A260" s="30"/>
      <c r="B260" s="45"/>
      <c r="C260" s="66"/>
      <c r="D260" s="111"/>
      <c r="E260" s="111"/>
    </row>
    <row r="261" spans="1:5" ht="15" customHeight="1">
      <c r="A261" s="85" t="s">
        <v>89</v>
      </c>
      <c r="B261" s="87" t="s">
        <v>83</v>
      </c>
      <c r="C261" s="66"/>
      <c r="D261" s="111"/>
      <c r="E261" s="111"/>
    </row>
    <row r="262" spans="1:5" ht="15" customHeight="1">
      <c r="A262" s="30"/>
      <c r="B262" s="42"/>
      <c r="C262" s="66"/>
      <c r="D262" s="111"/>
      <c r="E262" s="111"/>
    </row>
    <row r="263" spans="1:5" s="39" customFormat="1" ht="15" customHeight="1">
      <c r="A263" s="10" t="s">
        <v>10</v>
      </c>
      <c r="B263" s="40" t="s">
        <v>35</v>
      </c>
      <c r="C263" s="70"/>
      <c r="D263" s="110">
        <v>880</v>
      </c>
      <c r="E263" s="110"/>
    </row>
    <row r="264" spans="1:5" s="39" customFormat="1" ht="15" customHeight="1">
      <c r="A264" s="31"/>
      <c r="B264" s="121" t="s">
        <v>111</v>
      </c>
      <c r="C264" s="86"/>
      <c r="D264" s="111"/>
      <c r="E264" s="122">
        <v>-220</v>
      </c>
    </row>
    <row r="265" spans="1:5" s="39" customFormat="1" ht="15" customHeight="1">
      <c r="A265" s="30"/>
      <c r="B265" s="17" t="s">
        <v>110</v>
      </c>
      <c r="C265" s="86"/>
      <c r="D265" s="113"/>
      <c r="E265" s="113">
        <f>SUM(D263:E264)</f>
        <v>660</v>
      </c>
    </row>
    <row r="266" spans="1:5" ht="15" customHeight="1">
      <c r="A266" s="30"/>
      <c r="B266" s="42"/>
      <c r="C266" s="66"/>
      <c r="D266" s="111"/>
      <c r="E266" s="111"/>
    </row>
    <row r="267" spans="1:5" s="39" customFormat="1" ht="15" customHeight="1">
      <c r="A267" s="10" t="s">
        <v>11</v>
      </c>
      <c r="B267" s="18" t="s">
        <v>37</v>
      </c>
      <c r="C267" s="70"/>
      <c r="D267" s="110">
        <v>3755</v>
      </c>
      <c r="E267" s="110"/>
    </row>
    <row r="268" spans="1:5" s="39" customFormat="1" ht="15" customHeight="1">
      <c r="A268" s="31"/>
      <c r="B268" s="121" t="s">
        <v>111</v>
      </c>
      <c r="C268" s="86"/>
      <c r="D268" s="111"/>
      <c r="E268" s="122">
        <v>-939</v>
      </c>
    </row>
    <row r="269" spans="1:5" s="39" customFormat="1" ht="15" customHeight="1">
      <c r="A269" s="30"/>
      <c r="B269" s="17" t="s">
        <v>110</v>
      </c>
      <c r="C269" s="86"/>
      <c r="D269" s="113"/>
      <c r="E269" s="113">
        <f>SUM(D267:E268)</f>
        <v>2816</v>
      </c>
    </row>
    <row r="270" spans="1:5" ht="15" customHeight="1">
      <c r="A270" s="30"/>
      <c r="B270" s="42"/>
      <c r="C270" s="66"/>
      <c r="D270" s="111"/>
      <c r="E270" s="111"/>
    </row>
    <row r="271" spans="1:5" s="39" customFormat="1" ht="15" customHeight="1">
      <c r="A271" s="10" t="s">
        <v>5</v>
      </c>
      <c r="B271" s="18" t="s">
        <v>86</v>
      </c>
      <c r="C271" s="70"/>
      <c r="D271" s="110">
        <v>1067</v>
      </c>
      <c r="E271" s="110"/>
    </row>
    <row r="272" spans="1:5" s="39" customFormat="1" ht="15" customHeight="1">
      <c r="A272" s="31"/>
      <c r="B272" s="121" t="s">
        <v>111</v>
      </c>
      <c r="C272" s="86"/>
      <c r="D272" s="111"/>
      <c r="E272" s="122">
        <v>-267</v>
      </c>
    </row>
    <row r="273" spans="1:5" s="39" customFormat="1" ht="15" customHeight="1">
      <c r="A273" s="30"/>
      <c r="B273" s="17" t="s">
        <v>110</v>
      </c>
      <c r="C273" s="86"/>
      <c r="D273" s="113"/>
      <c r="E273" s="113">
        <f>SUM(D271:E272)</f>
        <v>800</v>
      </c>
    </row>
    <row r="274" spans="1:5" ht="15" customHeight="1">
      <c r="A274" s="30"/>
      <c r="B274" s="42"/>
      <c r="C274" s="66"/>
      <c r="D274" s="111"/>
      <c r="E274" s="111"/>
    </row>
    <row r="275" spans="1:5" s="39" customFormat="1" ht="15" customHeight="1">
      <c r="A275" s="10" t="s">
        <v>6</v>
      </c>
      <c r="B275" s="18" t="s">
        <v>103</v>
      </c>
      <c r="C275" s="70"/>
      <c r="D275" s="110">
        <v>6576</v>
      </c>
      <c r="E275" s="110"/>
    </row>
    <row r="276" spans="1:5" s="39" customFormat="1" ht="15" customHeight="1">
      <c r="A276" s="31"/>
      <c r="B276" s="121" t="s">
        <v>111</v>
      </c>
      <c r="C276" s="86"/>
      <c r="D276" s="111"/>
      <c r="E276" s="122">
        <v>-1644</v>
      </c>
    </row>
    <row r="277" spans="1:5" s="39" customFormat="1" ht="15" customHeight="1">
      <c r="A277" s="30"/>
      <c r="B277" s="17" t="s">
        <v>110</v>
      </c>
      <c r="C277" s="86"/>
      <c r="D277" s="113"/>
      <c r="E277" s="113">
        <f>SUM(D275:E276)</f>
        <v>4932</v>
      </c>
    </row>
    <row r="278" spans="1:5" s="39" customFormat="1" ht="15" customHeight="1" thickBot="1">
      <c r="A278" s="30"/>
      <c r="B278" s="41"/>
      <c r="C278" s="86"/>
      <c r="D278" s="113"/>
      <c r="E278" s="113"/>
    </row>
    <row r="279" spans="1:5" s="2" customFormat="1" ht="26.25" customHeight="1" thickBot="1">
      <c r="A279" s="25" t="s">
        <v>89</v>
      </c>
      <c r="B279" s="26" t="s">
        <v>87</v>
      </c>
      <c r="C279" s="68"/>
      <c r="D279" s="114">
        <f>SUM(D263,D267,D275,D271)</f>
        <v>12278</v>
      </c>
      <c r="E279" s="114">
        <f>SUM(E265,E269,E277,E273)</f>
        <v>9208</v>
      </c>
    </row>
    <row r="280" spans="1:5" ht="11.25" customHeight="1" thickBot="1">
      <c r="A280" s="30"/>
      <c r="B280" s="42"/>
      <c r="C280" s="66"/>
      <c r="D280" s="111"/>
      <c r="E280" s="111"/>
    </row>
    <row r="281" spans="1:5" s="2" customFormat="1" ht="34.5" customHeight="1" thickBot="1">
      <c r="A281" s="25"/>
      <c r="B281" s="26" t="s">
        <v>127</v>
      </c>
      <c r="C281" s="68"/>
      <c r="D281" s="114">
        <f>SUM(D259,D279)</f>
        <v>3099463</v>
      </c>
      <c r="E281" s="114">
        <f>SUM(E259,E279)</f>
        <v>3091278</v>
      </c>
    </row>
  </sheetData>
  <sheetProtection/>
  <mergeCells count="4">
    <mergeCell ref="A7:B7"/>
    <mergeCell ref="A3:E3"/>
    <mergeCell ref="A4:E4"/>
    <mergeCell ref="A5:E5"/>
  </mergeCells>
  <printOptions/>
  <pageMargins left="0.79" right="0.7874015748031497" top="0.64" bottom="0.56" header="0.5118110236220472" footer="0.4"/>
  <pageSetup horizontalDpi="600" verticalDpi="600" orientation="portrait" paperSize="9" scale="61" r:id="rId1"/>
  <headerFooter alignWithMargins="0">
    <oddFooter>&amp;C&amp;P. oldal</oddFooter>
  </headerFooter>
  <rowBreaks count="3" manualBreakCount="3">
    <brk id="66" max="4" man="1"/>
    <brk id="135" max="4" man="1"/>
    <brk id="2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PMH</cp:lastModifiedBy>
  <cp:lastPrinted>2013-08-13T08:09:40Z</cp:lastPrinted>
  <dcterms:created xsi:type="dcterms:W3CDTF">2005-09-26T05:52:56Z</dcterms:created>
  <dcterms:modified xsi:type="dcterms:W3CDTF">2013-08-13T08:18:38Z</dcterms:modified>
  <cp:category/>
  <cp:version/>
  <cp:contentType/>
  <cp:contentStatus/>
</cp:coreProperties>
</file>