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510" firstSheet="12" activeTab="16"/>
  </bookViews>
  <sheets>
    <sheet name=" 1. címrend" sheetId="1" r:id="rId1"/>
    <sheet name="2. pénzmaradvány" sheetId="2" r:id="rId2"/>
    <sheet name="3.finanszírozási c. műveletek" sheetId="3" r:id="rId3"/>
    <sheet name="4.Mérleg (2)" sheetId="4" r:id="rId4"/>
    <sheet name="5.bev. forrásonként" sheetId="5" r:id="rId5"/>
    <sheet name="6. Kiadások (2)" sheetId="6" r:id="rId6"/>
    <sheet name="7. lak. szolg. tám. (2)" sheetId="7" r:id="rId7"/>
    <sheet name="8. felújítás" sheetId="8" r:id="rId8"/>
    <sheet name="9. Beruházások" sheetId="9" r:id="rId9"/>
    <sheet name="10. EU projekt" sheetId="10" r:id="rId10"/>
    <sheet name="11. létszám-előir." sheetId="11" r:id="rId11"/>
    <sheet name="12.közfogl." sheetId="12" r:id="rId12"/>
    <sheet name="13. adósság" sheetId="13" r:id="rId13"/>
    <sheet name="14. céltartalék" sheetId="14" r:id="rId14"/>
    <sheet name="15. többéves" sheetId="15" r:id="rId15"/>
    <sheet name="16. előir.- falhaszn. ütemt (2" sheetId="16" r:id="rId16"/>
    <sheet name="17.  közvetett támogatások" sheetId="17" r:id="rId17"/>
    <sheet name="18. egyéb működési tám" sheetId="18" r:id="rId18"/>
  </sheets>
  <definedNames>
    <definedName name="_xlnm.Print_Area" localSheetId="4">'5.bev. forrásonként'!$A$1:$H$115</definedName>
  </definedNames>
  <calcPr fullCalcOnLoad="1"/>
</workbook>
</file>

<file path=xl/sharedStrings.xml><?xml version="1.0" encoding="utf-8"?>
<sst xmlns="http://schemas.openxmlformats.org/spreadsheetml/2006/main" count="787" uniqueCount="620">
  <si>
    <t>Az önkormányzat költségvetésében szerepló nem intézményi kiadások</t>
  </si>
  <si>
    <t>cél megnevezése</t>
  </si>
  <si>
    <t>összeg</t>
  </si>
  <si>
    <t>Megnevezés</t>
  </si>
  <si>
    <t>Bevételek</t>
  </si>
  <si>
    <t>Kiadások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</si>
  <si>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</si>
  <si>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</si>
  <si>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</si>
  <si>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</si>
  <si>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</si>
  <si>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</si>
  <si>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</si>
  <si>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</si>
  <si>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</si>
  <si>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</si>
  <si>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</si>
  <si>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</si>
  <si>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</si>
  <si>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</si>
  <si>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</si>
  <si>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</si>
  <si>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</si>
  <si>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</si>
  <si>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</si>
  <si>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</si>
  <si>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</si>
  <si>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</si>
  <si>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</si>
  <si>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</si>
  <si>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</si>
  <si>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</si>
  <si>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</si>
  <si>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</si>
  <si>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</si>
  <si>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</si>
  <si>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</si>
  <si>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</si>
  <si>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</si>
  <si>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</si>
  <si>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</si>
  <si>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</si>
  <si>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</si>
  <si>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</si>
  <si>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</si>
  <si>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</si>
  <si>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</si>
  <si>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</si>
  <si>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</si>
  <si>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</si>
  <si>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</si>
  <si>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</si>
  <si>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</si>
  <si>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</si>
  <si>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</si>
  <si>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</si>
  <si>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</si>
  <si>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</si>
  <si>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</si>
  <si>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</si>
  <si>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</si>
  <si>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</si>
  <si>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</si>
  <si>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</si>
  <si>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</si>
  <si>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</si>
  <si>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</si>
  <si>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</si>
  <si>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</si>
  <si>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</si>
  <si>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</si>
  <si>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</si>
  <si>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</si>
  <si>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</si>
  <si>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</si>
  <si>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Címrend</t>
  </si>
  <si>
    <t>A költségvetési hiány belső finanszírozására szolgáló előző évek pénzmaradványa</t>
  </si>
  <si>
    <t>előirányzat</t>
  </si>
  <si>
    <t>e Ft-ban</t>
  </si>
  <si>
    <t xml:space="preserve"> - értékpapírból</t>
  </si>
  <si>
    <t>2. Felhalmozási célú pénzmaradvány igénybevétele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</si>
  <si>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</si>
  <si>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</si>
  <si>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</si>
  <si>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</si>
  <si>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</si>
  <si>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</si>
  <si>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</si>
  <si>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</si>
  <si>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</si>
  <si>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</si>
  <si>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</si>
  <si>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</si>
  <si>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</si>
  <si>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</si>
  <si>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</si>
  <si>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</si>
  <si>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</si>
  <si>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</si>
  <si>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</si>
  <si>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</si>
  <si>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</si>
  <si>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</si>
  <si>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</si>
  <si>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</si>
  <si>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 - Hulladékgazdálkodási társulásnak</t>
  </si>
  <si>
    <t>ÖSSZESEN</t>
  </si>
  <si>
    <t xml:space="preserve">Kiadások mindösszesen: </t>
  </si>
  <si>
    <t xml:space="preserve">Önkormányzat </t>
  </si>
  <si>
    <t>Igazgatási tevékenység</t>
  </si>
  <si>
    <t>Mindösszesen:</t>
  </si>
  <si>
    <t>Város-, és községgazdálkodási sz.</t>
  </si>
  <si>
    <t>Feladatok</t>
  </si>
  <si>
    <t>Pénzforgalom nélküli kiadások</t>
  </si>
  <si>
    <t>Város- és Községgazdálkodás,Dologi kiadások</t>
  </si>
  <si>
    <t>külön alkotnak címet</t>
  </si>
  <si>
    <t xml:space="preserve"> - kommunális adóból: bejelentett lakcímmel rendelkező magánszemély </t>
  </si>
  <si>
    <t xml:space="preserve">Beruházások összesen: </t>
  </si>
  <si>
    <t xml:space="preserve">Mindösszesen: </t>
  </si>
  <si>
    <t>A.</t>
  </si>
  <si>
    <t>B.</t>
  </si>
  <si>
    <t>Cím</t>
  </si>
  <si>
    <t>Sszám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</si>
  <si>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</si>
  <si>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</si>
  <si>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</si>
  <si>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</si>
  <si>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</si>
  <si>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</si>
  <si>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</si>
  <si>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</si>
  <si>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</si>
  <si>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</si>
  <si>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</si>
  <si>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</si>
  <si>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</si>
  <si>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</si>
  <si>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</si>
  <si>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</si>
  <si>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</si>
  <si>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</si>
  <si>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</si>
  <si>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</si>
  <si>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</si>
  <si>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Kiadások  mind Össz: 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</si>
  <si>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</si>
  <si>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</si>
  <si>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</si>
  <si>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</si>
  <si>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</si>
  <si>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működésre</t>
  </si>
  <si>
    <t>felújításra</t>
  </si>
  <si>
    <t>beruházásra</t>
  </si>
  <si>
    <t>Támogatásértékű működési bevételek</t>
  </si>
  <si>
    <t>Hitel bevételek</t>
  </si>
  <si>
    <t>Egyéb működési kiadások megoszlása</t>
  </si>
  <si>
    <t>hónap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</si>
  <si>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</si>
  <si>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</si>
  <si>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</si>
  <si>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</si>
  <si>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</si>
  <si>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Díjak, pótloékok, bírságok</t>
  </si>
  <si>
    <t>Tárgyi eszközök, immateriális javask, vagyoni értékű jog értékestése és hasznosítása, vagyonhasznosításból származó bevétel</t>
  </si>
  <si>
    <t>Osztalék, koncsessziós díjak</t>
  </si>
  <si>
    <t>Helyi adók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</si>
  <si>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</si>
  <si>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</si>
  <si>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</si>
  <si>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</si>
  <si>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hitel előző években felvett</t>
  </si>
  <si>
    <t>Fejlesztési célok megnevezése</t>
  </si>
  <si>
    <t>Adósságot keletkeztető ügylet összege</t>
  </si>
  <si>
    <t xml:space="preserve">ei. 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</si>
  <si>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</si>
  <si>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</si>
  <si>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</si>
  <si>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</si>
  <si>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</si>
  <si>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</si>
  <si>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</si>
  <si>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</si>
  <si>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</si>
  <si>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</si>
  <si>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</si>
  <si>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</si>
  <si>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</si>
  <si>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</si>
  <si>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E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</si>
  <si>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</si>
  <si>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</si>
  <si>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</si>
  <si>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</si>
  <si>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</si>
  <si>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</si>
  <si>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I. Támogatások, támogatásértékű kiadások Működési</t>
  </si>
  <si>
    <t>Működési hitel felvétele, csak likvid hitel  van tervezte</t>
  </si>
  <si>
    <t xml:space="preserve"> I. Saját bevételek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</si>
  <si>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</si>
  <si>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</si>
  <si>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</si>
  <si>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</si>
  <si>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</si>
  <si>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</si>
  <si>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</si>
  <si>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</si>
  <si>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</si>
  <si>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</si>
  <si>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</si>
  <si>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</si>
  <si>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</si>
  <si>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</si>
  <si>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</si>
  <si>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</si>
  <si>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</si>
  <si>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</si>
  <si>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</si>
  <si>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</si>
  <si>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</si>
  <si>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</si>
  <si>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</si>
  <si>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Megállapított támogatás</t>
  </si>
  <si>
    <t>Kifizetés várható ez évben</t>
  </si>
  <si>
    <t>Felhalmozási támogatásértékű</t>
  </si>
  <si>
    <t>Felhalmozásra átvett</t>
  </si>
  <si>
    <t>Működési támogatás</t>
  </si>
  <si>
    <t>Foglalkoztatás módja- programonként</t>
  </si>
  <si>
    <t>1. Működési célú pénzmaradvány igénybevétele</t>
  </si>
  <si>
    <t>átlag fő/év</t>
  </si>
  <si>
    <t>Nincs tervezve fejlesztési hitel felvétele, csak tám.megel</t>
  </si>
  <si>
    <t>Ft/fő</t>
  </si>
  <si>
    <t>egyéb nyújtott kedvezmény vagy kölcsön elengedésének összege- hulladékszállítás átvállalása</t>
  </si>
  <si>
    <t>Támogatások</t>
  </si>
  <si>
    <t xml:space="preserve"> - Eu támogatásmegelőlegezési hitel</t>
  </si>
  <si>
    <t>Falugondnoki szolgálat</t>
  </si>
  <si>
    <t>Egyéb működési kiadások</t>
  </si>
  <si>
    <t xml:space="preserve">Állami támogatásból működési hiányra 3. ból. </t>
  </si>
  <si>
    <t>Könyvtár</t>
  </si>
  <si>
    <t>Önként vállalt</t>
  </si>
  <si>
    <t>Kötelező feladat</t>
  </si>
  <si>
    <t xml:space="preserve">Az önkormányzat  költségvetési mérlege </t>
  </si>
  <si>
    <t>Közhatalmi bevételből - kommunális adóra</t>
  </si>
  <si>
    <t>Lakosságnak juttatott támogatások , szociális ellátások</t>
  </si>
  <si>
    <t xml:space="preserve">Ssz. </t>
  </si>
  <si>
    <t xml:space="preserve">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</si>
  <si>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</si>
  <si>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</si>
  <si>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>Kományzati funkciók és Szakfeladatok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</si>
  <si>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</si>
  <si>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</si>
  <si>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</si>
  <si>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</si>
  <si>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</si>
  <si>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</si>
  <si>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</si>
  <si>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</si>
  <si>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</si>
  <si>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</si>
  <si>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</si>
  <si>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</si>
  <si>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</si>
  <si>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</si>
  <si>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</si>
  <si>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</si>
  <si>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</si>
  <si>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</si>
  <si>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</si>
  <si>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</si>
  <si>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</si>
  <si>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</si>
  <si>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</si>
  <si>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</si>
  <si>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</si>
  <si>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</si>
  <si>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</si>
  <si>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</si>
  <si>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</si>
  <si>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</si>
  <si>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</si>
  <si>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Helyi önkormányzatok kiegészítő támogatásai - hiányra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</si>
  <si>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</si>
  <si>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</si>
  <si>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</si>
  <si>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</si>
  <si>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</si>
  <si>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</si>
  <si>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</si>
  <si>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</si>
  <si>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</si>
  <si>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</si>
  <si>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</si>
  <si>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</si>
  <si>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</si>
  <si>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</si>
  <si>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</si>
  <si>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</si>
  <si>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</si>
  <si>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</si>
  <si>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</si>
  <si>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</si>
  <si>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</si>
  <si>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</si>
  <si>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</si>
  <si>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</si>
  <si>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</si>
  <si>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</si>
  <si>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</si>
  <si>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</si>
  <si>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</si>
  <si>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</si>
  <si>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</si>
  <si>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</si>
  <si>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</si>
  <si>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</si>
  <si>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</si>
  <si>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</si>
  <si>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</si>
  <si>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</si>
  <si>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</si>
  <si>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</si>
  <si>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</si>
  <si>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</si>
  <si>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</si>
  <si>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</si>
  <si>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</si>
  <si>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</si>
  <si>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</si>
  <si>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</si>
  <si>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</si>
  <si>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</si>
  <si>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</si>
  <si>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</si>
  <si>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</si>
  <si>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</si>
  <si>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</si>
  <si>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</si>
  <si>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</si>
  <si>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</si>
  <si>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</si>
  <si>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</si>
  <si>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</si>
  <si>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</si>
  <si>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</si>
  <si>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</si>
  <si>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</si>
  <si>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</si>
  <si>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</si>
  <si>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</si>
  <si>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</si>
  <si>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</si>
  <si>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</si>
  <si>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</si>
  <si>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</si>
  <si>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</si>
  <si>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</si>
  <si>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</si>
  <si>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</si>
  <si>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</si>
  <si>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</si>
  <si>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</si>
  <si>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</si>
  <si>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</si>
  <si>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</si>
  <si>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</si>
  <si>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</si>
  <si>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</si>
  <si>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</si>
  <si>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</si>
  <si>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</si>
  <si>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</si>
  <si>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</si>
  <si>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</si>
  <si>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</si>
  <si>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</si>
  <si>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</si>
  <si>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</si>
  <si>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</si>
  <si>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</si>
  <si>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</si>
  <si>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</si>
  <si>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</si>
  <si>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</si>
  <si>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</si>
  <si>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</si>
  <si>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</si>
  <si>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</si>
  <si>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</si>
  <si>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</si>
  <si>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</si>
  <si>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</si>
  <si>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</si>
  <si>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</si>
  <si>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</si>
  <si>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</si>
  <si>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</si>
  <si>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</si>
  <si>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</si>
  <si>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</si>
  <si>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</si>
  <si>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</si>
  <si>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</si>
  <si>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</si>
  <si>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</si>
  <si>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</si>
  <si>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</si>
  <si>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</si>
  <si>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</si>
  <si>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</si>
  <si>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</si>
  <si>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</si>
  <si>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</si>
  <si>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</si>
  <si>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</si>
  <si>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</si>
  <si>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</si>
  <si>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</si>
  <si>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</si>
  <si>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</si>
  <si>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</si>
  <si>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</si>
  <si>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</si>
  <si>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</si>
  <si>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</si>
  <si>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</si>
  <si>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</si>
  <si>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</si>
  <si>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</si>
  <si>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</si>
  <si>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</si>
  <si>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</si>
  <si>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</si>
  <si>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</si>
  <si>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</si>
  <si>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</si>
  <si>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</si>
  <si>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</si>
  <si>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</si>
  <si>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</si>
  <si>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</si>
  <si>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</si>
  <si>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</si>
  <si>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</si>
  <si>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</si>
  <si>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</si>
  <si>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</si>
  <si>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</si>
  <si>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</si>
  <si>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</si>
  <si>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</si>
  <si>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</si>
  <si>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</si>
  <si>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5- ből Leader pályázatból falubuszra</t>
  </si>
  <si>
    <t>1 ből - bírságok, pótlékok</t>
  </si>
  <si>
    <t>1-ből: - igazgatási szolgáltati díjak</t>
  </si>
  <si>
    <t xml:space="preserve"> - 1- ből önormányzat működési célú pénzmaradványa</t>
  </si>
  <si>
    <t xml:space="preserve">Összesen: működési kiadások: </t>
  </si>
  <si>
    <t>Sportlétesítmény működtetése</t>
  </si>
  <si>
    <t>Sorszám</t>
  </si>
  <si>
    <t>101150 Betegséggel kapcsolatos ellátás-ápolási díj</t>
  </si>
  <si>
    <t>101150 Betegséggel kapcsolatos- közgyógyellátás</t>
  </si>
  <si>
    <t>106020 Lakásfenntartási ellátások</t>
  </si>
  <si>
    <t>103010 elhunyt személyek hátr.tám-temetési segély</t>
  </si>
  <si>
    <t>107060 egyéb szociáils pénzbeli ellátások-önkormányzati segélyek</t>
  </si>
  <si>
    <t>107060 Egyéb szociális természetbeni-köztemetés</t>
  </si>
  <si>
    <t>107060 egyéb szociális pénzbeli- egyéb támogatások</t>
  </si>
  <si>
    <t>105010 Munkanélküliek aktív korúak ellátás- fth, rszs</t>
  </si>
  <si>
    <t>Személyi és munkaadói juttatások</t>
  </si>
  <si>
    <t>Közhatalmi bevétel</t>
  </si>
  <si>
    <t>Tulajdonosi bevétel</t>
  </si>
  <si>
    <t>Egyéb bevétel</t>
  </si>
  <si>
    <t xml:space="preserve"> Helyi önk.kieg.támogatása</t>
  </si>
  <si>
    <t>Települési önkormányzatok szociális gyermekjóléti és gyermekétkeztetési feladatainak támogatása</t>
  </si>
  <si>
    <t xml:space="preserve">Működési célú központosított előirányzatok 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</si>
  <si>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</si>
  <si>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</si>
  <si>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</si>
  <si>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Hosszabb időtartamú</t>
  </si>
  <si>
    <t>041237 - Közfoglalkoztatási mintaprogram</t>
  </si>
  <si>
    <t xml:space="preserve"> - ebből előző évi pénzmaradványból önkormányzati</t>
  </si>
  <si>
    <t xml:space="preserve">   - ebből előző évi pénzmaradványból</t>
  </si>
  <si>
    <t>3-ból települési önk.szoc.feladatai</t>
  </si>
  <si>
    <t>5 - ből Munkaügyi Központtól közfoglalkoztatásra</t>
  </si>
  <si>
    <t>5 - ből egyes jövedelempótló támogatások</t>
  </si>
  <si>
    <t>5 - ből Támop foglalkoztatásra átvett</t>
  </si>
  <si>
    <t>5 - ből földalapú támogatásra átvett</t>
  </si>
  <si>
    <t>XV.</t>
  </si>
  <si>
    <t>előir.    Ft</t>
  </si>
  <si>
    <t>Ft</t>
  </si>
  <si>
    <t>Ft-ban</t>
  </si>
  <si>
    <t>Bevételek kötelező, önként vállalt és államigazgatási feladatok megosztásában forintban</t>
  </si>
  <si>
    <t>1- ből Lakott külterülettel kapcsolatos feladatok</t>
  </si>
  <si>
    <t xml:space="preserve">Összeg </t>
  </si>
  <si>
    <t>Ssz.</t>
  </si>
  <si>
    <t>Felújítási cél megnevezése</t>
  </si>
  <si>
    <t>Állami</t>
  </si>
  <si>
    <t>Tervezett</t>
  </si>
  <si>
    <t>Hozzájárulás önkormányzaton kívüli projekthez</t>
  </si>
  <si>
    <t>BxC/12</t>
  </si>
  <si>
    <t>I. A saját bevételek és az adósságot keletkeztető ügyletekből és kezességvállalásokból fennálló kötelezettségek aránya</t>
  </si>
  <si>
    <t>Kezességvállalással kapcsolatos megtérülés</t>
  </si>
  <si>
    <t>Részvények, részesedeések értékesítés</t>
  </si>
  <si>
    <t>II. Adósságot keletkeztető ügyletek</t>
  </si>
  <si>
    <t xml:space="preserve">pénzügyi lízing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</si>
  <si>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</si>
  <si>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</si>
  <si>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Összesen: kiadások</t>
  </si>
  <si>
    <t>Ssz:</t>
  </si>
  <si>
    <t>Közvetett és közvetlen támogatások Ft-ban</t>
  </si>
  <si>
    <t>Ft -ban</t>
  </si>
  <si>
    <t>ÁH-n belüli pénzeszközátadások</t>
  </si>
  <si>
    <t xml:space="preserve"> - Igal és Környéke Alapszolgáltatási Központ</t>
  </si>
  <si>
    <t xml:space="preserve"> - Működési pénzeszköz átadás (belső ellenőrzésre) </t>
  </si>
  <si>
    <t xml:space="preserve">II. Egyéb működési kiadásokon belül Áh.-n kívülre átadott támogatások:   </t>
  </si>
  <si>
    <t xml:space="preserve"> - Zselici Lámpások</t>
  </si>
  <si>
    <t xml:space="preserve"> - Nefela jégesőelhárítás</t>
  </si>
  <si>
    <t>045160 - 522110 Utak, hidak üzemeltetése</t>
  </si>
  <si>
    <t xml:space="preserve">011130 - 841126 Igazgatási tev. </t>
  </si>
  <si>
    <t>064010 - 841402 Közvilágítás</t>
  </si>
  <si>
    <t>066020 - 841403 Községgazdálkodás</t>
  </si>
  <si>
    <t>091140 - 8510115 Óvodai nevelés</t>
  </si>
  <si>
    <t>091220 - 8520115 Általános iskola tám.</t>
  </si>
  <si>
    <t>072111 - 862101 Háziorvosi alapellátás</t>
  </si>
  <si>
    <t>105010 - 882111 Aktív korúak ellátása</t>
  </si>
  <si>
    <t>106020 - 882113 Lakásfenntartási támogatás</t>
  </si>
  <si>
    <t>101150 - 882116 Ápolási méltányosságból</t>
  </si>
  <si>
    <t>107060 - 882122 Önkormányzati segély</t>
  </si>
  <si>
    <t xml:space="preserve">103010 - 882123 Temetési segély </t>
  </si>
  <si>
    <t xml:space="preserve">107060 - 882129 Egyéb önk. eseti pénz.ell. </t>
  </si>
  <si>
    <t xml:space="preserve">101150 - 882202 Közgyógyellátás </t>
  </si>
  <si>
    <t>107054 - 889924 Szociális gondozás</t>
  </si>
  <si>
    <t>107055 - 889928 Falugondnoki szolgáltatás</t>
  </si>
  <si>
    <t>084031 - 890301 Civil szervezetek támogatás</t>
  </si>
  <si>
    <t>041232 - Téli közfoglalkoztatás</t>
  </si>
  <si>
    <t>041231 - Rövid távú közfoglalkoztatás</t>
  </si>
  <si>
    <t>041233 - Hosszú távú közfoglalkoztatás</t>
  </si>
  <si>
    <t>041237 - Mintaprogram közfoglalkoztatás</t>
  </si>
  <si>
    <t>063020 - 336000 Vízműkezelés</t>
  </si>
  <si>
    <t>082044 - 910123 Könyvtári szolgáltatás</t>
  </si>
  <si>
    <t>082092 - 910502 Közművelődés</t>
  </si>
  <si>
    <t>013320 - 960302 Köztemető fenntartás</t>
  </si>
  <si>
    <t>Ellátotak pénzbeli juttatásai</t>
  </si>
  <si>
    <t>107053 - Jelzőrendszeres házi segítségnyújtás</t>
  </si>
  <si>
    <t>041231 - Rövid időtartamú közfoglalkoztatás</t>
  </si>
  <si>
    <t>041233 - Hosszabb időtartamú közfoglalkoztatás</t>
  </si>
  <si>
    <t>064010 - Közvilágítás</t>
  </si>
  <si>
    <t>074031 - Család és nőveédelmi egészségügyi gondozás</t>
  </si>
  <si>
    <t>082044 - Könyvtári szolgáltatás</t>
  </si>
  <si>
    <t>Értékesítési és forgalmi adók- idegenforgalmi adó</t>
  </si>
  <si>
    <t>a) Intézményi beruházások</t>
  </si>
  <si>
    <t xml:space="preserve"> - Védőnöi szolgálat</t>
  </si>
  <si>
    <t xml:space="preserve"> - Somogy Megyei Katasztrófavédelem</t>
  </si>
  <si>
    <t xml:space="preserve"> - Óvoda</t>
  </si>
  <si>
    <t xml:space="preserve"> - Gyerekjóléti szolgálat Igal</t>
  </si>
  <si>
    <t>Működési célra átvett Áh. kívülről</t>
  </si>
  <si>
    <t>Gálosfa</t>
  </si>
  <si>
    <t xml:space="preserve"> </t>
  </si>
  <si>
    <t>3-ból rászoruló gyermekek szünidei étkezésre</t>
  </si>
  <si>
    <t>3-ból gyermekétkeztetésre (Intézményi)</t>
  </si>
  <si>
    <t>Tulajdonosi bevételek: lakbér</t>
  </si>
  <si>
    <t>Egyéb működési bevételek:</t>
  </si>
  <si>
    <t>Közvilágítás korszeűsítése</t>
  </si>
  <si>
    <t>ÁFA</t>
  </si>
  <si>
    <t xml:space="preserve"> - Szabadidősport Szöv.</t>
  </si>
  <si>
    <t xml:space="preserve"> - Civil szervezetek támogatása</t>
  </si>
  <si>
    <t>Államházt-on belüli megelőleg.visszafiz.</t>
  </si>
  <si>
    <t>3-ból falugondnoki szolg.</t>
  </si>
  <si>
    <t>Előleg visszafiz.</t>
  </si>
  <si>
    <t>104037 -             Intézményen kív.gyerekétk.</t>
  </si>
  <si>
    <t>Hosszabb idejű közfogl.</t>
  </si>
  <si>
    <t>Start Belterületi utak</t>
  </si>
  <si>
    <t>Pályázati önerő</t>
  </si>
  <si>
    <t>START - Belterületi utak</t>
  </si>
  <si>
    <t xml:space="preserve"> - Fogászati ügyelet</t>
  </si>
  <si>
    <t>Egyéb bevételek</t>
  </si>
  <si>
    <t>1- ből Kiegészítés, bérkompenzáció</t>
  </si>
  <si>
    <t xml:space="preserve">011130 - Igazgatási tev. </t>
  </si>
  <si>
    <t>013350 - Az önkormányzati vagyonnal való gazdálkodással kapcsolatos feladatok</t>
  </si>
  <si>
    <t>042130 Növénytermesztés, állattenyésztés és kapcs. Szolg.</t>
  </si>
  <si>
    <t>045120 Út, autópálya építése</t>
  </si>
  <si>
    <t>045160 - Utak, hidak üzemeltetése</t>
  </si>
  <si>
    <t>061020 Lakóépület építése</t>
  </si>
  <si>
    <t>063020 - Víztermelés kezelés ellátás</t>
  </si>
  <si>
    <t>066010 Zöldterület-kezelés</t>
  </si>
  <si>
    <t>066020 - Községgazdálkodás</t>
  </si>
  <si>
    <t>074031 - Család és nővédelmi egészségügyi gondozás</t>
  </si>
  <si>
    <t>074032 Ifjúság- egészségügyi gondozás</t>
  </si>
  <si>
    <t>072111 - Háziorvosi alapellátás</t>
  </si>
  <si>
    <t>081071 Üdülői szálláshely-szolgáltatás és étkeztetés</t>
  </si>
  <si>
    <t>082091 Közművelődés -  közösségi és társadalmi részvétel fejlesztése</t>
  </si>
  <si>
    <t>082092 Közművelődés - hagyományos közösségi kulturális értékek gondozása</t>
  </si>
  <si>
    <t>091140 - Óvodai nevelés, ellátás működtetési feladatai</t>
  </si>
  <si>
    <t>102031 Idősek nappali ellátása</t>
  </si>
  <si>
    <t>102032 Demens betegek nappali ellátása</t>
  </si>
  <si>
    <t>104042 - Gyermekjóléti szolg.</t>
  </si>
  <si>
    <t>106020 Lakásfenntartásal, lakhatással összefüggő ellátások</t>
  </si>
  <si>
    <t>104037 Intézményen kívüli gyermekétkeztetés</t>
  </si>
  <si>
    <t>107051 Szociáis étkeztetés</t>
  </si>
  <si>
    <t>107060 - Egyéb szociális pénzbeni és természetbeni ellátások, támogatások</t>
  </si>
  <si>
    <t>1. melléklet a(z)      1/2017.(II.22) önkormányzati rendelethez</t>
  </si>
  <si>
    <t>2. melléklet a(z)  1/2017.(II.22)   önkormányzati rendelethez</t>
  </si>
  <si>
    <t>3. melléklet a(z)    1/2017.(II.22)  önkormányzati rendelethez</t>
  </si>
  <si>
    <t xml:space="preserve">5. melléklet a  1/2017.(II.22)   önkormányzati rendeletethez: Az önkormányzat és a Hivatal bevételei összesítve  </t>
  </si>
  <si>
    <t>8. melléklet a(z)  1/2017.(II.22)  önkormányzati rendelethez</t>
  </si>
  <si>
    <t>9. melléklet a(z)    1/2017.(II.22)  önkormányzati rendelethez</t>
  </si>
  <si>
    <t>10. melléklet a(z)     1/2017.(II.22)  önkormányzati rendelethez</t>
  </si>
  <si>
    <t>11. melléklet a(z)     1/2017.(II.22)   önkormányzati rendelethez</t>
  </si>
  <si>
    <t>12. melléklet a(z)   1/2017.(II.22)   önkormányzati rendelethez</t>
  </si>
  <si>
    <t>13. melléklet a(z)     1/2017.(II.22)  önkormányzati rendelethez</t>
  </si>
  <si>
    <t>14. melléklet a(z)     1/2017.(II.22)  önkormányzati rendelethez</t>
  </si>
  <si>
    <t>15. melléklet a(z)     1/2017.(II.22)   önkormányzati rendelethez</t>
  </si>
  <si>
    <t>17. melléklet a(z)     1/2017.(II.22)   önkormányzati rendelethez</t>
  </si>
  <si>
    <t>18. melléklet a    1/2017.(II.22)   önkormányzati rendelethez</t>
  </si>
  <si>
    <t>4. melléklet a(z)   7/2017.(VII.13.)   önkormányzati rendelethez</t>
  </si>
  <si>
    <t>eredeti</t>
  </si>
  <si>
    <t>mód.</t>
  </si>
  <si>
    <t>6.  melléklet a(z)   7/2017.(VII.13.)önkormányzati rendelethez</t>
  </si>
  <si>
    <t>Mód.</t>
  </si>
  <si>
    <t>7.  melléklet a(z)  7/2017.(VII.13.)  önkormányzati rendelethez</t>
  </si>
  <si>
    <t>Módosított ei.</t>
  </si>
  <si>
    <t>16. melléklet a(z)    7/2017.(VII.13.) 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</si>
</sst>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0.00000"/>
    <numFmt numFmtId="169" formatCode="0.0000"/>
    <numFmt numFmtId="170" formatCode="0.000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1" borderId="7" applyNumberFormat="0" applyFon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29" borderId="1" applyNumberFormat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9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9" fillId="0" borderId="10" xfId="57" applyFont="1" applyFill="1" applyBorder="1" applyAlignment="1">
      <alignment horizontal="center" vertical="center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>
      <alignment/>
      <protection/>
    </xf>
    <xf numFmtId="3" fontId="2" fillId="0" borderId="10" xfId="57" applyNumberFormat="1" applyFont="1" applyFill="1" applyBorder="1">
      <alignment/>
      <protection/>
    </xf>
    <xf numFmtId="0" fontId="11" fillId="0" borderId="10" xfId="57" applyFont="1" applyBorder="1">
      <alignment/>
      <protection/>
    </xf>
    <xf numFmtId="3" fontId="18" fillId="0" borderId="10" xfId="57" applyNumberFormat="1" applyFont="1" applyFill="1" applyBorder="1">
      <alignment/>
      <protection/>
    </xf>
    <xf numFmtId="0" fontId="12" fillId="0" borderId="10" xfId="57" applyFont="1" applyBorder="1">
      <alignment/>
      <protection/>
    </xf>
    <xf numFmtId="3" fontId="5" fillId="0" borderId="10" xfId="57" applyNumberFormat="1" applyFont="1" applyFill="1" applyBorder="1">
      <alignment/>
      <protection/>
    </xf>
    <xf numFmtId="0" fontId="0" fillId="0" borderId="10" xfId="58" applyFont="1" applyFill="1" applyBorder="1" applyAlignment="1">
      <alignment/>
      <protection/>
    </xf>
    <xf numFmtId="3" fontId="0" fillId="0" borderId="10" xfId="57" applyNumberFormat="1" applyFont="1" applyFill="1" applyBorder="1">
      <alignment/>
      <protection/>
    </xf>
    <xf numFmtId="3" fontId="15" fillId="0" borderId="10" xfId="57" applyNumberFormat="1" applyFont="1" applyFill="1" applyBorder="1">
      <alignment/>
      <protection/>
    </xf>
    <xf numFmtId="0" fontId="16" fillId="0" borderId="10" xfId="57" applyFont="1" applyBorder="1">
      <alignment/>
      <protection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10" xfId="57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59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12" xfId="0" applyBorder="1" applyAlignment="1">
      <alignment/>
    </xf>
    <xf numFmtId="0" fontId="0" fillId="0" borderId="12" xfId="59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3" fillId="0" borderId="12" xfId="59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5" fillId="0" borderId="10" xfId="59" applyNumberFormat="1" applyFont="1" applyFill="1" applyBorder="1" applyAlignment="1" applyProtection="1">
      <alignment horizontal="left"/>
      <protection/>
    </xf>
    <xf numFmtId="0" fontId="1" fillId="0" borderId="12" xfId="59" applyNumberFormat="1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59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3" xfId="59" applyNumberFormat="1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10" xfId="59" applyNumberFormat="1" applyFont="1" applyFill="1" applyBorder="1" applyAlignment="1" applyProtection="1">
      <alignment/>
      <protection/>
    </xf>
    <xf numFmtId="0" fontId="4" fillId="0" borderId="0" xfId="59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9" fillId="0" borderId="14" xfId="57" applyFont="1" applyFill="1" applyBorder="1" applyAlignment="1">
      <alignment horizontal="center" vertical="center"/>
      <protection/>
    </xf>
    <xf numFmtId="0" fontId="2" fillId="0" borderId="14" xfId="57" applyFont="1" applyFill="1" applyBorder="1">
      <alignment/>
      <protection/>
    </xf>
    <xf numFmtId="0" fontId="11" fillId="0" borderId="14" xfId="57" applyFont="1" applyBorder="1">
      <alignment/>
      <protection/>
    </xf>
    <xf numFmtId="0" fontId="12" fillId="0" borderId="14" xfId="57" applyFont="1" applyBorder="1">
      <alignment/>
      <protection/>
    </xf>
    <xf numFmtId="0" fontId="0" fillId="0" borderId="14" xfId="58" applyFont="1" applyFill="1" applyBorder="1" applyAlignment="1">
      <alignment/>
      <protection/>
    </xf>
    <xf numFmtId="0" fontId="0" fillId="0" borderId="14" xfId="58" applyFont="1" applyFill="1" applyBorder="1" applyAlignment="1">
      <alignment horizontal="left"/>
      <protection/>
    </xf>
    <xf numFmtId="0" fontId="13" fillId="0" borderId="14" xfId="57" applyFont="1" applyBorder="1">
      <alignment/>
      <protection/>
    </xf>
    <xf numFmtId="0" fontId="19" fillId="0" borderId="14" xfId="57" applyFont="1" applyBorder="1">
      <alignment/>
      <protection/>
    </xf>
    <xf numFmtId="0" fontId="5" fillId="0" borderId="14" xfId="57" applyFont="1" applyFill="1" applyBorder="1" applyAlignment="1">
      <alignment wrapText="1"/>
      <protection/>
    </xf>
    <xf numFmtId="0" fontId="5" fillId="0" borderId="14" xfId="57" applyFont="1" applyFill="1" applyBorder="1">
      <alignment/>
      <protection/>
    </xf>
    <xf numFmtId="0" fontId="0" fillId="0" borderId="21" xfId="0" applyFont="1" applyBorder="1" applyAlignment="1">
      <alignment horizontal="justify" wrapText="1"/>
    </xf>
    <xf numFmtId="0" fontId="0" fillId="0" borderId="22" xfId="0" applyFont="1" applyBorder="1" applyAlignment="1">
      <alignment horizontal="justify"/>
    </xf>
    <xf numFmtId="0" fontId="0" fillId="0" borderId="23" xfId="0" applyFont="1" applyFill="1" applyBorder="1" applyAlignment="1">
      <alignment horizontal="justify"/>
    </xf>
    <xf numFmtId="0" fontId="0" fillId="0" borderId="24" xfId="0" applyFont="1" applyBorder="1" applyAlignment="1">
      <alignment horizontal="justify"/>
    </xf>
    <xf numFmtId="0" fontId="1" fillId="0" borderId="15" xfId="0" applyFont="1" applyFill="1" applyBorder="1" applyAlignment="1">
      <alignment horizontal="justify"/>
    </xf>
    <xf numFmtId="0" fontId="0" fillId="0" borderId="22" xfId="0" applyFont="1" applyFill="1" applyBorder="1" applyAlignment="1">
      <alignment horizontal="justify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4" xfId="59" applyNumberFormat="1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14" xfId="0" applyFont="1" applyBorder="1" applyAlignment="1">
      <alignment/>
    </xf>
    <xf numFmtId="0" fontId="0" fillId="0" borderId="14" xfId="59" applyNumberFormat="1" applyFont="1" applyFill="1" applyBorder="1" applyAlignment="1" applyProtection="1">
      <alignment/>
      <protection/>
    </xf>
    <xf numFmtId="0" fontId="4" fillId="0" borderId="14" xfId="59" applyNumberFormat="1" applyFont="1" applyFill="1" applyBorder="1" applyAlignment="1" applyProtection="1">
      <alignment/>
      <protection/>
    </xf>
    <xf numFmtId="0" fontId="4" fillId="0" borderId="25" xfId="59" applyNumberFormat="1" applyFont="1" applyFill="1" applyBorder="1" applyAlignment="1" applyProtection="1">
      <alignment/>
      <protection/>
    </xf>
    <xf numFmtId="0" fontId="0" fillId="0" borderId="25" xfId="59" applyNumberFormat="1" applyFont="1" applyFill="1" applyBorder="1" applyAlignment="1" applyProtection="1">
      <alignment/>
      <protection/>
    </xf>
    <xf numFmtId="0" fontId="0" fillId="0" borderId="12" xfId="59" applyNumberFormat="1" applyFont="1" applyFill="1" applyBorder="1" applyAlignment="1" applyProtection="1">
      <alignment horizontal="left" indent="1"/>
      <protection/>
    </xf>
    <xf numFmtId="0" fontId="0" fillId="0" borderId="14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Fill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27" xfId="0" applyBorder="1" applyAlignment="1">
      <alignment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0" fontId="20" fillId="0" borderId="10" xfId="58" applyFont="1" applyFill="1" applyBorder="1" applyAlignment="1">
      <alignment/>
      <protection/>
    </xf>
    <xf numFmtId="0" fontId="0" fillId="0" borderId="0" xfId="0" applyAlignment="1">
      <alignment horizontal="right"/>
    </xf>
    <xf numFmtId="0" fontId="20" fillId="0" borderId="14" xfId="58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 horizontal="justify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Border="1" applyAlignment="1">
      <alignment/>
    </xf>
    <xf numFmtId="0" fontId="1" fillId="0" borderId="49" xfId="0" applyFont="1" applyFill="1" applyBorder="1" applyAlignment="1">
      <alignment horizontal="justify"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right"/>
    </xf>
    <xf numFmtId="166" fontId="0" fillId="0" borderId="10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1" fillId="0" borderId="14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0" fillId="0" borderId="10" xfId="40" applyNumberFormat="1" applyFont="1" applyFill="1" applyBorder="1" applyAlignment="1" applyProtection="1">
      <alignment/>
      <protection/>
    </xf>
    <xf numFmtId="166" fontId="0" fillId="0" borderId="10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1" fillId="0" borderId="10" xfId="40" applyNumberFormat="1" applyFont="1" applyFill="1" applyBorder="1" applyAlignment="1" applyProtection="1">
      <alignment/>
      <protection/>
    </xf>
    <xf numFmtId="166" fontId="1" fillId="0" borderId="14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9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0" fillId="0" borderId="34" xfId="0" applyNumberFormat="1" applyFill="1" applyBorder="1" applyAlignment="1">
      <alignment/>
    </xf>
    <xf numFmtId="3" fontId="1" fillId="0" borderId="56" xfId="0" applyNumberFormat="1" applyFont="1" applyBorder="1" applyAlignment="1">
      <alignment/>
    </xf>
    <xf numFmtId="166" fontId="0" fillId="0" borderId="19" xfId="4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17" fillId="0" borderId="13" xfId="57" applyFont="1" applyBorder="1" applyAlignment="1">
      <alignment horizontal="center"/>
      <protection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7" fillId="0" borderId="13" xfId="57" applyFont="1" applyBorder="1" applyAlignment="1">
      <alignment horizontal="center"/>
      <protection/>
    </xf>
    <xf numFmtId="0" fontId="17" fillId="0" borderId="14" xfId="57" applyFont="1" applyBorder="1" applyAlignment="1">
      <alignment horizontal="center"/>
      <protection/>
    </xf>
    <xf numFmtId="0" fontId="17" fillId="0" borderId="12" xfId="57" applyFont="1" applyBorder="1" applyAlignment="1">
      <alignment horizont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41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12" xfId="57" applyFont="1" applyFill="1" applyBorder="1" applyAlignment="1">
      <alignment horizontal="center" vertical="center" wrapText="1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4" xfId="0" applyFont="1" applyBorder="1" applyAlignment="1">
      <alignment/>
    </xf>
    <xf numFmtId="166" fontId="0" fillId="0" borderId="10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3" fontId="0" fillId="0" borderId="26" xfId="0" applyNumberFormat="1" applyFont="1" applyFill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11" xfId="57"/>
    <cellStyle name="Normál 2 2" xfId="58"/>
    <cellStyle name="Normál 8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8515625" style="0" customWidth="1"/>
    <col min="2" max="2" width="77.7109375" style="0" customWidth="1"/>
  </cols>
  <sheetData>
    <row r="1" ht="12.75">
      <c r="B1" t="s">
        <v>598</v>
      </c>
    </row>
    <row r="2" ht="12.75">
      <c r="B2" t="s">
        <v>554</v>
      </c>
    </row>
    <row r="3" ht="12.75">
      <c r="B3" s="6" t="s">
        <v>75</v>
      </c>
    </row>
    <row r="4" spans="1:2" ht="12.75">
      <c r="A4" s="11" t="s">
        <v>119</v>
      </c>
      <c r="B4" s="11" t="s">
        <v>120</v>
      </c>
    </row>
    <row r="5" spans="1:2" ht="12.75">
      <c r="A5" s="11" t="s">
        <v>122</v>
      </c>
      <c r="B5" s="11" t="s">
        <v>121</v>
      </c>
    </row>
    <row r="6" spans="1:4" ht="12.75">
      <c r="A6">
        <v>1</v>
      </c>
      <c r="B6" s="194" t="s">
        <v>0</v>
      </c>
      <c r="C6" s="194"/>
      <c r="D6" s="194"/>
    </row>
    <row r="7" ht="12.75">
      <c r="B7" s="10" t="s">
        <v>115</v>
      </c>
    </row>
    <row r="8" spans="1:2" ht="12.75">
      <c r="A8" s="116"/>
      <c r="B8" s="6"/>
    </row>
    <row r="9" spans="1:2" ht="12.75">
      <c r="A9" s="112">
        <v>2</v>
      </c>
      <c r="B9" s="12" t="s">
        <v>247</v>
      </c>
    </row>
    <row r="10" spans="1:2" ht="12.75">
      <c r="A10" s="11">
        <v>3</v>
      </c>
      <c r="B10" s="14" t="s">
        <v>575</v>
      </c>
    </row>
    <row r="11" spans="1:2" ht="12.75">
      <c r="A11" s="11">
        <v>4</v>
      </c>
      <c r="B11" s="14" t="s">
        <v>539</v>
      </c>
    </row>
    <row r="12" spans="1:2" ht="12.75">
      <c r="A12" s="112">
        <v>5</v>
      </c>
      <c r="B12" s="14" t="s">
        <v>576</v>
      </c>
    </row>
    <row r="13" spans="1:2" ht="12.75">
      <c r="A13" s="11">
        <v>6</v>
      </c>
      <c r="B13" s="14" t="s">
        <v>542</v>
      </c>
    </row>
    <row r="14" spans="1:2" ht="12.75">
      <c r="A14" s="11">
        <v>7</v>
      </c>
      <c r="B14" s="14" t="s">
        <v>532</v>
      </c>
    </row>
    <row r="15" spans="1:2" ht="12.75">
      <c r="A15" s="112">
        <v>8</v>
      </c>
      <c r="B15" s="14" t="s">
        <v>543</v>
      </c>
    </row>
    <row r="16" spans="1:2" ht="12.75">
      <c r="A16" s="11">
        <v>9</v>
      </c>
      <c r="B16" s="14" t="s">
        <v>477</v>
      </c>
    </row>
    <row r="17" spans="1:2" ht="12.75">
      <c r="A17" s="11">
        <v>10</v>
      </c>
      <c r="B17" s="14" t="s">
        <v>577</v>
      </c>
    </row>
    <row r="18" spans="1:2" ht="12.75">
      <c r="A18" s="11">
        <v>11</v>
      </c>
      <c r="B18" s="14" t="s">
        <v>578</v>
      </c>
    </row>
    <row r="19" spans="1:2" ht="12.75">
      <c r="A19" s="11">
        <v>12</v>
      </c>
      <c r="B19" s="14" t="s">
        <v>579</v>
      </c>
    </row>
    <row r="20" spans="1:2" ht="12.75">
      <c r="A20" s="112">
        <v>13</v>
      </c>
      <c r="B20" s="14" t="s">
        <v>580</v>
      </c>
    </row>
    <row r="21" spans="1:2" ht="12.75">
      <c r="A21" s="112">
        <v>14</v>
      </c>
      <c r="B21" s="14" t="s">
        <v>581</v>
      </c>
    </row>
    <row r="22" spans="1:2" ht="12.75">
      <c r="A22" s="11">
        <v>15</v>
      </c>
      <c r="B22" s="14" t="s">
        <v>544</v>
      </c>
    </row>
    <row r="23" spans="1:2" ht="12.75">
      <c r="A23" s="11">
        <v>16</v>
      </c>
      <c r="B23" s="14" t="s">
        <v>582</v>
      </c>
    </row>
    <row r="24" spans="1:2" ht="12.75">
      <c r="A24" s="11">
        <v>17</v>
      </c>
      <c r="B24" s="14" t="s">
        <v>583</v>
      </c>
    </row>
    <row r="25" spans="1:2" ht="12.75">
      <c r="A25" s="112">
        <v>18</v>
      </c>
      <c r="B25" s="14" t="s">
        <v>584</v>
      </c>
    </row>
    <row r="26" spans="1:2" ht="12.75">
      <c r="A26" s="112">
        <v>19</v>
      </c>
      <c r="B26" s="14" t="s">
        <v>585</v>
      </c>
    </row>
    <row r="27" spans="1:2" ht="12.75">
      <c r="A27" s="11">
        <v>20</v>
      </c>
      <c r="B27" s="14" t="s">
        <v>586</v>
      </c>
    </row>
    <row r="28" spans="1:2" ht="12.75">
      <c r="A28" s="112">
        <v>21</v>
      </c>
      <c r="B28" s="191" t="s">
        <v>587</v>
      </c>
    </row>
    <row r="29" spans="1:2" ht="12.75">
      <c r="A29" s="112">
        <v>22</v>
      </c>
      <c r="B29" s="14" t="s">
        <v>546</v>
      </c>
    </row>
    <row r="30" spans="1:2" ht="12.75">
      <c r="A30" s="112">
        <v>23</v>
      </c>
      <c r="B30" s="14" t="s">
        <v>588</v>
      </c>
    </row>
    <row r="31" spans="1:2" ht="12.75">
      <c r="A31" s="11">
        <v>24</v>
      </c>
      <c r="B31" s="14" t="s">
        <v>589</v>
      </c>
    </row>
    <row r="32" spans="1:2" ht="12.75">
      <c r="A32" s="112">
        <v>25</v>
      </c>
      <c r="B32" s="14" t="s">
        <v>590</v>
      </c>
    </row>
    <row r="33" spans="1:2" ht="12.75">
      <c r="A33" s="112">
        <v>26</v>
      </c>
      <c r="B33" s="179" t="s">
        <v>591</v>
      </c>
    </row>
    <row r="34" spans="1:2" ht="12.75">
      <c r="A34" s="112">
        <v>27</v>
      </c>
      <c r="B34" s="179" t="s">
        <v>592</v>
      </c>
    </row>
    <row r="35" spans="1:2" ht="12.75">
      <c r="A35" s="11">
        <v>28</v>
      </c>
      <c r="B35" s="179" t="s">
        <v>593</v>
      </c>
    </row>
    <row r="36" spans="1:2" ht="12.75">
      <c r="A36" s="112">
        <v>29</v>
      </c>
      <c r="B36" s="179" t="s">
        <v>594</v>
      </c>
    </row>
    <row r="37" spans="1:2" ht="12.75">
      <c r="A37" s="112">
        <v>30</v>
      </c>
      <c r="B37" s="179" t="s">
        <v>595</v>
      </c>
    </row>
    <row r="38" spans="1:2" ht="12.75">
      <c r="A38" s="112">
        <v>31</v>
      </c>
      <c r="B38" s="179" t="s">
        <v>596</v>
      </c>
    </row>
    <row r="39" spans="1:2" ht="12.75">
      <c r="A39" s="112">
        <v>32</v>
      </c>
      <c r="B39" s="179" t="s">
        <v>530</v>
      </c>
    </row>
    <row r="40" spans="1:2" ht="12.75">
      <c r="A40" s="11">
        <v>33</v>
      </c>
      <c r="B40" s="14" t="s">
        <v>597</v>
      </c>
    </row>
  </sheetData>
  <sheetProtection/>
  <mergeCells count="1">
    <mergeCell ref="B6:D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B1">
      <selection activeCell="C1" sqref="C1"/>
    </sheetView>
  </sheetViews>
  <sheetFormatPr defaultColWidth="9.140625" defaultRowHeight="12.75"/>
  <cols>
    <col min="2" max="2" width="16.57421875" style="0" customWidth="1"/>
    <col min="3" max="3" width="23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C1" s="1" t="s">
        <v>604</v>
      </c>
    </row>
    <row r="3" spans="2:8" ht="12.75">
      <c r="B3" s="6" t="s">
        <v>90</v>
      </c>
      <c r="G3" t="s">
        <v>554</v>
      </c>
      <c r="H3" s="122" t="s">
        <v>488</v>
      </c>
    </row>
    <row r="5" spans="2:8" ht="12.75">
      <c r="B5" t="s">
        <v>83</v>
      </c>
      <c r="C5" t="s">
        <v>174</v>
      </c>
      <c r="D5" t="s">
        <v>128</v>
      </c>
      <c r="E5" t="s">
        <v>129</v>
      </c>
      <c r="F5" t="s">
        <v>183</v>
      </c>
      <c r="G5" t="s">
        <v>184</v>
      </c>
      <c r="H5" t="s">
        <v>185</v>
      </c>
    </row>
    <row r="6" spans="1:8" ht="12.75">
      <c r="A6" s="200" t="s">
        <v>457</v>
      </c>
      <c r="B6" s="200" t="s">
        <v>3</v>
      </c>
      <c r="C6" s="206" t="s">
        <v>221</v>
      </c>
      <c r="D6" s="200" t="s">
        <v>495</v>
      </c>
      <c r="E6" s="202" t="s">
        <v>222</v>
      </c>
      <c r="F6" s="203"/>
      <c r="G6" s="204"/>
      <c r="H6" s="200" t="s">
        <v>496</v>
      </c>
    </row>
    <row r="7" spans="1:8" ht="12.75">
      <c r="A7" s="205"/>
      <c r="B7" s="205"/>
      <c r="C7" s="201"/>
      <c r="D7" s="205"/>
      <c r="E7" s="126" t="s">
        <v>150</v>
      </c>
      <c r="F7" s="126" t="s">
        <v>151</v>
      </c>
      <c r="G7" s="126" t="s">
        <v>152</v>
      </c>
      <c r="H7" s="201"/>
    </row>
    <row r="8" spans="1:8" ht="12.75">
      <c r="A8" s="11">
        <v>1</v>
      </c>
      <c r="B8" s="12" t="s">
        <v>4</v>
      </c>
      <c r="C8" s="11"/>
      <c r="D8" s="11"/>
      <c r="E8" s="11"/>
      <c r="F8" s="11"/>
      <c r="G8" s="11"/>
      <c r="H8" s="11"/>
    </row>
    <row r="9" spans="1:8" ht="12.75">
      <c r="A9" s="11">
        <v>2</v>
      </c>
      <c r="B9" s="11"/>
      <c r="C9" s="11"/>
      <c r="D9" s="11"/>
      <c r="E9" s="11"/>
      <c r="F9" s="11"/>
      <c r="G9" s="11"/>
      <c r="H9" s="11"/>
    </row>
    <row r="10" spans="1:8" ht="12.75">
      <c r="A10" s="11">
        <v>3</v>
      </c>
      <c r="B10" s="11" t="s">
        <v>94</v>
      </c>
      <c r="C10" s="11">
        <f>SUM(C9:C9)</f>
        <v>0</v>
      </c>
      <c r="D10" s="12">
        <v>0</v>
      </c>
      <c r="E10" s="11">
        <f>SUM(E8:E9)</f>
        <v>0</v>
      </c>
      <c r="F10" s="11">
        <v>0</v>
      </c>
      <c r="G10" s="11">
        <v>0</v>
      </c>
      <c r="H10" s="11">
        <v>0</v>
      </c>
    </row>
    <row r="11" spans="1:8" ht="12.75">
      <c r="A11" s="11"/>
      <c r="B11" s="11"/>
      <c r="C11" s="11"/>
      <c r="D11" s="11"/>
      <c r="E11" s="11"/>
      <c r="F11" s="11"/>
      <c r="G11" s="11"/>
      <c r="H11" s="11"/>
    </row>
    <row r="12" spans="1:8" ht="12.75">
      <c r="A12" s="11">
        <v>4</v>
      </c>
      <c r="B12" s="12" t="s">
        <v>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2.75">
      <c r="A13" s="11">
        <v>5</v>
      </c>
      <c r="B13" s="11"/>
      <c r="C13" s="11"/>
      <c r="D13" s="11"/>
      <c r="E13" s="11"/>
      <c r="F13" s="11"/>
      <c r="G13" s="11"/>
      <c r="H13" s="11"/>
    </row>
    <row r="14" spans="1:8" ht="12.75">
      <c r="A14" s="11">
        <v>6</v>
      </c>
      <c r="B14" s="11" t="s">
        <v>94</v>
      </c>
      <c r="C14" s="11">
        <v>0</v>
      </c>
      <c r="D14" s="12">
        <v>0</v>
      </c>
      <c r="E14" s="11">
        <v>0</v>
      </c>
      <c r="F14" s="11">
        <f>SUM(F13:F13)</f>
        <v>0</v>
      </c>
      <c r="G14" s="11">
        <v>0</v>
      </c>
      <c r="H14" s="11">
        <v>0</v>
      </c>
    </row>
  </sheetData>
  <sheetProtection/>
  <mergeCells count="6">
    <mergeCell ref="H6:H7"/>
    <mergeCell ref="E6:G6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30.00390625" style="0" customWidth="1"/>
  </cols>
  <sheetData>
    <row r="1" ht="12.75">
      <c r="B1" s="1" t="s">
        <v>605</v>
      </c>
    </row>
    <row r="2" ht="12.75">
      <c r="B2" t="s">
        <v>554</v>
      </c>
    </row>
    <row r="3" ht="12.75">
      <c r="B3" s="6" t="s">
        <v>87</v>
      </c>
    </row>
    <row r="4" spans="1:3" ht="12.75">
      <c r="A4" t="s">
        <v>243</v>
      </c>
      <c r="B4" s="6" t="s">
        <v>83</v>
      </c>
      <c r="C4" t="s">
        <v>174</v>
      </c>
    </row>
    <row r="5" spans="1:4" ht="12.75">
      <c r="A5" s="11">
        <v>1</v>
      </c>
      <c r="B5" s="12" t="s">
        <v>3</v>
      </c>
      <c r="C5" s="12" t="s">
        <v>88</v>
      </c>
      <c r="D5" s="6"/>
    </row>
    <row r="6" spans="1:3" ht="12.75">
      <c r="A6" s="11"/>
      <c r="B6" s="11"/>
      <c r="C6" s="11"/>
    </row>
    <row r="7" spans="1:3" ht="12.75">
      <c r="A7" s="11"/>
      <c r="B7" s="11"/>
      <c r="C7" s="11"/>
    </row>
    <row r="8" spans="1:3" ht="12.75">
      <c r="A8" s="11">
        <v>2</v>
      </c>
      <c r="B8" s="12" t="s">
        <v>108</v>
      </c>
      <c r="C8" s="11"/>
    </row>
    <row r="9" spans="1:3" ht="12.75">
      <c r="A9" s="11">
        <v>3</v>
      </c>
      <c r="B9" s="11" t="s">
        <v>109</v>
      </c>
      <c r="C9" s="11">
        <v>1</v>
      </c>
    </row>
    <row r="10" spans="1:3" ht="12.75">
      <c r="A10" s="11">
        <v>4</v>
      </c>
      <c r="B10" s="11" t="s">
        <v>237</v>
      </c>
      <c r="C10" s="11">
        <v>0</v>
      </c>
    </row>
    <row r="11" spans="1:3" ht="12.75">
      <c r="A11" s="11">
        <v>5</v>
      </c>
      <c r="B11" s="11" t="s">
        <v>234</v>
      </c>
      <c r="C11" s="11">
        <v>1</v>
      </c>
    </row>
    <row r="12" spans="1:3" ht="12.75">
      <c r="A12" s="11">
        <v>6</v>
      </c>
      <c r="B12" s="11" t="s">
        <v>111</v>
      </c>
      <c r="C12" s="11">
        <v>2</v>
      </c>
    </row>
    <row r="13" spans="1:3" ht="12.75">
      <c r="A13" s="11">
        <v>7</v>
      </c>
      <c r="B13" s="12" t="s">
        <v>74</v>
      </c>
      <c r="C13" s="12">
        <f>SUM(C9:C12)</f>
        <v>4</v>
      </c>
    </row>
    <row r="14" spans="1:3" ht="12.75">
      <c r="A14" s="11"/>
      <c r="B14" s="11"/>
      <c r="C14" s="11"/>
    </row>
    <row r="15" spans="1:3" ht="12.75">
      <c r="A15" s="11">
        <v>8</v>
      </c>
      <c r="B15" s="12" t="s">
        <v>110</v>
      </c>
      <c r="C15" s="12">
        <f>C13</f>
        <v>4</v>
      </c>
    </row>
    <row r="17" spans="2:9" ht="12.75">
      <c r="B17" s="6"/>
      <c r="C17" s="6"/>
      <c r="D17" s="6"/>
      <c r="E17" s="6"/>
      <c r="F17" s="6"/>
      <c r="G17" s="6"/>
      <c r="H17" s="6"/>
      <c r="I17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4.7109375" style="0" bestFit="1" customWidth="1"/>
    <col min="5" max="5" width="10.28125" style="0" customWidth="1"/>
  </cols>
  <sheetData>
    <row r="1" ht="12.75">
      <c r="B1" s="1" t="s">
        <v>606</v>
      </c>
    </row>
    <row r="2" ht="12.75">
      <c r="C2" t="s">
        <v>554</v>
      </c>
    </row>
    <row r="3" ht="12.75">
      <c r="B3" s="6" t="s">
        <v>89</v>
      </c>
    </row>
    <row r="4" spans="1:5" ht="12.75">
      <c r="A4" t="s">
        <v>244</v>
      </c>
      <c r="B4" t="s">
        <v>83</v>
      </c>
      <c r="C4" t="s">
        <v>174</v>
      </c>
      <c r="D4" t="s">
        <v>128</v>
      </c>
      <c r="E4" t="s">
        <v>129</v>
      </c>
    </row>
    <row r="5" spans="1:5" ht="12.75">
      <c r="A5" s="11">
        <v>1</v>
      </c>
      <c r="B5" s="12" t="s">
        <v>226</v>
      </c>
      <c r="C5" s="12" t="s">
        <v>88</v>
      </c>
      <c r="D5" s="12" t="s">
        <v>156</v>
      </c>
      <c r="E5" s="12" t="s">
        <v>228</v>
      </c>
    </row>
    <row r="6" spans="1:5" ht="12.75">
      <c r="A6" s="11">
        <v>2</v>
      </c>
      <c r="B6" s="12" t="s">
        <v>220</v>
      </c>
      <c r="C6" s="12"/>
      <c r="D6" s="12"/>
      <c r="E6" s="12" t="s">
        <v>497</v>
      </c>
    </row>
    <row r="7" spans="1:5" ht="12.75">
      <c r="A7" s="11">
        <v>3</v>
      </c>
      <c r="B7" s="11" t="s">
        <v>476</v>
      </c>
      <c r="C7" s="11">
        <v>11</v>
      </c>
      <c r="D7" s="11">
        <v>2</v>
      </c>
      <c r="E7" s="114">
        <f>C7*D7/12</f>
        <v>1.8333333333333333</v>
      </c>
    </row>
    <row r="8" spans="1:5" ht="12.75">
      <c r="A8" s="11">
        <v>4</v>
      </c>
      <c r="B8" s="14" t="s">
        <v>571</v>
      </c>
      <c r="C8" s="11">
        <v>12</v>
      </c>
      <c r="D8" s="11">
        <v>9</v>
      </c>
      <c r="E8" s="114">
        <f>C8*D8/12</f>
        <v>9</v>
      </c>
    </row>
    <row r="9" spans="1:5" ht="12.75">
      <c r="A9" s="11">
        <v>5</v>
      </c>
      <c r="B9" s="14"/>
      <c r="C9" s="11">
        <v>0</v>
      </c>
      <c r="D9" s="11">
        <v>0</v>
      </c>
      <c r="E9" s="114">
        <f>C9*D9/12</f>
        <v>0</v>
      </c>
    </row>
    <row r="10" spans="1:5" ht="12.75">
      <c r="A10" s="11">
        <v>6</v>
      </c>
      <c r="B10" s="11"/>
      <c r="E10" s="114">
        <f>C10*D10/12</f>
        <v>0</v>
      </c>
    </row>
    <row r="11" spans="1:5" ht="12.75">
      <c r="A11" s="11">
        <v>7</v>
      </c>
      <c r="C11" s="23"/>
      <c r="D11" s="11"/>
      <c r="E11" s="114">
        <f>C11*D11/12</f>
        <v>0</v>
      </c>
    </row>
    <row r="12" spans="1:5" ht="12.75">
      <c r="A12" s="11">
        <v>8</v>
      </c>
      <c r="B12" s="22" t="s">
        <v>74</v>
      </c>
      <c r="C12" s="12">
        <f>SUM(C7:C11)</f>
        <v>23</v>
      </c>
      <c r="D12" s="12">
        <f>SUM(D7:D11)</f>
        <v>11</v>
      </c>
      <c r="E12" s="115">
        <f>SUM(E7:E11)</f>
        <v>10.833333333333334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12.8515625" style="0" customWidth="1"/>
  </cols>
  <sheetData>
    <row r="1" ht="12.75">
      <c r="B1" s="1" t="s">
        <v>607</v>
      </c>
    </row>
    <row r="3" spans="2:3" ht="12.75">
      <c r="B3" t="s">
        <v>554</v>
      </c>
      <c r="C3" s="1" t="s">
        <v>488</v>
      </c>
    </row>
    <row r="4" spans="2:12" ht="27.75" customHeight="1">
      <c r="B4" s="210" t="s">
        <v>498</v>
      </c>
      <c r="C4" s="210"/>
      <c r="D4" s="210"/>
      <c r="E4" s="210"/>
      <c r="F4" s="210"/>
      <c r="L4" s="2"/>
    </row>
    <row r="5" spans="2:3" ht="13.5" thickBot="1">
      <c r="B5" t="s">
        <v>83</v>
      </c>
      <c r="C5" t="s">
        <v>174</v>
      </c>
    </row>
    <row r="6" spans="1:3" ht="13.5" thickBot="1">
      <c r="A6" s="130">
        <v>1</v>
      </c>
      <c r="B6" s="51" t="s">
        <v>197</v>
      </c>
      <c r="C6" s="51">
        <v>2016</v>
      </c>
    </row>
    <row r="7" spans="1:3" ht="12.75">
      <c r="A7" s="131">
        <v>2</v>
      </c>
      <c r="B7" s="88" t="s">
        <v>165</v>
      </c>
      <c r="C7" s="184">
        <v>10554000</v>
      </c>
    </row>
    <row r="8" spans="1:3" ht="12.75">
      <c r="A8" s="131">
        <v>3</v>
      </c>
      <c r="B8" s="89" t="s">
        <v>164</v>
      </c>
      <c r="C8" s="185"/>
    </row>
    <row r="9" spans="1:3" ht="12.75">
      <c r="A9" s="131">
        <v>4</v>
      </c>
      <c r="B9" s="89" t="s">
        <v>162</v>
      </c>
      <c r="C9" s="185">
        <v>50000</v>
      </c>
    </row>
    <row r="10" spans="1:3" ht="38.25">
      <c r="A10" s="131">
        <v>5</v>
      </c>
      <c r="B10" s="89" t="s">
        <v>163</v>
      </c>
      <c r="C10" s="185"/>
    </row>
    <row r="11" spans="1:3" ht="12.75">
      <c r="A11" s="131">
        <v>6</v>
      </c>
      <c r="B11" s="89" t="s">
        <v>500</v>
      </c>
      <c r="C11" s="185">
        <v>0</v>
      </c>
    </row>
    <row r="12" spans="1:3" ht="12.75" customHeight="1">
      <c r="A12" s="131">
        <v>7</v>
      </c>
      <c r="B12" s="90" t="s">
        <v>166</v>
      </c>
      <c r="C12" s="185">
        <v>0</v>
      </c>
    </row>
    <row r="13" spans="1:3" ht="13.5" thickBot="1">
      <c r="A13" s="132">
        <v>8</v>
      </c>
      <c r="B13" s="91" t="s">
        <v>499</v>
      </c>
      <c r="C13" s="186">
        <v>0</v>
      </c>
    </row>
    <row r="14" spans="1:3" ht="13.5" thickBot="1">
      <c r="A14" s="133">
        <v>9</v>
      </c>
      <c r="B14" s="16" t="s">
        <v>167</v>
      </c>
      <c r="C14" s="187">
        <f>SUM(C7:C13)</f>
        <v>10604000</v>
      </c>
    </row>
    <row r="15" spans="1:3" ht="13.5" thickBot="1">
      <c r="A15" s="134">
        <v>10</v>
      </c>
      <c r="B15" s="135" t="s">
        <v>168</v>
      </c>
      <c r="C15" s="188">
        <f>C14/2</f>
        <v>5302000</v>
      </c>
    </row>
    <row r="16" spans="2:3" s="15" customFormat="1" ht="12.75">
      <c r="B16" s="16"/>
      <c r="C16" s="17"/>
    </row>
    <row r="17" spans="2:3" s="15" customFormat="1" ht="12.75">
      <c r="B17" s="16"/>
      <c r="C17" s="17"/>
    </row>
    <row r="18" spans="2:3" s="15" customFormat="1" ht="12.75">
      <c r="B18" s="16"/>
      <c r="C18" s="17"/>
    </row>
    <row r="19" spans="2:7" s="15" customFormat="1" ht="13.5" thickBot="1">
      <c r="B19" s="59" t="s">
        <v>83</v>
      </c>
      <c r="C19" s="15" t="s">
        <v>174</v>
      </c>
      <c r="D19" s="15" t="s">
        <v>128</v>
      </c>
      <c r="E19" s="15" t="s">
        <v>129</v>
      </c>
      <c r="F19" s="15" t="s">
        <v>183</v>
      </c>
      <c r="G19" s="15" t="s">
        <v>184</v>
      </c>
    </row>
    <row r="20" spans="1:7" ht="13.5" thickBot="1">
      <c r="A20" s="140">
        <v>11</v>
      </c>
      <c r="B20" s="92" t="s">
        <v>501</v>
      </c>
      <c r="C20" s="138">
        <v>2017</v>
      </c>
      <c r="D20" s="52">
        <v>2018</v>
      </c>
      <c r="E20" s="52">
        <v>2019</v>
      </c>
      <c r="F20" s="53">
        <v>2020</v>
      </c>
      <c r="G20" s="53">
        <v>2021</v>
      </c>
    </row>
    <row r="21" spans="1:7" ht="12.75">
      <c r="A21" s="130">
        <v>12</v>
      </c>
      <c r="B21" s="93" t="s">
        <v>170</v>
      </c>
      <c r="C21" s="54"/>
      <c r="D21" s="23"/>
      <c r="E21" s="23"/>
      <c r="F21" s="23"/>
      <c r="G21" s="55"/>
    </row>
    <row r="22" spans="1:7" ht="12.75">
      <c r="A22" s="131">
        <v>13</v>
      </c>
      <c r="B22" s="93" t="s">
        <v>157</v>
      </c>
      <c r="C22" s="54"/>
      <c r="D22" s="23"/>
      <c r="E22" s="23"/>
      <c r="F22" s="23"/>
      <c r="G22" s="55"/>
    </row>
    <row r="23" spans="1:7" ht="12.75">
      <c r="A23" s="131">
        <v>14</v>
      </c>
      <c r="B23" s="93" t="s">
        <v>158</v>
      </c>
      <c r="C23" s="54"/>
      <c r="D23" s="23"/>
      <c r="E23" s="23"/>
      <c r="F23" s="23"/>
      <c r="G23" s="55"/>
    </row>
    <row r="24" spans="1:7" ht="12.75">
      <c r="A24" s="131">
        <v>15</v>
      </c>
      <c r="B24" s="93" t="s">
        <v>502</v>
      </c>
      <c r="C24" s="54"/>
      <c r="D24" s="23"/>
      <c r="E24" s="23"/>
      <c r="F24" s="23"/>
      <c r="G24" s="55"/>
    </row>
    <row r="25" spans="1:7" ht="25.5" customHeight="1">
      <c r="A25" s="131">
        <v>16</v>
      </c>
      <c r="B25" s="93" t="s">
        <v>159</v>
      </c>
      <c r="C25" s="54"/>
      <c r="D25" s="23"/>
      <c r="E25" s="23"/>
      <c r="F25" s="23"/>
      <c r="G25" s="55"/>
    </row>
    <row r="26" spans="1:7" ht="40.5" customHeight="1">
      <c r="A26" s="131">
        <v>17</v>
      </c>
      <c r="B26" s="93" t="s">
        <v>160</v>
      </c>
      <c r="C26" s="54"/>
      <c r="D26" s="23"/>
      <c r="E26" s="23"/>
      <c r="F26" s="23"/>
      <c r="G26" s="55"/>
    </row>
    <row r="27" spans="1:7" ht="43.5" customHeight="1" thickBot="1">
      <c r="A27" s="147">
        <v>18</v>
      </c>
      <c r="B27" s="148" t="s">
        <v>161</v>
      </c>
      <c r="C27" s="149"/>
      <c r="D27" s="127"/>
      <c r="E27" s="127"/>
      <c r="F27" s="127"/>
      <c r="G27" s="150"/>
    </row>
    <row r="28" spans="1:7" ht="12.75">
      <c r="A28" s="144">
        <v>19</v>
      </c>
      <c r="B28" s="158" t="s">
        <v>94</v>
      </c>
      <c r="C28" s="157"/>
      <c r="D28" s="155"/>
      <c r="E28" s="155"/>
      <c r="F28" s="155"/>
      <c r="G28" s="156"/>
    </row>
    <row r="29" spans="1:7" ht="13.5" thickBot="1">
      <c r="A29" s="146">
        <v>20</v>
      </c>
      <c r="B29" s="159" t="s">
        <v>169</v>
      </c>
      <c r="C29" s="139">
        <v>0</v>
      </c>
      <c r="D29" s="136">
        <v>0</v>
      </c>
      <c r="E29" s="136">
        <v>0</v>
      </c>
      <c r="F29" s="136">
        <v>0</v>
      </c>
      <c r="G29" s="137">
        <v>0</v>
      </c>
    </row>
    <row r="30" spans="1:7" ht="26.25" thickBot="1">
      <c r="A30" s="151">
        <v>21</v>
      </c>
      <c r="B30" s="152" t="s">
        <v>503</v>
      </c>
      <c r="C30" s="189">
        <f>C15</f>
        <v>5302000</v>
      </c>
      <c r="D30" s="153"/>
      <c r="E30" s="153"/>
      <c r="F30" s="153"/>
      <c r="G30" s="154"/>
    </row>
    <row r="31" ht="12.75">
      <c r="A31" s="15"/>
    </row>
    <row r="32" ht="12.75">
      <c r="A32" s="15"/>
    </row>
    <row r="33" spans="1:6" ht="13.5" thickBot="1">
      <c r="A33" s="15"/>
      <c r="B33" t="s">
        <v>83</v>
      </c>
      <c r="C33" t="s">
        <v>174</v>
      </c>
      <c r="D33" t="s">
        <v>128</v>
      </c>
      <c r="E33" t="s">
        <v>129</v>
      </c>
      <c r="F33" t="s">
        <v>183</v>
      </c>
    </row>
    <row r="34" spans="1:6" ht="27" customHeight="1">
      <c r="A34" s="144">
        <v>22</v>
      </c>
      <c r="B34" s="207" t="s">
        <v>504</v>
      </c>
      <c r="C34" s="208"/>
      <c r="D34" s="208"/>
      <c r="E34" s="208"/>
      <c r="F34" s="209"/>
    </row>
    <row r="35" spans="1:6" ht="12.75">
      <c r="A35" s="145">
        <v>23</v>
      </c>
      <c r="B35" s="128" t="s">
        <v>171</v>
      </c>
      <c r="C35" s="11" t="s">
        <v>172</v>
      </c>
      <c r="D35" s="11"/>
      <c r="E35" s="11"/>
      <c r="F35" s="141"/>
    </row>
    <row r="36" spans="1:6" ht="12.75">
      <c r="A36" s="145">
        <v>24</v>
      </c>
      <c r="B36" s="128" t="s">
        <v>229</v>
      </c>
      <c r="C36" s="11"/>
      <c r="D36" s="11"/>
      <c r="E36" s="11"/>
      <c r="F36" s="141"/>
    </row>
    <row r="37" spans="1:6" ht="12.75">
      <c r="A37" s="145">
        <v>25</v>
      </c>
      <c r="B37" s="128" t="s">
        <v>196</v>
      </c>
      <c r="C37" s="11"/>
      <c r="D37" s="11"/>
      <c r="E37" s="11"/>
      <c r="F37" s="141"/>
    </row>
    <row r="38" spans="1:6" ht="13.5" thickBot="1">
      <c r="A38" s="146">
        <v>26</v>
      </c>
      <c r="B38" s="129" t="s">
        <v>94</v>
      </c>
      <c r="C38" s="142"/>
      <c r="D38" s="142"/>
      <c r="E38" s="142"/>
      <c r="F38" s="143"/>
    </row>
    <row r="39" s="15" customFormat="1" ht="12.75"/>
  </sheetData>
  <sheetProtection/>
  <mergeCells count="2">
    <mergeCell ref="B34:F34"/>
    <mergeCell ref="B4:F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0.00390625" style="0" bestFit="1" customWidth="1"/>
    <col min="4" max="4" width="23.140625" style="0" customWidth="1"/>
  </cols>
  <sheetData>
    <row r="1" ht="12.75">
      <c r="B1" s="1" t="s">
        <v>608</v>
      </c>
    </row>
    <row r="2" ht="12.75">
      <c r="B2" t="s">
        <v>554</v>
      </c>
    </row>
    <row r="5" spans="1:4" ht="12.75">
      <c r="A5" s="11"/>
      <c r="B5" s="12" t="s">
        <v>91</v>
      </c>
      <c r="C5" s="14" t="s">
        <v>488</v>
      </c>
      <c r="D5" s="15"/>
    </row>
    <row r="6" spans="1:4" ht="12.75">
      <c r="A6" s="11"/>
      <c r="B6" s="11" t="s">
        <v>83</v>
      </c>
      <c r="C6" s="11" t="s">
        <v>174</v>
      </c>
      <c r="D6" s="15"/>
    </row>
    <row r="7" spans="1:4" ht="12.75">
      <c r="A7" s="11"/>
      <c r="B7" s="12" t="s">
        <v>1</v>
      </c>
      <c r="C7" s="12" t="s">
        <v>2</v>
      </c>
      <c r="D7" s="15"/>
    </row>
    <row r="8" spans="1:4" ht="12.75">
      <c r="A8" s="11">
        <v>1</v>
      </c>
      <c r="B8" s="11" t="s">
        <v>114</v>
      </c>
      <c r="C8" s="11"/>
      <c r="D8" s="15"/>
    </row>
    <row r="9" ht="12.75">
      <c r="D9" s="15"/>
    </row>
    <row r="10" ht="12.75">
      <c r="D10" s="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6.28125" style="0" customWidth="1"/>
  </cols>
  <sheetData>
    <row r="1" ht="12.75">
      <c r="B1" s="1" t="s">
        <v>609</v>
      </c>
    </row>
    <row r="2" ht="12.75">
      <c r="B2" t="s">
        <v>554</v>
      </c>
    </row>
    <row r="3" spans="2:5" ht="12.75">
      <c r="B3" s="6" t="s">
        <v>92</v>
      </c>
      <c r="E3" t="s">
        <v>488</v>
      </c>
    </row>
    <row r="4" spans="1:7" ht="12.75">
      <c r="A4" t="s">
        <v>243</v>
      </c>
      <c r="B4" t="s">
        <v>83</v>
      </c>
      <c r="C4" t="s">
        <v>174</v>
      </c>
      <c r="D4" t="s">
        <v>128</v>
      </c>
      <c r="E4" t="s">
        <v>129</v>
      </c>
      <c r="F4" t="s">
        <v>188</v>
      </c>
      <c r="G4" t="s">
        <v>189</v>
      </c>
    </row>
    <row r="5" spans="1:7" ht="12.75">
      <c r="A5" s="11">
        <v>1</v>
      </c>
      <c r="B5" s="12" t="s">
        <v>112</v>
      </c>
      <c r="C5" s="211" t="s">
        <v>93</v>
      </c>
      <c r="D5" s="212"/>
      <c r="E5" s="212"/>
      <c r="F5" s="212"/>
      <c r="G5" s="213"/>
    </row>
    <row r="6" spans="1:7" ht="12.75">
      <c r="A6" s="11">
        <v>2</v>
      </c>
      <c r="B6" s="11"/>
      <c r="C6" s="11">
        <v>2017</v>
      </c>
      <c r="D6" s="11">
        <v>2018</v>
      </c>
      <c r="E6" s="11">
        <v>2019</v>
      </c>
      <c r="F6" s="11">
        <v>2020</v>
      </c>
      <c r="G6" s="11">
        <v>2021</v>
      </c>
    </row>
    <row r="7" spans="1:7" ht="12.75">
      <c r="A7" s="11">
        <v>3</v>
      </c>
      <c r="B7" s="11" t="s">
        <v>6</v>
      </c>
      <c r="C7" s="11"/>
      <c r="D7" s="11"/>
      <c r="E7" s="11"/>
      <c r="F7" s="11"/>
      <c r="G7" s="11"/>
    </row>
    <row r="8" spans="1:7" ht="25.5">
      <c r="A8" s="11">
        <v>4</v>
      </c>
      <c r="B8" s="25" t="s">
        <v>10</v>
      </c>
      <c r="C8" s="11"/>
      <c r="D8" s="11"/>
      <c r="E8" s="11"/>
      <c r="F8" s="11"/>
      <c r="G8" s="11"/>
    </row>
    <row r="9" spans="1:7" ht="25.5">
      <c r="A9" s="11">
        <v>5</v>
      </c>
      <c r="B9" s="25" t="s">
        <v>11</v>
      </c>
      <c r="C9" s="11"/>
      <c r="D9" s="11"/>
      <c r="E9" s="11"/>
      <c r="F9" s="11"/>
      <c r="G9" s="11"/>
    </row>
    <row r="10" spans="1:7" ht="12.75">
      <c r="A10" s="11">
        <v>6</v>
      </c>
      <c r="B10" s="11" t="s">
        <v>7</v>
      </c>
      <c r="C10" s="11"/>
      <c r="D10" s="11"/>
      <c r="E10" s="11"/>
      <c r="F10" s="11"/>
      <c r="G10" s="11"/>
    </row>
    <row r="11" spans="1:7" ht="12.75">
      <c r="A11" s="11">
        <v>7</v>
      </c>
      <c r="B11" s="11" t="s">
        <v>8</v>
      </c>
      <c r="C11" s="11"/>
      <c r="D11" s="11"/>
      <c r="E11" s="11"/>
      <c r="F11" s="11"/>
      <c r="G11" s="11"/>
    </row>
    <row r="12" spans="1:7" ht="12.75">
      <c r="A12" s="11">
        <v>8</v>
      </c>
      <c r="B12" s="11" t="s">
        <v>9</v>
      </c>
      <c r="C12" s="11"/>
      <c r="D12" s="11"/>
      <c r="E12" s="11"/>
      <c r="F12" s="11"/>
      <c r="G12" s="11"/>
    </row>
    <row r="13" spans="1:7" ht="12.75">
      <c r="A13" s="11">
        <v>9</v>
      </c>
      <c r="B13" s="12" t="s">
        <v>94</v>
      </c>
      <c r="C13" s="12">
        <f>SUM(C10:C12)</f>
        <v>0</v>
      </c>
      <c r="D13" s="12">
        <f>SUM(D10:D12)</f>
        <v>0</v>
      </c>
      <c r="E13" s="12">
        <f>SUM(E10:E12)</f>
        <v>0</v>
      </c>
      <c r="F13" s="12">
        <f>SUM(F10:F12)</f>
        <v>0</v>
      </c>
      <c r="G13" s="12">
        <f>SUM(G10:G12)</f>
        <v>0</v>
      </c>
    </row>
  </sheetData>
  <sheetProtection/>
  <mergeCells count="1">
    <mergeCell ref="C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38.8515625" style="0" customWidth="1"/>
    <col min="3" max="8" width="8.8515625" style="0" customWidth="1"/>
    <col min="9" max="9" width="10.00390625" style="0" customWidth="1"/>
    <col min="10" max="14" width="8.8515625" style="0" customWidth="1"/>
    <col min="15" max="15" width="9.8515625" style="0" customWidth="1"/>
  </cols>
  <sheetData>
    <row r="1" ht="12.75">
      <c r="B1" s="1" t="s">
        <v>619</v>
      </c>
    </row>
    <row r="2" ht="12.75">
      <c r="D2" t="s">
        <v>554</v>
      </c>
    </row>
    <row r="3" spans="2:15" ht="12.75">
      <c r="B3" s="6" t="s">
        <v>95</v>
      </c>
      <c r="C3" s="1"/>
      <c r="D3" s="1"/>
      <c r="E3" s="1"/>
      <c r="F3" s="1"/>
      <c r="G3" s="1"/>
      <c r="H3" s="1"/>
      <c r="I3" s="1"/>
      <c r="J3" s="1"/>
      <c r="K3" s="1"/>
      <c r="O3" s="120" t="s">
        <v>488</v>
      </c>
    </row>
    <row r="4" spans="1:15" ht="12.75">
      <c r="A4" s="11"/>
      <c r="B4" s="11" t="s">
        <v>83</v>
      </c>
      <c r="C4" s="11" t="s">
        <v>174</v>
      </c>
      <c r="D4" s="11" t="s">
        <v>128</v>
      </c>
      <c r="E4" s="11" t="s">
        <v>129</v>
      </c>
      <c r="F4" s="11" t="s">
        <v>183</v>
      </c>
      <c r="G4" s="11" t="s">
        <v>184</v>
      </c>
      <c r="H4" s="11" t="s">
        <v>185</v>
      </c>
      <c r="I4" s="11" t="s">
        <v>187</v>
      </c>
      <c r="J4" s="11" t="s">
        <v>85</v>
      </c>
      <c r="K4" s="11" t="s">
        <v>190</v>
      </c>
      <c r="L4" s="11" t="s">
        <v>191</v>
      </c>
      <c r="M4" s="11" t="s">
        <v>192</v>
      </c>
      <c r="N4" s="11" t="s">
        <v>193</v>
      </c>
      <c r="O4" s="11" t="s">
        <v>194</v>
      </c>
    </row>
    <row r="5" spans="1:15" ht="12.75">
      <c r="A5" s="11">
        <v>1</v>
      </c>
      <c r="B5" s="12" t="s">
        <v>108</v>
      </c>
      <c r="C5" s="12" t="s">
        <v>61</v>
      </c>
      <c r="D5" s="12" t="s">
        <v>62</v>
      </c>
      <c r="E5" s="12" t="s">
        <v>63</v>
      </c>
      <c r="F5" s="12" t="s">
        <v>64</v>
      </c>
      <c r="G5" s="12" t="s">
        <v>65</v>
      </c>
      <c r="H5" s="12" t="s">
        <v>66</v>
      </c>
      <c r="I5" s="12" t="s">
        <v>67</v>
      </c>
      <c r="J5" s="12" t="s">
        <v>68</v>
      </c>
      <c r="K5" s="12" t="s">
        <v>69</v>
      </c>
      <c r="L5" s="12" t="s">
        <v>70</v>
      </c>
      <c r="M5" s="12" t="s">
        <v>71</v>
      </c>
      <c r="N5" s="12" t="s">
        <v>72</v>
      </c>
      <c r="O5" s="12" t="s">
        <v>139</v>
      </c>
    </row>
    <row r="6" spans="1:15" ht="12.75">
      <c r="A6" s="67">
        <v>2</v>
      </c>
      <c r="B6" s="195" t="s">
        <v>28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</row>
    <row r="7" spans="1:15" ht="12.75">
      <c r="A7" s="11">
        <v>3</v>
      </c>
      <c r="B7" s="94" t="s">
        <v>232</v>
      </c>
      <c r="C7" s="173">
        <v>2569945</v>
      </c>
      <c r="D7" s="173">
        <v>2569945</v>
      </c>
      <c r="E7" s="173">
        <v>2569945</v>
      </c>
      <c r="F7" s="173">
        <v>2569945</v>
      </c>
      <c r="G7" s="173">
        <v>2569945</v>
      </c>
      <c r="H7" s="173">
        <v>2569945</v>
      </c>
      <c r="I7" s="173">
        <v>2569945</v>
      </c>
      <c r="J7" s="173">
        <v>2569945</v>
      </c>
      <c r="K7" s="173">
        <v>2569945</v>
      </c>
      <c r="L7" s="173">
        <v>2569945</v>
      </c>
      <c r="M7" s="173">
        <v>2569945</v>
      </c>
      <c r="N7" s="173">
        <v>2569957</v>
      </c>
      <c r="O7" s="173">
        <f aca="true" t="shared" si="0" ref="O7:O17">SUM(C7:N7)</f>
        <v>30839352</v>
      </c>
    </row>
    <row r="8" spans="1:15" ht="12.75">
      <c r="A8" s="11">
        <v>4</v>
      </c>
      <c r="B8" s="95" t="s">
        <v>153</v>
      </c>
      <c r="C8" s="173">
        <v>1155165</v>
      </c>
      <c r="D8" s="173">
        <v>1155165</v>
      </c>
      <c r="E8" s="173">
        <v>1155165</v>
      </c>
      <c r="F8" s="173">
        <v>1155165</v>
      </c>
      <c r="G8" s="173">
        <v>1155165</v>
      </c>
      <c r="H8" s="173">
        <v>1155165</v>
      </c>
      <c r="I8" s="173">
        <v>1155165</v>
      </c>
      <c r="J8" s="173">
        <v>1155165</v>
      </c>
      <c r="K8" s="173">
        <v>1155165</v>
      </c>
      <c r="L8" s="173">
        <v>1155165</v>
      </c>
      <c r="M8" s="173">
        <v>1155165</v>
      </c>
      <c r="N8" s="173">
        <v>1155172</v>
      </c>
      <c r="O8" s="173">
        <f t="shared" si="0"/>
        <v>13861987</v>
      </c>
    </row>
    <row r="9" spans="1:15" ht="12.75">
      <c r="A9" s="11">
        <v>5</v>
      </c>
      <c r="B9" s="94" t="s">
        <v>84</v>
      </c>
      <c r="C9" s="173">
        <v>883666</v>
      </c>
      <c r="D9" s="173">
        <v>883666</v>
      </c>
      <c r="E9" s="173">
        <v>883666</v>
      </c>
      <c r="F9" s="173">
        <v>883666</v>
      </c>
      <c r="G9" s="173">
        <v>883666</v>
      </c>
      <c r="H9" s="173">
        <v>883666</v>
      </c>
      <c r="I9" s="173">
        <v>883666</v>
      </c>
      <c r="J9" s="173">
        <v>883666</v>
      </c>
      <c r="K9" s="173">
        <v>883666</v>
      </c>
      <c r="L9" s="173">
        <v>883666</v>
      </c>
      <c r="M9" s="173">
        <v>883666</v>
      </c>
      <c r="N9" s="173">
        <v>883674</v>
      </c>
      <c r="O9" s="173">
        <f t="shared" si="0"/>
        <v>10604000</v>
      </c>
    </row>
    <row r="10" spans="1:15" ht="12.75">
      <c r="A10" s="11">
        <v>6</v>
      </c>
      <c r="B10" s="94" t="s">
        <v>573</v>
      </c>
      <c r="C10" s="173">
        <v>160346</v>
      </c>
      <c r="D10" s="173">
        <v>160346</v>
      </c>
      <c r="E10" s="173">
        <v>160346</v>
      </c>
      <c r="F10" s="173">
        <v>160346</v>
      </c>
      <c r="G10" s="173">
        <v>160346</v>
      </c>
      <c r="H10" s="173">
        <v>160346</v>
      </c>
      <c r="I10" s="173">
        <v>160346</v>
      </c>
      <c r="J10" s="173">
        <v>160346</v>
      </c>
      <c r="K10" s="173">
        <v>160346</v>
      </c>
      <c r="L10" s="173">
        <v>160346</v>
      </c>
      <c r="M10" s="173">
        <v>160346</v>
      </c>
      <c r="N10" s="173">
        <v>160352</v>
      </c>
      <c r="O10" s="173">
        <f t="shared" si="0"/>
        <v>1924158</v>
      </c>
    </row>
    <row r="11" spans="1:15" ht="12.75">
      <c r="A11" s="11">
        <v>7</v>
      </c>
      <c r="B11" s="94" t="s">
        <v>553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>
        <f t="shared" si="0"/>
        <v>0</v>
      </c>
    </row>
    <row r="12" spans="1:15" ht="12.75">
      <c r="A12" s="11">
        <v>8</v>
      </c>
      <c r="B12" s="94" t="s">
        <v>86</v>
      </c>
      <c r="C12" s="173">
        <v>221867</v>
      </c>
      <c r="D12" s="173">
        <v>221867</v>
      </c>
      <c r="E12" s="173">
        <v>221867</v>
      </c>
      <c r="F12" s="173">
        <v>221867</v>
      </c>
      <c r="G12" s="173">
        <v>221867</v>
      </c>
      <c r="H12" s="173">
        <v>221867</v>
      </c>
      <c r="I12" s="173">
        <v>221867</v>
      </c>
      <c r="J12" s="173">
        <v>221867</v>
      </c>
      <c r="K12" s="173">
        <v>221867</v>
      </c>
      <c r="L12" s="173">
        <v>221867</v>
      </c>
      <c r="M12" s="173">
        <v>221867</v>
      </c>
      <c r="N12" s="173">
        <v>221867</v>
      </c>
      <c r="O12" s="173">
        <f t="shared" si="0"/>
        <v>2662404</v>
      </c>
    </row>
    <row r="13" spans="1:15" ht="12.75">
      <c r="A13" s="11">
        <v>9</v>
      </c>
      <c r="B13" s="160" t="s">
        <v>223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>
        <f t="shared" si="0"/>
        <v>0</v>
      </c>
    </row>
    <row r="14" spans="1:15" ht="12.75">
      <c r="A14" s="11">
        <v>10</v>
      </c>
      <c r="B14" s="96" t="s">
        <v>224</v>
      </c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>
        <f t="shared" si="0"/>
        <v>0</v>
      </c>
    </row>
    <row r="15" spans="1:15" ht="27.75" customHeight="1">
      <c r="A15" s="11">
        <v>11</v>
      </c>
      <c r="B15" s="94" t="s">
        <v>138</v>
      </c>
      <c r="C15" s="173">
        <v>296345</v>
      </c>
      <c r="D15" s="173">
        <v>296345</v>
      </c>
      <c r="E15" s="173">
        <v>296345</v>
      </c>
      <c r="F15" s="173">
        <v>296345</v>
      </c>
      <c r="G15" s="173">
        <v>296345</v>
      </c>
      <c r="H15" s="173">
        <v>296345</v>
      </c>
      <c r="I15" s="173">
        <v>296345</v>
      </c>
      <c r="J15" s="173">
        <v>296345</v>
      </c>
      <c r="K15" s="173">
        <v>296345</v>
      </c>
      <c r="L15" s="173">
        <v>296345</v>
      </c>
      <c r="M15" s="173">
        <v>296345</v>
      </c>
      <c r="N15" s="173">
        <v>296333</v>
      </c>
      <c r="O15" s="173">
        <f t="shared" si="0"/>
        <v>3556128</v>
      </c>
    </row>
    <row r="16" spans="1:15" ht="12.75">
      <c r="A16" s="11">
        <v>12</v>
      </c>
      <c r="B16" s="94" t="s">
        <v>154</v>
      </c>
      <c r="C16" s="173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3">
        <f t="shared" si="0"/>
        <v>0</v>
      </c>
    </row>
    <row r="17" spans="1:15" ht="25.5">
      <c r="A17" s="11">
        <v>13</v>
      </c>
      <c r="B17" s="94" t="s">
        <v>236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>
        <f t="shared" si="0"/>
        <v>0</v>
      </c>
    </row>
    <row r="18" spans="1:15" ht="12.75">
      <c r="A18" s="11">
        <v>14</v>
      </c>
      <c r="B18" s="97" t="s">
        <v>73</v>
      </c>
      <c r="C18" s="172">
        <f>SUM(C7:C16)</f>
        <v>5287334</v>
      </c>
      <c r="D18" s="172">
        <f aca="true" t="shared" si="1" ref="D18:O18">SUM(D7:D15)</f>
        <v>5287334</v>
      </c>
      <c r="E18" s="172">
        <f t="shared" si="1"/>
        <v>5287334</v>
      </c>
      <c r="F18" s="172">
        <f t="shared" si="1"/>
        <v>5287334</v>
      </c>
      <c r="G18" s="172">
        <f t="shared" si="1"/>
        <v>5287334</v>
      </c>
      <c r="H18" s="172">
        <f t="shared" si="1"/>
        <v>5287334</v>
      </c>
      <c r="I18" s="172">
        <f t="shared" si="1"/>
        <v>5287334</v>
      </c>
      <c r="J18" s="172">
        <f t="shared" si="1"/>
        <v>5287334</v>
      </c>
      <c r="K18" s="172">
        <f t="shared" si="1"/>
        <v>5287334</v>
      </c>
      <c r="L18" s="172">
        <f t="shared" si="1"/>
        <v>5287334</v>
      </c>
      <c r="M18" s="172">
        <f t="shared" si="1"/>
        <v>5287334</v>
      </c>
      <c r="N18" s="172">
        <f t="shared" si="1"/>
        <v>5287355</v>
      </c>
      <c r="O18" s="172">
        <f t="shared" si="1"/>
        <v>63448029</v>
      </c>
    </row>
    <row r="19" spans="1:15" ht="12.75">
      <c r="A19" s="15"/>
      <c r="B19" s="4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80"/>
    </row>
    <row r="20" spans="1:15" ht="12.75">
      <c r="A20" s="15">
        <v>15</v>
      </c>
      <c r="B20" s="195" t="s">
        <v>29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</row>
    <row r="21" spans="1:15" ht="12.75">
      <c r="A21" s="11">
        <v>16</v>
      </c>
      <c r="B21" s="98" t="s">
        <v>466</v>
      </c>
      <c r="C21" s="173">
        <v>2258870</v>
      </c>
      <c r="D21" s="173">
        <v>2258870</v>
      </c>
      <c r="E21" s="173">
        <v>2258870</v>
      </c>
      <c r="F21" s="173">
        <v>2258870</v>
      </c>
      <c r="G21" s="173">
        <v>2258870</v>
      </c>
      <c r="H21" s="173">
        <v>2258870</v>
      </c>
      <c r="I21" s="173">
        <v>2258870</v>
      </c>
      <c r="J21" s="173">
        <v>2258870</v>
      </c>
      <c r="K21" s="173">
        <v>2258870</v>
      </c>
      <c r="L21" s="173">
        <v>2258870</v>
      </c>
      <c r="M21" s="173">
        <v>2258870</v>
      </c>
      <c r="N21" s="173">
        <v>2258881</v>
      </c>
      <c r="O21" s="173">
        <f>SUM(C21:N21)</f>
        <v>27106451</v>
      </c>
    </row>
    <row r="22" spans="1:17" ht="12.75">
      <c r="A22" s="11">
        <v>18</v>
      </c>
      <c r="B22" s="98" t="s">
        <v>96</v>
      </c>
      <c r="C22" s="173">
        <v>727198</v>
      </c>
      <c r="D22" s="173">
        <v>727198</v>
      </c>
      <c r="E22" s="173">
        <v>727198</v>
      </c>
      <c r="F22" s="173">
        <v>727198</v>
      </c>
      <c r="G22" s="173">
        <v>727198</v>
      </c>
      <c r="H22" s="173">
        <v>727198</v>
      </c>
      <c r="I22" s="173">
        <v>727198</v>
      </c>
      <c r="J22" s="173">
        <v>727198</v>
      </c>
      <c r="K22" s="173">
        <v>727198</v>
      </c>
      <c r="L22" s="173">
        <v>727198</v>
      </c>
      <c r="M22" s="173">
        <v>727198</v>
      </c>
      <c r="N22" s="173">
        <v>727200</v>
      </c>
      <c r="O22" s="173">
        <f aca="true" t="shared" si="2" ref="O22:O28">SUM(C22:N22)</f>
        <v>8726378</v>
      </c>
      <c r="P22" s="222"/>
      <c r="Q22" s="15"/>
    </row>
    <row r="23" spans="1:15" ht="12.75">
      <c r="A23" s="11">
        <v>19</v>
      </c>
      <c r="B23" s="98" t="s">
        <v>235</v>
      </c>
      <c r="C23" s="173">
        <v>1547955</v>
      </c>
      <c r="D23" s="173">
        <v>1547955</v>
      </c>
      <c r="E23" s="173">
        <v>1547955</v>
      </c>
      <c r="F23" s="173">
        <v>1547955</v>
      </c>
      <c r="G23" s="173">
        <v>1547955</v>
      </c>
      <c r="H23" s="173">
        <v>1547955</v>
      </c>
      <c r="I23" s="173">
        <v>1547955</v>
      </c>
      <c r="J23" s="173">
        <v>1547955</v>
      </c>
      <c r="K23" s="173">
        <v>1547955</v>
      </c>
      <c r="L23" s="173">
        <v>1547955</v>
      </c>
      <c r="M23" s="173">
        <v>1547955</v>
      </c>
      <c r="N23" s="173">
        <v>1547955</v>
      </c>
      <c r="O23" s="173">
        <f t="shared" si="2"/>
        <v>18575460</v>
      </c>
    </row>
    <row r="24" spans="1:15" ht="12.75">
      <c r="A24" s="11">
        <v>20</v>
      </c>
      <c r="B24" s="98" t="s">
        <v>540</v>
      </c>
      <c r="C24" s="173">
        <v>150833</v>
      </c>
      <c r="D24" s="173">
        <v>150833</v>
      </c>
      <c r="E24" s="173">
        <v>150833</v>
      </c>
      <c r="F24" s="173">
        <v>150833</v>
      </c>
      <c r="G24" s="173">
        <v>150833</v>
      </c>
      <c r="H24" s="173">
        <v>150833</v>
      </c>
      <c r="I24" s="173">
        <v>150833</v>
      </c>
      <c r="J24" s="173">
        <v>150833</v>
      </c>
      <c r="K24" s="173">
        <v>150833</v>
      </c>
      <c r="L24" s="173">
        <v>150833</v>
      </c>
      <c r="M24" s="173">
        <v>150833</v>
      </c>
      <c r="N24" s="173">
        <v>150837</v>
      </c>
      <c r="O24" s="173">
        <f t="shared" si="2"/>
        <v>1810000</v>
      </c>
    </row>
    <row r="25" spans="1:15" ht="12.75">
      <c r="A25" s="11">
        <v>21</v>
      </c>
      <c r="B25" s="98" t="s">
        <v>97</v>
      </c>
      <c r="C25" s="173">
        <v>0</v>
      </c>
      <c r="D25" s="173">
        <v>0</v>
      </c>
      <c r="E25" s="173">
        <v>0</v>
      </c>
      <c r="F25" s="173">
        <v>0</v>
      </c>
      <c r="G25" s="173">
        <v>0</v>
      </c>
      <c r="H25" s="173">
        <v>0</v>
      </c>
      <c r="I25" s="173">
        <v>0</v>
      </c>
      <c r="J25" s="173">
        <v>0</v>
      </c>
      <c r="K25" s="173">
        <v>0</v>
      </c>
      <c r="L25" s="173">
        <v>0</v>
      </c>
      <c r="M25" s="173">
        <v>0</v>
      </c>
      <c r="N25" s="173">
        <v>0</v>
      </c>
      <c r="O25" s="173">
        <f t="shared" si="2"/>
        <v>0</v>
      </c>
    </row>
    <row r="26" spans="1:15" ht="12.75">
      <c r="A26" s="11">
        <v>22</v>
      </c>
      <c r="B26" s="98" t="s">
        <v>34</v>
      </c>
      <c r="C26" s="173">
        <v>216344</v>
      </c>
      <c r="D26" s="173">
        <v>216344</v>
      </c>
      <c r="E26" s="173">
        <v>216344</v>
      </c>
      <c r="F26" s="173">
        <v>216344</v>
      </c>
      <c r="G26" s="173">
        <v>216344</v>
      </c>
      <c r="H26" s="173">
        <v>216344</v>
      </c>
      <c r="I26" s="173">
        <v>216344</v>
      </c>
      <c r="J26" s="173">
        <v>216344</v>
      </c>
      <c r="K26" s="173">
        <v>216344</v>
      </c>
      <c r="L26" s="173">
        <v>216344</v>
      </c>
      <c r="M26" s="173">
        <v>216344</v>
      </c>
      <c r="N26" s="173">
        <v>216344</v>
      </c>
      <c r="O26" s="173">
        <f t="shared" si="2"/>
        <v>2596128</v>
      </c>
    </row>
    <row r="27" spans="1:15" ht="12.75">
      <c r="A27" s="11">
        <v>23</v>
      </c>
      <c r="B27" s="98" t="s">
        <v>22</v>
      </c>
      <c r="C27" s="173">
        <v>301867</v>
      </c>
      <c r="D27" s="173">
        <v>301867</v>
      </c>
      <c r="E27" s="173">
        <v>301867</v>
      </c>
      <c r="F27" s="173">
        <v>301867</v>
      </c>
      <c r="G27" s="173">
        <v>301867</v>
      </c>
      <c r="H27" s="173">
        <v>301867</v>
      </c>
      <c r="I27" s="173">
        <v>301867</v>
      </c>
      <c r="J27" s="173">
        <v>301867</v>
      </c>
      <c r="K27" s="173">
        <v>301867</v>
      </c>
      <c r="L27" s="173">
        <v>301867</v>
      </c>
      <c r="M27" s="173">
        <v>301867</v>
      </c>
      <c r="N27" s="173">
        <v>301867</v>
      </c>
      <c r="O27" s="173">
        <f t="shared" si="2"/>
        <v>3622404</v>
      </c>
    </row>
    <row r="28" spans="1:15" ht="12.75">
      <c r="A28" s="11">
        <v>24</v>
      </c>
      <c r="B28" s="34" t="s">
        <v>564</v>
      </c>
      <c r="C28" s="173">
        <v>84267</v>
      </c>
      <c r="D28" s="173">
        <v>84267</v>
      </c>
      <c r="E28" s="173">
        <v>84267</v>
      </c>
      <c r="F28" s="173">
        <v>84267</v>
      </c>
      <c r="G28" s="173">
        <v>84267</v>
      </c>
      <c r="H28" s="173">
        <v>84267</v>
      </c>
      <c r="I28" s="173">
        <v>84267</v>
      </c>
      <c r="J28" s="173">
        <v>84267</v>
      </c>
      <c r="K28" s="173">
        <v>84267</v>
      </c>
      <c r="L28" s="173">
        <v>84267</v>
      </c>
      <c r="M28" s="173">
        <v>84267</v>
      </c>
      <c r="N28" s="173">
        <v>84271</v>
      </c>
      <c r="O28" s="173">
        <f t="shared" si="2"/>
        <v>1011208</v>
      </c>
    </row>
    <row r="29" spans="1:15" ht="12.75">
      <c r="A29" s="11">
        <v>25</v>
      </c>
      <c r="B29" s="99" t="s">
        <v>505</v>
      </c>
      <c r="C29" s="172">
        <f>SUM(C21:C28)</f>
        <v>5287334</v>
      </c>
      <c r="D29" s="172">
        <f aca="true" t="shared" si="3" ref="D29:O29">SUM(D21:D28)</f>
        <v>5287334</v>
      </c>
      <c r="E29" s="172">
        <f t="shared" si="3"/>
        <v>5287334</v>
      </c>
      <c r="F29" s="172">
        <f t="shared" si="3"/>
        <v>5287334</v>
      </c>
      <c r="G29" s="172">
        <f t="shared" si="3"/>
        <v>5287334</v>
      </c>
      <c r="H29" s="172">
        <f t="shared" si="3"/>
        <v>5287334</v>
      </c>
      <c r="I29" s="172">
        <f t="shared" si="3"/>
        <v>5287334</v>
      </c>
      <c r="J29" s="172">
        <f t="shared" si="3"/>
        <v>5287334</v>
      </c>
      <c r="K29" s="172">
        <f t="shared" si="3"/>
        <v>5287334</v>
      </c>
      <c r="L29" s="172">
        <f t="shared" si="3"/>
        <v>5287334</v>
      </c>
      <c r="M29" s="172">
        <f t="shared" si="3"/>
        <v>5287334</v>
      </c>
      <c r="N29" s="172">
        <f t="shared" si="3"/>
        <v>5287355</v>
      </c>
      <c r="O29" s="172">
        <f t="shared" si="3"/>
        <v>63448029</v>
      </c>
    </row>
    <row r="31" spans="3:15" ht="12.75"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</row>
  </sheetData>
  <sheetProtection/>
  <mergeCells count="2">
    <mergeCell ref="B6:O6"/>
    <mergeCell ref="B20:O20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2" max="2" width="89.421875" style="0" customWidth="1"/>
  </cols>
  <sheetData>
    <row r="1" ht="12.75">
      <c r="B1" s="5" t="s">
        <v>610</v>
      </c>
    </row>
    <row r="2" ht="12.75">
      <c r="B2" t="s">
        <v>554</v>
      </c>
    </row>
    <row r="3" ht="12.75">
      <c r="B3" s="10" t="s">
        <v>507</v>
      </c>
    </row>
    <row r="4" spans="2:4" ht="12.75">
      <c r="B4" s="10" t="s">
        <v>83</v>
      </c>
      <c r="C4" t="s">
        <v>174</v>
      </c>
      <c r="D4" t="s">
        <v>128</v>
      </c>
    </row>
    <row r="6" spans="1:4" ht="12.75">
      <c r="A6" s="11" t="s">
        <v>506</v>
      </c>
      <c r="B6" s="11" t="s">
        <v>3</v>
      </c>
      <c r="C6" s="11" t="s">
        <v>230</v>
      </c>
      <c r="D6" s="11" t="s">
        <v>88</v>
      </c>
    </row>
    <row r="7" spans="1:4" ht="12.75">
      <c r="A7" s="11">
        <v>1</v>
      </c>
      <c r="B7" s="20" t="s">
        <v>16</v>
      </c>
      <c r="C7" s="11"/>
      <c r="D7" s="11"/>
    </row>
    <row r="8" spans="1:4" ht="12.75">
      <c r="A8" s="11">
        <v>2</v>
      </c>
      <c r="B8" s="20" t="s">
        <v>13</v>
      </c>
      <c r="C8" s="11"/>
      <c r="D8" s="11"/>
    </row>
    <row r="9" spans="1:4" ht="12.75">
      <c r="A9" s="11">
        <v>3</v>
      </c>
      <c r="B9" s="20" t="s">
        <v>14</v>
      </c>
      <c r="C9" s="11"/>
      <c r="D9" s="11"/>
    </row>
    <row r="10" spans="1:4" ht="12.75">
      <c r="A10" s="11">
        <v>4</v>
      </c>
      <c r="B10" s="20" t="s">
        <v>116</v>
      </c>
      <c r="C10" s="11"/>
      <c r="D10" s="11"/>
    </row>
    <row r="11" spans="1:4" ht="12.75">
      <c r="A11" s="11">
        <v>5</v>
      </c>
      <c r="B11" s="20" t="s">
        <v>15</v>
      </c>
      <c r="C11" s="11"/>
      <c r="D11" s="11"/>
    </row>
    <row r="12" spans="1:4" ht="12.75">
      <c r="A12" s="11">
        <v>6</v>
      </c>
      <c r="B12" s="20" t="s">
        <v>231</v>
      </c>
      <c r="C12" s="11"/>
      <c r="D12" s="11"/>
    </row>
    <row r="13" spans="1:4" ht="12.75">
      <c r="A13" s="11">
        <v>7</v>
      </c>
      <c r="B13" s="11" t="s">
        <v>12</v>
      </c>
      <c r="C13" s="11"/>
      <c r="D13" s="11"/>
    </row>
    <row r="14" spans="1:4" ht="12.75">
      <c r="A14" s="11">
        <v>8</v>
      </c>
      <c r="B14" s="12" t="s">
        <v>74</v>
      </c>
      <c r="C14" s="12">
        <f>SUM(C7:C12)</f>
        <v>0</v>
      </c>
      <c r="D14" s="12">
        <f>SUM(D7:D12)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5.7109375" style="0" customWidth="1"/>
    <col min="2" max="2" width="68.7109375" style="0" customWidth="1"/>
    <col min="3" max="3" width="22.8515625" style="0" customWidth="1"/>
  </cols>
  <sheetData>
    <row r="1" ht="12.75">
      <c r="B1" s="1" t="s">
        <v>611</v>
      </c>
    </row>
    <row r="2" ht="12.75">
      <c r="B2" t="s">
        <v>554</v>
      </c>
    </row>
    <row r="3" ht="12.75">
      <c r="B3" s="6" t="s">
        <v>155</v>
      </c>
    </row>
    <row r="4" spans="1:3" ht="12.75">
      <c r="A4" s="11" t="s">
        <v>243</v>
      </c>
      <c r="B4" s="11" t="s">
        <v>83</v>
      </c>
      <c r="C4" s="11" t="s">
        <v>174</v>
      </c>
    </row>
    <row r="5" spans="1:3" ht="12.75">
      <c r="A5" s="11">
        <v>1</v>
      </c>
      <c r="B5" s="12" t="s">
        <v>3</v>
      </c>
      <c r="C5" s="161" t="s">
        <v>508</v>
      </c>
    </row>
    <row r="6" spans="1:3" ht="12.75">
      <c r="A6" s="11"/>
      <c r="B6" s="11"/>
      <c r="C6" s="11"/>
    </row>
    <row r="7" spans="1:3" ht="12.75">
      <c r="A7" s="11">
        <v>2</v>
      </c>
      <c r="B7" s="12" t="s">
        <v>195</v>
      </c>
      <c r="C7" s="12" t="s">
        <v>173</v>
      </c>
    </row>
    <row r="8" spans="1:3" ht="12.75">
      <c r="A8" s="11">
        <v>3</v>
      </c>
      <c r="B8" s="12" t="s">
        <v>509</v>
      </c>
      <c r="C8" s="123"/>
    </row>
    <row r="9" spans="1:3" ht="12.75">
      <c r="A9" s="11">
        <v>4</v>
      </c>
      <c r="B9" s="11" t="s">
        <v>510</v>
      </c>
      <c r="C9" s="123">
        <v>52450</v>
      </c>
    </row>
    <row r="10" spans="1:3" ht="12.75">
      <c r="A10" s="11">
        <v>5</v>
      </c>
      <c r="B10" s="11" t="s">
        <v>511</v>
      </c>
      <c r="C10" s="123">
        <v>50540</v>
      </c>
    </row>
    <row r="11" spans="1:3" ht="12.75">
      <c r="A11" s="11">
        <v>6</v>
      </c>
      <c r="B11" s="11" t="s">
        <v>105</v>
      </c>
      <c r="C11" s="123">
        <v>13420</v>
      </c>
    </row>
    <row r="12" spans="1:3" ht="12.75">
      <c r="A12" s="11">
        <v>7</v>
      </c>
      <c r="B12" s="11" t="s">
        <v>549</v>
      </c>
      <c r="C12" s="123">
        <v>175056</v>
      </c>
    </row>
    <row r="13" spans="1:3" ht="12.75">
      <c r="A13" s="11">
        <v>8</v>
      </c>
      <c r="B13" s="57" t="s">
        <v>551</v>
      </c>
      <c r="C13" s="190">
        <v>17887840</v>
      </c>
    </row>
    <row r="14" spans="1:3" ht="12.75">
      <c r="A14" s="11">
        <v>9</v>
      </c>
      <c r="B14" s="23" t="s">
        <v>552</v>
      </c>
      <c r="C14" s="123">
        <v>55829</v>
      </c>
    </row>
    <row r="15" spans="1:3" ht="12.75">
      <c r="A15" s="11">
        <v>10</v>
      </c>
      <c r="B15" s="74" t="s">
        <v>572</v>
      </c>
      <c r="C15" s="20">
        <v>9125</v>
      </c>
    </row>
    <row r="16" spans="1:3" ht="12.75">
      <c r="A16" s="11">
        <v>11</v>
      </c>
      <c r="B16" s="11"/>
      <c r="C16" s="123"/>
    </row>
    <row r="17" spans="1:3" ht="12.75">
      <c r="A17" s="11">
        <v>12</v>
      </c>
      <c r="B17" s="11"/>
      <c r="C17" s="123"/>
    </row>
    <row r="18" spans="1:3" ht="12.75">
      <c r="A18" s="11">
        <v>13</v>
      </c>
      <c r="B18" s="23"/>
      <c r="C18" s="123"/>
    </row>
    <row r="19" spans="1:3" ht="12.75">
      <c r="A19" s="11">
        <v>14</v>
      </c>
      <c r="B19" s="23"/>
      <c r="C19" s="123"/>
    </row>
    <row r="20" spans="1:3" ht="12.75">
      <c r="A20" s="11">
        <v>15</v>
      </c>
      <c r="B20" s="12" t="s">
        <v>94</v>
      </c>
      <c r="C20" s="124">
        <f>SUM(C9:C19)</f>
        <v>18244260</v>
      </c>
    </row>
    <row r="21" spans="1:3" ht="12.75">
      <c r="A21" s="11"/>
      <c r="B21" s="11"/>
      <c r="C21" s="123"/>
    </row>
    <row r="22" spans="1:3" ht="12.75">
      <c r="A22" s="11">
        <v>16</v>
      </c>
      <c r="B22" s="12" t="s">
        <v>512</v>
      </c>
      <c r="C22" s="123"/>
    </row>
    <row r="23" spans="1:3" ht="12.75">
      <c r="A23" s="11"/>
      <c r="B23" s="12"/>
      <c r="C23" s="123"/>
    </row>
    <row r="24" spans="1:3" ht="12.75">
      <c r="A24" s="11">
        <v>17</v>
      </c>
      <c r="B24" t="s">
        <v>513</v>
      </c>
      <c r="C24" s="123">
        <v>15260</v>
      </c>
    </row>
    <row r="25" spans="1:3" ht="12.75">
      <c r="A25" s="11">
        <v>18</v>
      </c>
      <c r="B25" s="11" t="s">
        <v>550</v>
      </c>
      <c r="C25" s="123">
        <v>14940</v>
      </c>
    </row>
    <row r="26" spans="1:3" ht="12.75">
      <c r="A26" s="11">
        <v>19</v>
      </c>
      <c r="B26" s="11" t="s">
        <v>562</v>
      </c>
      <c r="C26" s="123">
        <v>0</v>
      </c>
    </row>
    <row r="27" spans="1:3" ht="12.75">
      <c r="A27" s="11">
        <v>20</v>
      </c>
      <c r="B27" s="11" t="s">
        <v>514</v>
      </c>
      <c r="C27" s="123">
        <v>1000</v>
      </c>
    </row>
    <row r="28" spans="1:3" ht="12.75">
      <c r="A28" s="11">
        <v>21</v>
      </c>
      <c r="B28" s="11" t="s">
        <v>563</v>
      </c>
      <c r="C28" s="123">
        <v>300000</v>
      </c>
    </row>
    <row r="29" spans="1:3" ht="12.75">
      <c r="A29" s="11">
        <v>22</v>
      </c>
      <c r="B29" s="11"/>
      <c r="C29" s="123"/>
    </row>
    <row r="30" spans="1:3" ht="12.75">
      <c r="A30" s="11">
        <v>23</v>
      </c>
      <c r="B30" s="11"/>
      <c r="C30" s="11"/>
    </row>
    <row r="31" spans="1:3" ht="12.75">
      <c r="A31" s="11">
        <v>24</v>
      </c>
      <c r="B31" s="11"/>
      <c r="C31" s="123"/>
    </row>
    <row r="32" spans="1:3" ht="12.75">
      <c r="A32" s="11">
        <v>25</v>
      </c>
      <c r="B32" s="12" t="s">
        <v>94</v>
      </c>
      <c r="C32" s="124">
        <f>SUM(C24:C31)</f>
        <v>331200</v>
      </c>
    </row>
    <row r="33" spans="1:3" ht="12.75">
      <c r="A33" s="11">
        <v>26</v>
      </c>
      <c r="B33" s="12" t="s">
        <v>118</v>
      </c>
      <c r="C33" s="124">
        <f>C20+C32</f>
        <v>18575460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3.7109375" style="0" bestFit="1" customWidth="1"/>
  </cols>
  <sheetData>
    <row r="1" ht="12.75">
      <c r="B1" t="s">
        <v>599</v>
      </c>
    </row>
    <row r="2" ht="12.75">
      <c r="B2" t="s">
        <v>554</v>
      </c>
    </row>
    <row r="4" spans="1:3" ht="12.75">
      <c r="A4" s="10"/>
      <c r="B4" s="195" t="s">
        <v>76</v>
      </c>
      <c r="C4" s="195"/>
    </row>
    <row r="5" spans="2:3" ht="12.75">
      <c r="B5" s="6" t="s">
        <v>119</v>
      </c>
      <c r="C5" t="s">
        <v>120</v>
      </c>
    </row>
    <row r="6" spans="2:3" ht="12.75">
      <c r="B6" s="11" t="s">
        <v>3</v>
      </c>
      <c r="C6" s="11" t="s">
        <v>486</v>
      </c>
    </row>
    <row r="7" spans="1:3" ht="12.75">
      <c r="A7" s="11">
        <v>1</v>
      </c>
      <c r="B7" s="11" t="s">
        <v>227</v>
      </c>
      <c r="C7" s="117"/>
    </row>
    <row r="8" spans="1:3" ht="12.75">
      <c r="A8" s="11">
        <v>2</v>
      </c>
      <c r="B8" s="11" t="s">
        <v>478</v>
      </c>
      <c r="C8" s="117"/>
    </row>
    <row r="9" spans="1:3" ht="12.75">
      <c r="A9" s="11">
        <v>4</v>
      </c>
      <c r="B9" s="11" t="s">
        <v>79</v>
      </c>
      <c r="C9" s="117">
        <v>0</v>
      </c>
    </row>
    <row r="10" spans="1:3" ht="12.75">
      <c r="A10" s="11">
        <v>5</v>
      </c>
      <c r="B10" s="11" t="s">
        <v>74</v>
      </c>
      <c r="C10" s="118">
        <f>C7</f>
        <v>0</v>
      </c>
    </row>
    <row r="11" spans="1:3" ht="12.75">
      <c r="A11" s="11"/>
      <c r="B11" s="11"/>
      <c r="C11" s="117"/>
    </row>
    <row r="12" spans="1:3" ht="12.75">
      <c r="A12" s="11">
        <v>6</v>
      </c>
      <c r="B12" s="11" t="s">
        <v>80</v>
      </c>
      <c r="C12" s="117">
        <f>C13+C14</f>
        <v>3556128</v>
      </c>
    </row>
    <row r="13" spans="1:3" ht="12.75">
      <c r="A13" s="11">
        <v>7</v>
      </c>
      <c r="B13" s="11" t="s">
        <v>479</v>
      </c>
      <c r="C13" s="117">
        <v>3556128</v>
      </c>
    </row>
    <row r="14" spans="1:3" ht="12.75">
      <c r="A14" s="11">
        <v>8</v>
      </c>
      <c r="B14" s="11" t="s">
        <v>81</v>
      </c>
      <c r="C14" s="117">
        <v>0</v>
      </c>
    </row>
    <row r="15" spans="1:3" ht="12.75">
      <c r="A15" s="11">
        <v>9</v>
      </c>
      <c r="B15" s="11" t="s">
        <v>74</v>
      </c>
      <c r="C15" s="118">
        <f>C12</f>
        <v>3556128</v>
      </c>
    </row>
    <row r="16" spans="1:3" ht="12.75">
      <c r="A16" s="11"/>
      <c r="B16" s="12"/>
      <c r="C16" s="118"/>
    </row>
    <row r="17" spans="1:3" ht="12.75">
      <c r="A17" s="11">
        <v>10</v>
      </c>
      <c r="B17" s="12" t="s">
        <v>118</v>
      </c>
      <c r="C17" s="118">
        <f>C10+C15</f>
        <v>3556128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B1" t="s">
        <v>600</v>
      </c>
    </row>
    <row r="2" ht="12.75">
      <c r="B2" t="s">
        <v>554</v>
      </c>
    </row>
    <row r="4" spans="2:5" ht="30" customHeight="1">
      <c r="B4" s="196" t="s">
        <v>60</v>
      </c>
      <c r="C4" s="196"/>
      <c r="D4" s="196"/>
      <c r="E4" s="196"/>
    </row>
    <row r="5" ht="12.75">
      <c r="B5" s="7"/>
    </row>
    <row r="6" spans="2:5" ht="12.75">
      <c r="B6" t="s">
        <v>124</v>
      </c>
      <c r="C6" t="s">
        <v>125</v>
      </c>
      <c r="D6" t="s">
        <v>126</v>
      </c>
      <c r="E6" t="s">
        <v>127</v>
      </c>
    </row>
    <row r="7" spans="1:5" ht="12.75">
      <c r="A7" s="11"/>
      <c r="B7" s="11"/>
      <c r="C7" s="111" t="s">
        <v>26</v>
      </c>
      <c r="D7" s="111" t="s">
        <v>27</v>
      </c>
      <c r="E7" s="111" t="s">
        <v>139</v>
      </c>
    </row>
    <row r="8" spans="1:5" ht="12.75">
      <c r="A8" s="11">
        <v>1</v>
      </c>
      <c r="B8" s="12" t="s">
        <v>4</v>
      </c>
      <c r="C8" s="111" t="s">
        <v>487</v>
      </c>
      <c r="D8" s="111" t="s">
        <v>487</v>
      </c>
      <c r="E8" s="111" t="s">
        <v>487</v>
      </c>
    </row>
    <row r="9" spans="1:5" ht="12.75">
      <c r="A9" s="11">
        <v>2</v>
      </c>
      <c r="B9" s="11" t="s">
        <v>198</v>
      </c>
      <c r="C9" s="11">
        <v>0</v>
      </c>
      <c r="D9" s="11">
        <v>0</v>
      </c>
      <c r="E9" s="11">
        <f>C9+D9</f>
        <v>0</v>
      </c>
    </row>
    <row r="10" spans="1:5" ht="12.75">
      <c r="A10" s="11">
        <v>3</v>
      </c>
      <c r="B10" s="11" t="s">
        <v>123</v>
      </c>
      <c r="C10" s="11"/>
      <c r="D10" s="11"/>
      <c r="E10" s="11"/>
    </row>
    <row r="11" spans="1:5" ht="12.75">
      <c r="A11" s="11"/>
      <c r="B11" s="11"/>
      <c r="C11" s="11"/>
      <c r="D11" s="11"/>
      <c r="E11" s="11"/>
    </row>
    <row r="12" spans="1:5" ht="12.75">
      <c r="A12" s="11">
        <v>4</v>
      </c>
      <c r="B12" s="12" t="s">
        <v>5</v>
      </c>
      <c r="C12" s="11"/>
      <c r="D12" s="11"/>
      <c r="E12" s="11"/>
    </row>
    <row r="13" spans="1:5" ht="12.75">
      <c r="A13" s="11">
        <v>5</v>
      </c>
      <c r="B13" s="11" t="s">
        <v>82</v>
      </c>
      <c r="C13" s="11"/>
      <c r="D13" s="11"/>
      <c r="E13" s="11"/>
    </row>
    <row r="14" spans="1:5" ht="12.75">
      <c r="A14" s="11">
        <v>6</v>
      </c>
      <c r="B14" s="11" t="s">
        <v>233</v>
      </c>
      <c r="C14" s="11"/>
      <c r="D14" s="11"/>
      <c r="E14" s="11"/>
    </row>
    <row r="15" spans="1:5" ht="12.75">
      <c r="A15" s="11">
        <v>7</v>
      </c>
      <c r="B15" s="11" t="s">
        <v>94</v>
      </c>
      <c r="C15" s="11">
        <f>C13+C14</f>
        <v>0</v>
      </c>
      <c r="D15" s="11">
        <f>D13+D14</f>
        <v>0</v>
      </c>
      <c r="E15" s="11">
        <f>C15+D15</f>
        <v>0</v>
      </c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00390625" style="15" customWidth="1"/>
    <col min="2" max="2" width="51.7109375" style="0" customWidth="1"/>
    <col min="3" max="4" width="15.28125" style="0" customWidth="1"/>
    <col min="5" max="5" width="57.421875" style="0" customWidth="1"/>
    <col min="6" max="7" width="15.28125" style="0" customWidth="1"/>
  </cols>
  <sheetData>
    <row r="1" ht="12.75">
      <c r="B1" t="s">
        <v>612</v>
      </c>
    </row>
    <row r="3" ht="12.75">
      <c r="B3" t="s">
        <v>554</v>
      </c>
    </row>
    <row r="4" ht="15.75">
      <c r="B4" s="8" t="s">
        <v>240</v>
      </c>
    </row>
    <row r="5" spans="3:10" ht="12.75">
      <c r="C5" s="120" t="s">
        <v>488</v>
      </c>
      <c r="D5" s="120"/>
      <c r="F5" s="120" t="s">
        <v>488</v>
      </c>
      <c r="I5" s="1"/>
      <c r="J5" s="1"/>
    </row>
    <row r="6" spans="1:10" ht="12.75">
      <c r="A6" s="11"/>
      <c r="B6" s="42" t="s">
        <v>119</v>
      </c>
      <c r="C6" s="11" t="s">
        <v>120</v>
      </c>
      <c r="D6" s="11"/>
      <c r="E6" s="11" t="s">
        <v>128</v>
      </c>
      <c r="F6" s="11" t="s">
        <v>129</v>
      </c>
      <c r="G6" s="11"/>
      <c r="I6" s="1"/>
      <c r="J6" s="1"/>
    </row>
    <row r="7" spans="1:7" ht="18">
      <c r="A7" s="11"/>
      <c r="B7" s="197" t="s">
        <v>28</v>
      </c>
      <c r="C7" s="198"/>
      <c r="D7" s="192"/>
      <c r="E7" s="199" t="s">
        <v>29</v>
      </c>
      <c r="F7" s="198"/>
      <c r="G7" s="11"/>
    </row>
    <row r="8" spans="1:7" ht="12.75">
      <c r="A8" s="11"/>
      <c r="B8" s="78" t="s">
        <v>3</v>
      </c>
      <c r="C8" s="215" t="s">
        <v>77</v>
      </c>
      <c r="D8" s="216"/>
      <c r="E8" s="26" t="s">
        <v>3</v>
      </c>
      <c r="F8" s="215" t="s">
        <v>77</v>
      </c>
      <c r="G8" s="216"/>
    </row>
    <row r="9" spans="1:7" ht="12.75">
      <c r="A9" s="11"/>
      <c r="B9" s="78"/>
      <c r="C9" s="27" t="s">
        <v>613</v>
      </c>
      <c r="D9" s="27" t="s">
        <v>614</v>
      </c>
      <c r="E9" s="26"/>
      <c r="F9" s="27" t="s">
        <v>613</v>
      </c>
      <c r="G9" s="27" t="s">
        <v>614</v>
      </c>
    </row>
    <row r="10" spans="1:7" ht="18">
      <c r="A10" s="11">
        <v>1</v>
      </c>
      <c r="B10" s="79" t="s">
        <v>54</v>
      </c>
      <c r="C10" s="29"/>
      <c r="D10" s="29"/>
      <c r="E10" s="28" t="s">
        <v>30</v>
      </c>
      <c r="F10" s="29"/>
      <c r="G10" s="11"/>
    </row>
    <row r="11" spans="1:7" ht="16.5">
      <c r="A11" s="11">
        <v>2</v>
      </c>
      <c r="B11" s="80" t="s">
        <v>31</v>
      </c>
      <c r="C11" s="31"/>
      <c r="D11" s="31"/>
      <c r="E11" s="30" t="s">
        <v>32</v>
      </c>
      <c r="F11" s="31"/>
      <c r="G11" s="11"/>
    </row>
    <row r="12" spans="1:7" ht="15.75">
      <c r="A12" s="11">
        <v>3</v>
      </c>
      <c r="B12" s="81" t="s">
        <v>18</v>
      </c>
      <c r="C12" s="33"/>
      <c r="D12" s="33"/>
      <c r="E12" s="32" t="s">
        <v>18</v>
      </c>
      <c r="F12" s="33"/>
      <c r="G12" s="11"/>
    </row>
    <row r="13" spans="1:7" ht="12.75">
      <c r="A13" s="11">
        <v>4</v>
      </c>
      <c r="B13" s="82" t="s">
        <v>225</v>
      </c>
      <c r="C13" s="35">
        <v>30839352</v>
      </c>
      <c r="D13" s="35">
        <v>30839352</v>
      </c>
      <c r="E13" s="34" t="s">
        <v>21</v>
      </c>
      <c r="F13" s="35">
        <v>23134969</v>
      </c>
      <c r="G13" s="35">
        <v>23134969</v>
      </c>
    </row>
    <row r="14" spans="1:7" ht="12.75">
      <c r="A14" s="11">
        <v>5</v>
      </c>
      <c r="B14" s="83" t="s">
        <v>130</v>
      </c>
      <c r="C14" s="35">
        <v>13861987</v>
      </c>
      <c r="D14" s="35">
        <v>13861987</v>
      </c>
      <c r="E14" s="34" t="s">
        <v>131</v>
      </c>
      <c r="F14" s="35">
        <v>3971482</v>
      </c>
      <c r="G14" s="35">
        <v>3971482</v>
      </c>
    </row>
    <row r="15" spans="1:7" ht="12.75">
      <c r="A15" s="11">
        <v>6</v>
      </c>
      <c r="B15" s="83" t="s">
        <v>468</v>
      </c>
      <c r="C15" s="35">
        <v>1924158</v>
      </c>
      <c r="D15" s="35">
        <v>1924158</v>
      </c>
      <c r="E15" s="34" t="s">
        <v>96</v>
      </c>
      <c r="F15" s="35">
        <v>8911836</v>
      </c>
      <c r="G15" s="35">
        <v>8726378</v>
      </c>
    </row>
    <row r="16" spans="1:7" ht="12.75">
      <c r="A16" s="11">
        <v>7</v>
      </c>
      <c r="B16" s="83" t="s">
        <v>469</v>
      </c>
      <c r="C16" s="35">
        <v>0</v>
      </c>
      <c r="D16" s="35"/>
      <c r="E16" s="34" t="s">
        <v>33</v>
      </c>
      <c r="F16" s="35">
        <v>606000</v>
      </c>
      <c r="G16" s="11">
        <v>1810000</v>
      </c>
    </row>
    <row r="17" spans="1:7" ht="12.75">
      <c r="A17" s="11">
        <v>8</v>
      </c>
      <c r="B17" s="83" t="s">
        <v>467</v>
      </c>
      <c r="C17" s="35">
        <v>10604000</v>
      </c>
      <c r="D17" s="35">
        <v>10604000</v>
      </c>
      <c r="E17" s="34" t="s">
        <v>132</v>
      </c>
      <c r="F17" s="35">
        <v>18575460</v>
      </c>
      <c r="G17" s="11">
        <v>18575460</v>
      </c>
    </row>
    <row r="18" spans="1:7" ht="14.25">
      <c r="A18" s="11">
        <v>9</v>
      </c>
      <c r="B18" s="121" t="s">
        <v>74</v>
      </c>
      <c r="C18" s="35">
        <f>SUM(C13:C17)</f>
        <v>57229497</v>
      </c>
      <c r="D18" s="35">
        <f>SUM(D13:D17)</f>
        <v>57229497</v>
      </c>
      <c r="E18" s="119" t="s">
        <v>74</v>
      </c>
      <c r="F18" s="35">
        <f>SUM(F13:F17)</f>
        <v>55199747</v>
      </c>
      <c r="G18" s="35">
        <f>SUM(G13:G17)</f>
        <v>56218289</v>
      </c>
    </row>
    <row r="19" spans="1:7" ht="12.75">
      <c r="A19" s="11"/>
      <c r="B19" s="82"/>
      <c r="C19" s="35"/>
      <c r="D19" s="35"/>
      <c r="E19" s="34"/>
      <c r="F19" s="35"/>
      <c r="G19" s="11"/>
    </row>
    <row r="20" spans="1:7" ht="15.75">
      <c r="A20" s="11">
        <v>11</v>
      </c>
      <c r="B20" s="81" t="s">
        <v>19</v>
      </c>
      <c r="C20" s="33"/>
      <c r="D20" s="33"/>
      <c r="E20" s="32" t="s">
        <v>55</v>
      </c>
      <c r="F20" s="33"/>
      <c r="G20" s="11"/>
    </row>
    <row r="21" spans="1:7" ht="12.75">
      <c r="A21" s="11">
        <v>12</v>
      </c>
      <c r="B21" s="82" t="s">
        <v>86</v>
      </c>
      <c r="C21" s="35">
        <v>0</v>
      </c>
      <c r="D21" s="35"/>
      <c r="E21" s="34" t="s">
        <v>135</v>
      </c>
      <c r="F21" s="35">
        <v>3622404</v>
      </c>
      <c r="G21" s="11">
        <v>3622404</v>
      </c>
    </row>
    <row r="22" spans="1:7" ht="12.75">
      <c r="A22" s="11">
        <v>13</v>
      </c>
      <c r="B22" s="82" t="s">
        <v>133</v>
      </c>
      <c r="C22" s="35">
        <v>2662404</v>
      </c>
      <c r="D22" s="35">
        <v>2662404</v>
      </c>
      <c r="E22" s="34" t="s">
        <v>34</v>
      </c>
      <c r="F22" s="35">
        <v>2596128</v>
      </c>
      <c r="G22" s="11">
        <v>2596128</v>
      </c>
    </row>
    <row r="23" spans="1:7" ht="12.75">
      <c r="A23" s="11">
        <v>14</v>
      </c>
      <c r="B23" s="82" t="s">
        <v>134</v>
      </c>
      <c r="C23" s="35">
        <v>0</v>
      </c>
      <c r="D23" s="35"/>
      <c r="E23" s="34" t="s">
        <v>136</v>
      </c>
      <c r="F23" s="35"/>
      <c r="G23" s="11"/>
    </row>
    <row r="24" spans="1:7" ht="12.75">
      <c r="A24" s="11">
        <v>15</v>
      </c>
      <c r="B24" s="42" t="s">
        <v>241</v>
      </c>
      <c r="C24" s="11">
        <v>0</v>
      </c>
      <c r="D24" s="11"/>
      <c r="E24" s="34" t="s">
        <v>24</v>
      </c>
      <c r="F24" s="35"/>
      <c r="G24" s="11"/>
    </row>
    <row r="25" spans="1:7" ht="12.75">
      <c r="A25" s="11">
        <v>16</v>
      </c>
      <c r="B25" s="42"/>
      <c r="C25" s="11"/>
      <c r="D25" s="11"/>
      <c r="E25" s="34" t="s">
        <v>25</v>
      </c>
      <c r="F25" s="35"/>
      <c r="G25" s="11"/>
    </row>
    <row r="26" spans="1:7" ht="14.25">
      <c r="A26" s="11">
        <v>17</v>
      </c>
      <c r="B26" s="84"/>
      <c r="C26" s="35"/>
      <c r="D26" s="35"/>
      <c r="E26" s="34" t="s">
        <v>137</v>
      </c>
      <c r="F26" s="35"/>
      <c r="G26" s="11"/>
    </row>
    <row r="27" spans="1:7" ht="14.25">
      <c r="A27" s="11">
        <v>18</v>
      </c>
      <c r="B27" s="121" t="s">
        <v>74</v>
      </c>
      <c r="C27" s="35">
        <f>SUM(C21:C26)</f>
        <v>2662404</v>
      </c>
      <c r="D27" s="35">
        <f>SUM(D21:D26)</f>
        <v>2662404</v>
      </c>
      <c r="E27" s="119" t="s">
        <v>74</v>
      </c>
      <c r="F27" s="35">
        <f>SUM(F21:F26)</f>
        <v>6218532</v>
      </c>
      <c r="G27" s="35">
        <f>SUM(G21:G26)</f>
        <v>6218532</v>
      </c>
    </row>
    <row r="28" spans="1:7" ht="16.5">
      <c r="A28" s="11">
        <v>19</v>
      </c>
      <c r="B28" s="85"/>
      <c r="C28" s="35"/>
      <c r="D28" s="35"/>
      <c r="E28" s="30" t="s">
        <v>113</v>
      </c>
      <c r="F28" s="31"/>
      <c r="G28" s="11"/>
    </row>
    <row r="29" spans="1:7" ht="15.75">
      <c r="A29" s="11">
        <v>20</v>
      </c>
      <c r="B29" s="81"/>
      <c r="C29" s="35"/>
      <c r="D29" s="35"/>
      <c r="E29" s="32" t="s">
        <v>35</v>
      </c>
      <c r="F29" s="33"/>
      <c r="G29" s="11"/>
    </row>
    <row r="30" spans="1:7" ht="15.75">
      <c r="A30" s="11">
        <v>21</v>
      </c>
      <c r="B30" s="81"/>
      <c r="C30" s="35"/>
      <c r="D30" s="35"/>
      <c r="E30" s="45" t="s">
        <v>17</v>
      </c>
      <c r="F30" s="35">
        <v>1018542</v>
      </c>
      <c r="G30" s="11">
        <v>0</v>
      </c>
    </row>
    <row r="31" spans="1:7" ht="14.25">
      <c r="A31" s="11">
        <v>22</v>
      </c>
      <c r="B31" s="84"/>
      <c r="C31" s="35"/>
      <c r="D31" s="35"/>
      <c r="E31" s="34" t="s">
        <v>36</v>
      </c>
      <c r="F31" s="35">
        <v>0</v>
      </c>
      <c r="G31" s="11"/>
    </row>
    <row r="32" spans="1:7" ht="14.25">
      <c r="A32" s="11">
        <v>23</v>
      </c>
      <c r="B32" s="84"/>
      <c r="C32" s="35"/>
      <c r="D32" s="35"/>
      <c r="E32" s="119" t="s">
        <v>74</v>
      </c>
      <c r="F32" s="35">
        <f>SUM(F30:F31)</f>
        <v>1018542</v>
      </c>
      <c r="G32" s="35">
        <f>SUM(G30:G31)</f>
        <v>0</v>
      </c>
    </row>
    <row r="33" spans="1:7" ht="15.75">
      <c r="A33" s="11">
        <v>24</v>
      </c>
      <c r="B33" s="81"/>
      <c r="C33" s="35"/>
      <c r="D33" s="35"/>
      <c r="E33" s="32" t="s">
        <v>37</v>
      </c>
      <c r="F33" s="33"/>
      <c r="G33" s="11"/>
    </row>
    <row r="34" spans="1:7" ht="14.25">
      <c r="A34" s="11">
        <v>25</v>
      </c>
      <c r="B34" s="84"/>
      <c r="C34" s="35"/>
      <c r="D34" s="35"/>
      <c r="E34" s="34" t="s">
        <v>38</v>
      </c>
      <c r="F34" s="35">
        <v>0</v>
      </c>
      <c r="G34" s="11"/>
    </row>
    <row r="35" spans="1:7" ht="18">
      <c r="A35" s="11">
        <v>26</v>
      </c>
      <c r="B35" s="79"/>
      <c r="C35" s="35"/>
      <c r="D35" s="35"/>
      <c r="E35" s="28" t="s">
        <v>39</v>
      </c>
      <c r="F35" s="29"/>
      <c r="G35" s="11"/>
    </row>
    <row r="36" spans="1:7" ht="14.25">
      <c r="A36" s="11">
        <v>27</v>
      </c>
      <c r="B36" s="84"/>
      <c r="C36" s="35"/>
      <c r="D36" s="35"/>
      <c r="E36" s="34" t="s">
        <v>40</v>
      </c>
      <c r="F36" s="35">
        <v>0</v>
      </c>
      <c r="G36" s="11"/>
    </row>
    <row r="37" spans="1:7" ht="14.25">
      <c r="A37" s="11">
        <v>28</v>
      </c>
      <c r="B37" s="84"/>
      <c r="C37" s="35"/>
      <c r="D37" s="35"/>
      <c r="E37" s="34" t="s">
        <v>41</v>
      </c>
      <c r="F37" s="35">
        <v>0</v>
      </c>
      <c r="G37" s="11"/>
    </row>
    <row r="38" spans="1:7" ht="14.25">
      <c r="A38" s="11">
        <v>29</v>
      </c>
      <c r="B38" s="84"/>
      <c r="C38" s="35"/>
      <c r="D38" s="35"/>
      <c r="E38" s="119" t="s">
        <v>74</v>
      </c>
      <c r="F38" s="35">
        <f>SUM(F36:F37)</f>
        <v>0</v>
      </c>
      <c r="G38" s="11"/>
    </row>
    <row r="39" spans="1:7" ht="14.25">
      <c r="A39" s="11">
        <v>30</v>
      </c>
      <c r="B39" s="84"/>
      <c r="C39" s="35"/>
      <c r="D39" s="35"/>
      <c r="E39" s="34"/>
      <c r="F39" s="35"/>
      <c r="G39" s="11"/>
    </row>
    <row r="40" spans="1:7" ht="18">
      <c r="A40" s="11">
        <v>31</v>
      </c>
      <c r="B40" s="79"/>
      <c r="C40" s="35"/>
      <c r="D40" s="35"/>
      <c r="E40" s="28" t="s">
        <v>42</v>
      </c>
      <c r="F40" s="29"/>
      <c r="G40" s="11"/>
    </row>
    <row r="41" spans="1:7" ht="14.25">
      <c r="A41" s="11">
        <v>32</v>
      </c>
      <c r="B41" s="84"/>
      <c r="C41" s="35"/>
      <c r="D41" s="35"/>
      <c r="E41" s="34" t="s">
        <v>564</v>
      </c>
      <c r="F41" s="35">
        <v>1011208</v>
      </c>
      <c r="G41" s="11">
        <v>1011208</v>
      </c>
    </row>
    <row r="42" spans="1:7" ht="14.25">
      <c r="A42" s="11">
        <v>33</v>
      </c>
      <c r="B42" s="84"/>
      <c r="C42" s="35"/>
      <c r="D42" s="35"/>
      <c r="E42" s="34" t="s">
        <v>43</v>
      </c>
      <c r="F42" s="35">
        <v>0</v>
      </c>
      <c r="G42" s="11"/>
    </row>
    <row r="43" spans="1:7" ht="48">
      <c r="A43" s="11">
        <v>34</v>
      </c>
      <c r="B43" s="86" t="s">
        <v>56</v>
      </c>
      <c r="C43" s="33">
        <f>C18+C27</f>
        <v>59891901</v>
      </c>
      <c r="D43" s="33">
        <f>D18+D27</f>
        <v>59891901</v>
      </c>
      <c r="E43" s="28" t="s">
        <v>44</v>
      </c>
      <c r="F43" s="33">
        <f>F18+F27+F32+F41</f>
        <v>63448029</v>
      </c>
      <c r="G43" s="33">
        <f>G18+G27+G32+G41</f>
        <v>63448029</v>
      </c>
    </row>
    <row r="44" spans="1:7" ht="18">
      <c r="A44" s="11">
        <v>35</v>
      </c>
      <c r="B44" s="87"/>
      <c r="C44" s="35"/>
      <c r="D44" s="35"/>
      <c r="E44" s="28" t="s">
        <v>45</v>
      </c>
      <c r="F44" s="29"/>
      <c r="G44" s="11"/>
    </row>
    <row r="45" spans="1:7" ht="14.25">
      <c r="A45" s="11">
        <v>36</v>
      </c>
      <c r="B45" s="84"/>
      <c r="C45" s="35"/>
      <c r="D45" s="35"/>
      <c r="E45" s="34" t="s">
        <v>40</v>
      </c>
      <c r="F45" s="35">
        <v>0</v>
      </c>
      <c r="G45" s="11"/>
    </row>
    <row r="46" spans="1:7" ht="14.25">
      <c r="A46" s="11">
        <v>37</v>
      </c>
      <c r="B46" s="84"/>
      <c r="C46" s="35"/>
      <c r="D46" s="35"/>
      <c r="E46" s="34" t="s">
        <v>41</v>
      </c>
      <c r="F46" s="35">
        <v>0</v>
      </c>
      <c r="G46" s="11"/>
    </row>
    <row r="47" spans="1:7" ht="18">
      <c r="A47" s="11">
        <v>38</v>
      </c>
      <c r="B47" s="79" t="s">
        <v>46</v>
      </c>
      <c r="C47" s="29"/>
      <c r="D47" s="29"/>
      <c r="E47" s="28"/>
      <c r="F47" s="36"/>
      <c r="G47" s="11"/>
    </row>
    <row r="48" spans="1:7" ht="18">
      <c r="A48" s="11">
        <v>39</v>
      </c>
      <c r="B48" s="81" t="s">
        <v>47</v>
      </c>
      <c r="C48" s="33"/>
      <c r="D48" s="33"/>
      <c r="E48" s="37"/>
      <c r="F48" s="36"/>
      <c r="G48" s="11"/>
    </row>
    <row r="49" spans="1:7" ht="18">
      <c r="A49" s="11">
        <v>40</v>
      </c>
      <c r="B49" s="84" t="s">
        <v>57</v>
      </c>
      <c r="C49" s="35"/>
      <c r="D49" s="35"/>
      <c r="E49" s="34"/>
      <c r="F49" s="36"/>
      <c r="G49" s="11"/>
    </row>
    <row r="50" spans="1:7" ht="18">
      <c r="A50" s="11">
        <v>41</v>
      </c>
      <c r="B50" s="84" t="s">
        <v>58</v>
      </c>
      <c r="C50" s="35">
        <v>3556128</v>
      </c>
      <c r="D50" s="35">
        <v>3556128</v>
      </c>
      <c r="E50" s="34"/>
      <c r="F50" s="36"/>
      <c r="G50" s="11"/>
    </row>
    <row r="51" spans="1:7" ht="18">
      <c r="A51" s="11">
        <v>42</v>
      </c>
      <c r="B51" s="81" t="s">
        <v>48</v>
      </c>
      <c r="C51" s="33"/>
      <c r="D51" s="33"/>
      <c r="E51" s="37"/>
      <c r="F51" s="36"/>
      <c r="G51" s="11"/>
    </row>
    <row r="52" spans="1:7" ht="18">
      <c r="A52" s="11">
        <v>43</v>
      </c>
      <c r="B52" s="84" t="s">
        <v>470</v>
      </c>
      <c r="C52" s="35">
        <v>0</v>
      </c>
      <c r="D52" s="35"/>
      <c r="E52" s="34"/>
      <c r="F52" s="36"/>
      <c r="G52" s="11"/>
    </row>
    <row r="53" spans="1:7" ht="18">
      <c r="A53" s="11">
        <v>44</v>
      </c>
      <c r="B53" s="84" t="s">
        <v>49</v>
      </c>
      <c r="C53" s="35">
        <v>0</v>
      </c>
      <c r="D53" s="35"/>
      <c r="E53" s="34"/>
      <c r="F53" s="36"/>
      <c r="G53" s="11"/>
    </row>
    <row r="54" spans="1:7" ht="18">
      <c r="A54" s="11">
        <v>45</v>
      </c>
      <c r="B54" s="79" t="s">
        <v>20</v>
      </c>
      <c r="C54" s="29">
        <f>C43+C50+C52+C49</f>
        <v>63448029</v>
      </c>
      <c r="D54" s="29">
        <f>D43+D50+D52+D49</f>
        <v>63448029</v>
      </c>
      <c r="E54" s="28" t="s">
        <v>50</v>
      </c>
      <c r="F54" s="29">
        <f>F43+F44</f>
        <v>63448029</v>
      </c>
      <c r="G54" s="29">
        <f>G43+G44</f>
        <v>63448029</v>
      </c>
    </row>
    <row r="55" spans="1:7" ht="14.25">
      <c r="A55" s="11">
        <v>46</v>
      </c>
      <c r="B55" s="84" t="s">
        <v>51</v>
      </c>
      <c r="C55" s="35">
        <f>C54-C56</f>
        <v>57229497</v>
      </c>
      <c r="D55" s="35">
        <v>57229497</v>
      </c>
      <c r="E55" s="34" t="s">
        <v>52</v>
      </c>
      <c r="F55" s="35">
        <f>F54-F56</f>
        <v>57229497</v>
      </c>
      <c r="G55" s="11">
        <v>57229497</v>
      </c>
    </row>
    <row r="56" spans="1:7" ht="14.25">
      <c r="A56" s="11">
        <v>47</v>
      </c>
      <c r="B56" s="84" t="s">
        <v>53</v>
      </c>
      <c r="C56" s="35">
        <v>6218532</v>
      </c>
      <c r="D56" s="35">
        <v>6218532</v>
      </c>
      <c r="E56" s="34" t="s">
        <v>59</v>
      </c>
      <c r="F56" s="35">
        <v>6218532</v>
      </c>
      <c r="G56" s="11">
        <v>6218532</v>
      </c>
    </row>
    <row r="58" spans="3:4" ht="12.75">
      <c r="C58" s="182"/>
      <c r="D58" s="182"/>
    </row>
  </sheetData>
  <sheetProtection/>
  <mergeCells count="4">
    <mergeCell ref="B7:C7"/>
    <mergeCell ref="E7:F7"/>
    <mergeCell ref="C8:D8"/>
    <mergeCell ref="F8:G8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0"/>
  <sheetViews>
    <sheetView zoomScalePageLayoutView="0" workbookViewId="0" topLeftCell="A1">
      <selection activeCell="I5" sqref="I5"/>
    </sheetView>
  </sheetViews>
  <sheetFormatPr defaultColWidth="9.140625" defaultRowHeight="12.75"/>
  <cols>
    <col min="2" max="2" width="5.421875" style="5" customWidth="1"/>
    <col min="3" max="3" width="86.57421875" style="0" customWidth="1"/>
    <col min="4" max="4" width="7.8515625" style="0" customWidth="1"/>
    <col min="5" max="5" width="13.28125" style="0" customWidth="1"/>
    <col min="6" max="6" width="13.7109375" style="0" bestFit="1" customWidth="1"/>
    <col min="7" max="7" width="11.28125" style="0" customWidth="1"/>
    <col min="8" max="8" width="13.7109375" style="0" customWidth="1"/>
    <col min="9" max="10" width="12.57421875" style="0" bestFit="1" customWidth="1"/>
  </cols>
  <sheetData>
    <row r="1" ht="12.75">
      <c r="A1" t="s">
        <v>601</v>
      </c>
    </row>
    <row r="2" spans="1:8" ht="15">
      <c r="A2" s="1" t="s">
        <v>489</v>
      </c>
      <c r="C2" s="9"/>
      <c r="E2" s="181" t="s">
        <v>554</v>
      </c>
      <c r="F2" s="9"/>
      <c r="G2" s="9"/>
      <c r="H2" s="9" t="s">
        <v>487</v>
      </c>
    </row>
    <row r="3" spans="1:8" ht="12.75">
      <c r="A3" s="11" t="s">
        <v>248</v>
      </c>
      <c r="B3" s="21" t="s">
        <v>249</v>
      </c>
      <c r="C3" s="11" t="s">
        <v>250</v>
      </c>
      <c r="D3" s="11" t="s">
        <v>251</v>
      </c>
      <c r="E3" s="11" t="s">
        <v>252</v>
      </c>
      <c r="F3" s="12" t="s">
        <v>184</v>
      </c>
      <c r="G3" s="11" t="s">
        <v>185</v>
      </c>
      <c r="H3" s="11" t="s">
        <v>187</v>
      </c>
    </row>
    <row r="4" spans="1:8" ht="25.5">
      <c r="A4" s="25" t="s">
        <v>253</v>
      </c>
      <c r="B4" s="44" t="s">
        <v>254</v>
      </c>
      <c r="C4" s="24" t="s">
        <v>255</v>
      </c>
      <c r="D4" s="100" t="s">
        <v>256</v>
      </c>
      <c r="E4" s="12" t="s">
        <v>257</v>
      </c>
      <c r="F4" s="22" t="s">
        <v>258</v>
      </c>
      <c r="G4" s="100" t="s">
        <v>259</v>
      </c>
      <c r="H4" s="25" t="s">
        <v>260</v>
      </c>
    </row>
    <row r="5" spans="1:8" ht="15.75">
      <c r="A5" s="11">
        <v>1</v>
      </c>
      <c r="B5" s="44">
        <v>1</v>
      </c>
      <c r="C5" s="65" t="s">
        <v>261</v>
      </c>
      <c r="D5" s="11" t="s">
        <v>262</v>
      </c>
      <c r="E5" s="162"/>
      <c r="F5" s="123"/>
      <c r="G5" s="124"/>
      <c r="H5" s="162"/>
    </row>
    <row r="6" spans="1:8" ht="12.75">
      <c r="A6" s="11">
        <v>2</v>
      </c>
      <c r="B6" s="101" t="s">
        <v>263</v>
      </c>
      <c r="C6" s="62" t="s">
        <v>264</v>
      </c>
      <c r="D6" s="11"/>
      <c r="E6" s="162">
        <v>2031530</v>
      </c>
      <c r="F6" s="123"/>
      <c r="G6" s="163"/>
      <c r="H6" s="162">
        <f>E6+F6+G6</f>
        <v>2031530</v>
      </c>
    </row>
    <row r="7" spans="1:8" ht="12.75">
      <c r="A7" s="11">
        <v>3</v>
      </c>
      <c r="B7" s="44" t="s">
        <v>265</v>
      </c>
      <c r="C7" s="40" t="s">
        <v>266</v>
      </c>
      <c r="D7" s="11"/>
      <c r="E7" s="123">
        <v>2272000</v>
      </c>
      <c r="F7" s="123"/>
      <c r="G7" s="164"/>
      <c r="H7" s="162">
        <f aca="true" t="shared" si="0" ref="H7:H21">E7+F7+G7</f>
        <v>2272000</v>
      </c>
    </row>
    <row r="8" spans="1:8" ht="12.75">
      <c r="A8" s="11">
        <v>4</v>
      </c>
      <c r="B8" s="44" t="s">
        <v>267</v>
      </c>
      <c r="C8" s="40" t="s">
        <v>268</v>
      </c>
      <c r="D8" s="11"/>
      <c r="E8" s="123">
        <v>590019</v>
      </c>
      <c r="F8" s="123"/>
      <c r="G8" s="164"/>
      <c r="H8" s="162">
        <f t="shared" si="0"/>
        <v>590019</v>
      </c>
    </row>
    <row r="9" spans="1:8" ht="12.75">
      <c r="A9" s="11">
        <v>5</v>
      </c>
      <c r="B9" s="44" t="s">
        <v>269</v>
      </c>
      <c r="C9" s="40" t="s">
        <v>270</v>
      </c>
      <c r="D9" s="11"/>
      <c r="E9" s="123">
        <v>644680</v>
      </c>
      <c r="F9" s="123"/>
      <c r="G9" s="164"/>
      <c r="H9" s="162">
        <f t="shared" si="0"/>
        <v>644680</v>
      </c>
    </row>
    <row r="10" spans="1:8" ht="12.75">
      <c r="A10" s="11">
        <v>6</v>
      </c>
      <c r="B10" s="102" t="s">
        <v>271</v>
      </c>
      <c r="C10" s="11" t="s">
        <v>272</v>
      </c>
      <c r="D10" s="11"/>
      <c r="E10" s="123">
        <v>5000000</v>
      </c>
      <c r="F10" s="123"/>
      <c r="G10" s="164"/>
      <c r="H10" s="162">
        <f t="shared" si="0"/>
        <v>5000000</v>
      </c>
    </row>
    <row r="11" spans="1:8" ht="12.75">
      <c r="A11" s="11">
        <v>7</v>
      </c>
      <c r="B11" s="102"/>
      <c r="C11" s="14" t="s">
        <v>490</v>
      </c>
      <c r="D11" s="11"/>
      <c r="E11" s="123">
        <v>0</v>
      </c>
      <c r="F11" s="123"/>
      <c r="G11" s="164"/>
      <c r="H11" s="162">
        <f t="shared" si="0"/>
        <v>0</v>
      </c>
    </row>
    <row r="12" spans="1:10" ht="12.75">
      <c r="A12" s="11">
        <v>8</v>
      </c>
      <c r="B12" s="102"/>
      <c r="C12" s="14" t="s">
        <v>574</v>
      </c>
      <c r="D12" s="11"/>
      <c r="E12" s="123">
        <v>-1969347</v>
      </c>
      <c r="F12" s="123"/>
      <c r="G12" s="164"/>
      <c r="H12" s="162">
        <f t="shared" si="0"/>
        <v>-1969347</v>
      </c>
      <c r="I12" s="183"/>
      <c r="J12" s="183"/>
    </row>
    <row r="13" spans="1:8" ht="12.75">
      <c r="A13" s="11">
        <v>9</v>
      </c>
      <c r="B13" s="44">
        <v>2</v>
      </c>
      <c r="C13" s="23" t="s">
        <v>273</v>
      </c>
      <c r="D13" s="11" t="s">
        <v>274</v>
      </c>
      <c r="E13" s="123">
        <v>16321797</v>
      </c>
      <c r="F13" s="123"/>
      <c r="G13" s="164"/>
      <c r="H13" s="162">
        <f t="shared" si="0"/>
        <v>16321797</v>
      </c>
    </row>
    <row r="14" spans="1:8" ht="12.75">
      <c r="A14" s="11">
        <v>10</v>
      </c>
      <c r="B14" s="44">
        <v>3</v>
      </c>
      <c r="C14" s="74" t="s">
        <v>471</v>
      </c>
      <c r="D14" s="11" t="s">
        <v>275</v>
      </c>
      <c r="E14" s="123"/>
      <c r="F14" s="123"/>
      <c r="G14" s="164"/>
      <c r="H14" s="162">
        <f t="shared" si="0"/>
        <v>0</v>
      </c>
    </row>
    <row r="15" spans="1:8" ht="12.75">
      <c r="A15" s="11">
        <v>11</v>
      </c>
      <c r="B15" s="44"/>
      <c r="C15" s="74" t="s">
        <v>480</v>
      </c>
      <c r="D15" s="11"/>
      <c r="E15" s="123">
        <v>606000</v>
      </c>
      <c r="F15" s="123"/>
      <c r="G15" s="164"/>
      <c r="H15" s="162">
        <f t="shared" si="0"/>
        <v>606000</v>
      </c>
    </row>
    <row r="16" spans="1:8" ht="12.75">
      <c r="A16" s="11">
        <v>12</v>
      </c>
      <c r="B16" s="44"/>
      <c r="C16" s="74" t="s">
        <v>557</v>
      </c>
      <c r="D16" s="11"/>
      <c r="E16" s="123">
        <v>1566043</v>
      </c>
      <c r="F16" s="123"/>
      <c r="G16" s="164"/>
      <c r="H16" s="162">
        <f t="shared" si="0"/>
        <v>1566043</v>
      </c>
    </row>
    <row r="17" spans="1:8" ht="12.75">
      <c r="A17" s="11">
        <v>13</v>
      </c>
      <c r="B17" s="44"/>
      <c r="C17" s="74" t="s">
        <v>556</v>
      </c>
      <c r="D17" s="11"/>
      <c r="E17" s="123">
        <v>76630</v>
      </c>
      <c r="F17" s="123"/>
      <c r="G17" s="164"/>
      <c r="H17" s="162">
        <f t="shared" si="0"/>
        <v>76630</v>
      </c>
    </row>
    <row r="18" spans="1:8" ht="12.75">
      <c r="A18" s="11">
        <v>14</v>
      </c>
      <c r="B18" s="44"/>
      <c r="C18" s="74" t="s">
        <v>565</v>
      </c>
      <c r="D18" s="11"/>
      <c r="E18" s="123">
        <v>2500000</v>
      </c>
      <c r="F18" s="123"/>
      <c r="G18" s="164"/>
      <c r="H18" s="162">
        <f t="shared" si="0"/>
        <v>2500000</v>
      </c>
    </row>
    <row r="19" spans="1:8" ht="12.75">
      <c r="A19" s="11">
        <v>15</v>
      </c>
      <c r="B19" s="44">
        <v>4</v>
      </c>
      <c r="C19" s="23" t="s">
        <v>276</v>
      </c>
      <c r="D19" s="11" t="s">
        <v>277</v>
      </c>
      <c r="E19" s="123">
        <v>1200000</v>
      </c>
      <c r="F19" s="123"/>
      <c r="G19" s="164"/>
      <c r="H19" s="162">
        <f t="shared" si="0"/>
        <v>1200000</v>
      </c>
    </row>
    <row r="20" spans="1:8" ht="12.75">
      <c r="A20" s="11">
        <v>16</v>
      </c>
      <c r="B20" s="44">
        <v>5</v>
      </c>
      <c r="C20" s="23" t="s">
        <v>472</v>
      </c>
      <c r="D20" s="11" t="s">
        <v>278</v>
      </c>
      <c r="E20" s="123">
        <v>0</v>
      </c>
      <c r="F20" s="123"/>
      <c r="G20" s="164"/>
      <c r="H20" s="162">
        <f t="shared" si="0"/>
        <v>0</v>
      </c>
    </row>
    <row r="21" spans="1:8" ht="12.75">
      <c r="A21" s="11">
        <v>17</v>
      </c>
      <c r="B21" s="44">
        <v>6</v>
      </c>
      <c r="C21" s="23" t="s">
        <v>279</v>
      </c>
      <c r="D21" s="11" t="s">
        <v>280</v>
      </c>
      <c r="E21" s="123">
        <v>0</v>
      </c>
      <c r="F21" s="123"/>
      <c r="G21" s="164"/>
      <c r="H21" s="162">
        <f t="shared" si="0"/>
        <v>0</v>
      </c>
    </row>
    <row r="22" spans="1:8" ht="12.75">
      <c r="A22" s="11">
        <v>18</v>
      </c>
      <c r="B22" s="44" t="s">
        <v>85</v>
      </c>
      <c r="C22" s="22" t="s">
        <v>281</v>
      </c>
      <c r="D22" s="11" t="s">
        <v>282</v>
      </c>
      <c r="E22" s="124">
        <f>SUM(E6:E21)</f>
        <v>30839352</v>
      </c>
      <c r="F22" s="124">
        <f>SUM(F6:F21)</f>
        <v>0</v>
      </c>
      <c r="G22" s="124">
        <f>SUM(G6:G21)</f>
        <v>0</v>
      </c>
      <c r="H22" s="124">
        <f>SUM(H6:H21)</f>
        <v>30839352</v>
      </c>
    </row>
    <row r="23" spans="1:8" ht="12.75">
      <c r="A23" s="11">
        <v>19</v>
      </c>
      <c r="B23" s="44">
        <v>1</v>
      </c>
      <c r="C23" s="64" t="s">
        <v>283</v>
      </c>
      <c r="D23" s="11" t="s">
        <v>284</v>
      </c>
      <c r="E23" s="123"/>
      <c r="F23" s="123"/>
      <c r="G23" s="164"/>
      <c r="H23" s="123">
        <v>0</v>
      </c>
    </row>
    <row r="24" spans="1:8" ht="12.75">
      <c r="A24" s="11">
        <v>20</v>
      </c>
      <c r="B24" s="44">
        <v>2</v>
      </c>
      <c r="C24" s="64" t="s">
        <v>285</v>
      </c>
      <c r="D24" s="11" t="s">
        <v>286</v>
      </c>
      <c r="E24" s="123"/>
      <c r="F24" s="123"/>
      <c r="G24" s="164"/>
      <c r="H24" s="123">
        <v>0</v>
      </c>
    </row>
    <row r="25" spans="1:8" ht="12.75">
      <c r="A25" s="11">
        <v>21</v>
      </c>
      <c r="B25" s="44">
        <v>3</v>
      </c>
      <c r="C25" s="64" t="s">
        <v>287</v>
      </c>
      <c r="D25" s="11" t="s">
        <v>288</v>
      </c>
      <c r="E25" s="123"/>
      <c r="F25" s="123"/>
      <c r="G25" s="164"/>
      <c r="H25" s="123">
        <v>0</v>
      </c>
    </row>
    <row r="26" spans="1:8" ht="12.75">
      <c r="A26" s="11">
        <v>22</v>
      </c>
      <c r="B26" s="44">
        <v>4</v>
      </c>
      <c r="C26" s="74" t="s">
        <v>289</v>
      </c>
      <c r="D26" s="14" t="s">
        <v>290</v>
      </c>
      <c r="E26" s="124"/>
      <c r="F26" s="124"/>
      <c r="G26" s="165"/>
      <c r="H26" s="123">
        <v>0</v>
      </c>
    </row>
    <row r="27" spans="1:8" ht="12.75">
      <c r="A27" s="11">
        <v>23</v>
      </c>
      <c r="B27" s="44">
        <v>5</v>
      </c>
      <c r="C27" s="23" t="s">
        <v>291</v>
      </c>
      <c r="D27" s="11" t="s">
        <v>292</v>
      </c>
      <c r="E27" s="123"/>
      <c r="F27" s="123"/>
      <c r="G27" s="164"/>
      <c r="H27" s="123"/>
    </row>
    <row r="28" spans="1:8" ht="12.75">
      <c r="A28" s="11">
        <v>24</v>
      </c>
      <c r="B28" s="44" t="s">
        <v>263</v>
      </c>
      <c r="C28" s="40" t="s">
        <v>481</v>
      </c>
      <c r="D28" s="11"/>
      <c r="E28" s="123">
        <v>13861987</v>
      </c>
      <c r="F28" s="123"/>
      <c r="G28" s="164"/>
      <c r="H28" s="123">
        <f>E28+F28+G28</f>
        <v>13861987</v>
      </c>
    </row>
    <row r="29" spans="1:8" ht="12.75">
      <c r="A29" s="11">
        <v>25</v>
      </c>
      <c r="B29" s="44" t="s">
        <v>265</v>
      </c>
      <c r="C29" s="40" t="s">
        <v>482</v>
      </c>
      <c r="D29" s="11"/>
      <c r="E29" s="123">
        <v>0</v>
      </c>
      <c r="F29" s="123"/>
      <c r="G29" s="164"/>
      <c r="H29" s="123">
        <f>E29+F29+G29</f>
        <v>0</v>
      </c>
    </row>
    <row r="30" spans="1:8" ht="12.75">
      <c r="A30" s="11">
        <v>26</v>
      </c>
      <c r="B30" s="44"/>
      <c r="C30" s="40" t="s">
        <v>483</v>
      </c>
      <c r="D30" s="11"/>
      <c r="E30" s="123">
        <v>0</v>
      </c>
      <c r="F30" s="123"/>
      <c r="G30" s="164"/>
      <c r="H30" s="123">
        <f>E30+F30+G30</f>
        <v>0</v>
      </c>
    </row>
    <row r="31" spans="1:8" ht="12.75">
      <c r="A31" s="11">
        <v>27</v>
      </c>
      <c r="B31" s="44"/>
      <c r="C31" s="40" t="s">
        <v>484</v>
      </c>
      <c r="D31" s="11"/>
      <c r="E31" s="123">
        <v>0</v>
      </c>
      <c r="F31" s="123"/>
      <c r="G31" s="164"/>
      <c r="H31" s="123">
        <f>E31+F31+G31</f>
        <v>0</v>
      </c>
    </row>
    <row r="32" spans="1:8" ht="12.75">
      <c r="A32" s="11">
        <v>28</v>
      </c>
      <c r="B32" s="44" t="s">
        <v>293</v>
      </c>
      <c r="C32" s="47" t="s">
        <v>294</v>
      </c>
      <c r="D32" s="11" t="s">
        <v>295</v>
      </c>
      <c r="E32" s="124">
        <f>SUM(E28:E31)</f>
        <v>13861987</v>
      </c>
      <c r="F32" s="124">
        <f>SUM(F28:F31)</f>
        <v>0</v>
      </c>
      <c r="G32" s="124">
        <f>SUM(G28:G31)</f>
        <v>0</v>
      </c>
      <c r="H32" s="124">
        <f>SUM(H28:H31)</f>
        <v>13861987</v>
      </c>
    </row>
    <row r="33" spans="1:8" ht="12.75">
      <c r="A33" s="11">
        <v>29</v>
      </c>
      <c r="B33" s="44">
        <v>1</v>
      </c>
      <c r="C33" s="40" t="s">
        <v>296</v>
      </c>
      <c r="D33" s="11" t="s">
        <v>297</v>
      </c>
      <c r="E33" s="123"/>
      <c r="F33" s="123"/>
      <c r="G33" s="164"/>
      <c r="H33" s="123"/>
    </row>
    <row r="34" spans="1:8" ht="12.75">
      <c r="A34" s="11">
        <v>30</v>
      </c>
      <c r="B34" s="44">
        <v>2</v>
      </c>
      <c r="C34" s="56" t="s">
        <v>298</v>
      </c>
      <c r="D34" s="14" t="s">
        <v>299</v>
      </c>
      <c r="E34" s="124"/>
      <c r="F34" s="124"/>
      <c r="G34" s="165"/>
      <c r="H34" s="123"/>
    </row>
    <row r="35" spans="1:8" ht="12.75">
      <c r="A35" s="11">
        <v>31</v>
      </c>
      <c r="B35" s="44">
        <v>3</v>
      </c>
      <c r="C35" s="40" t="s">
        <v>300</v>
      </c>
      <c r="D35" s="11" t="s">
        <v>301</v>
      </c>
      <c r="E35" s="123"/>
      <c r="F35" s="123"/>
      <c r="G35" s="164"/>
      <c r="H35" s="123"/>
    </row>
    <row r="36" spans="1:8" ht="12.75">
      <c r="A36" s="11">
        <v>32</v>
      </c>
      <c r="B36" s="44">
        <v>4</v>
      </c>
      <c r="C36" s="40" t="s">
        <v>302</v>
      </c>
      <c r="D36" s="11" t="s">
        <v>303</v>
      </c>
      <c r="E36" s="123"/>
      <c r="F36" s="123"/>
      <c r="G36" s="164"/>
      <c r="H36" s="123">
        <f>E36+F36+G36</f>
        <v>0</v>
      </c>
    </row>
    <row r="37" spans="1:8" ht="12.75">
      <c r="A37" s="11">
        <v>33</v>
      </c>
      <c r="B37" s="103">
        <v>5</v>
      </c>
      <c r="C37" s="56" t="s">
        <v>304</v>
      </c>
      <c r="D37" s="11" t="s">
        <v>305</v>
      </c>
      <c r="E37" s="123">
        <v>2662404</v>
      </c>
      <c r="F37" s="123"/>
      <c r="G37" s="164"/>
      <c r="H37" s="123">
        <f>E37+F37+G37</f>
        <v>2662404</v>
      </c>
    </row>
    <row r="38" spans="1:8" ht="12.75">
      <c r="A38" s="11">
        <v>34</v>
      </c>
      <c r="B38" s="44" t="s">
        <v>263</v>
      </c>
      <c r="C38" s="40" t="s">
        <v>451</v>
      </c>
      <c r="D38" s="11"/>
      <c r="E38" s="123"/>
      <c r="F38" s="123"/>
      <c r="G38" s="164"/>
      <c r="H38" s="123">
        <v>0</v>
      </c>
    </row>
    <row r="39" spans="1:8" ht="12.75">
      <c r="A39" s="11">
        <v>35</v>
      </c>
      <c r="B39" s="44" t="s">
        <v>306</v>
      </c>
      <c r="C39" s="47" t="s">
        <v>307</v>
      </c>
      <c r="D39" s="11" t="s">
        <v>308</v>
      </c>
      <c r="E39" s="124">
        <f>SUM(E33:E38)</f>
        <v>2662404</v>
      </c>
      <c r="F39" s="124">
        <f>SUM(F33:F38)</f>
        <v>0</v>
      </c>
      <c r="G39" s="124">
        <f>SUM(G33:G38)</f>
        <v>0</v>
      </c>
      <c r="H39" s="124">
        <f>SUM(H33:H38)</f>
        <v>2662404</v>
      </c>
    </row>
    <row r="40" spans="1:8" ht="12.75">
      <c r="A40" s="11">
        <v>36</v>
      </c>
      <c r="B40" s="44">
        <v>1</v>
      </c>
      <c r="C40" s="40" t="s">
        <v>309</v>
      </c>
      <c r="D40" s="11" t="s">
        <v>310</v>
      </c>
      <c r="E40" s="123"/>
      <c r="F40" s="123"/>
      <c r="G40" s="164"/>
      <c r="H40" s="123">
        <f>E40+F40+G40</f>
        <v>0</v>
      </c>
    </row>
    <row r="41" spans="1:8" ht="12.75">
      <c r="A41" s="11">
        <v>37</v>
      </c>
      <c r="B41" s="77">
        <v>2</v>
      </c>
      <c r="C41" s="11" t="s">
        <v>311</v>
      </c>
      <c r="D41" s="11" t="s">
        <v>312</v>
      </c>
      <c r="E41" s="123"/>
      <c r="F41" s="123"/>
      <c r="G41" s="164"/>
      <c r="H41" s="123">
        <f>E41+F41+G41</f>
        <v>0</v>
      </c>
    </row>
    <row r="42" spans="1:8" ht="12.75">
      <c r="A42" s="11">
        <v>38</v>
      </c>
      <c r="B42" s="50" t="s">
        <v>313</v>
      </c>
      <c r="C42" s="12" t="s">
        <v>314</v>
      </c>
      <c r="D42" s="11" t="s">
        <v>315</v>
      </c>
      <c r="E42" s="162"/>
      <c r="F42" s="123"/>
      <c r="G42" s="163"/>
      <c r="H42" s="124">
        <f>E42+F42+G42</f>
        <v>0</v>
      </c>
    </row>
    <row r="43" spans="1:8" ht="12.75">
      <c r="A43" s="11">
        <v>39</v>
      </c>
      <c r="B43" s="44">
        <v>1</v>
      </c>
      <c r="C43" s="60" t="s">
        <v>316</v>
      </c>
      <c r="D43" s="11" t="s">
        <v>317</v>
      </c>
      <c r="E43" s="117"/>
      <c r="F43" s="123"/>
      <c r="G43" s="166"/>
      <c r="H43" s="162">
        <f aca="true" t="shared" si="1" ref="H43:H52">SUM(E43:G43)</f>
        <v>0</v>
      </c>
    </row>
    <row r="44" spans="1:8" ht="12.75">
      <c r="A44" s="11">
        <v>40</v>
      </c>
      <c r="B44" s="44">
        <v>2</v>
      </c>
      <c r="C44" s="61" t="s">
        <v>318</v>
      </c>
      <c r="D44" s="11" t="s">
        <v>319</v>
      </c>
      <c r="E44" s="123"/>
      <c r="F44" s="123"/>
      <c r="G44" s="164"/>
      <c r="H44" s="162">
        <f t="shared" si="1"/>
        <v>0</v>
      </c>
    </row>
    <row r="45" spans="1:8" ht="12.75">
      <c r="A45" s="11">
        <v>41</v>
      </c>
      <c r="B45" s="102">
        <v>3</v>
      </c>
      <c r="C45" s="11" t="s">
        <v>320</v>
      </c>
      <c r="D45" s="11" t="s">
        <v>321</v>
      </c>
      <c r="E45" s="123"/>
      <c r="F45" s="123">
        <v>1104000</v>
      </c>
      <c r="G45" s="164"/>
      <c r="H45" s="162">
        <f t="shared" si="1"/>
        <v>1104000</v>
      </c>
    </row>
    <row r="46" spans="1:8" ht="12.75">
      <c r="A46" s="11">
        <v>42</v>
      </c>
      <c r="B46" s="44">
        <v>4</v>
      </c>
      <c r="C46" s="11" t="s">
        <v>474</v>
      </c>
      <c r="D46" s="11"/>
      <c r="E46" s="123"/>
      <c r="F46" s="123"/>
      <c r="G46" s="164"/>
      <c r="H46" s="162">
        <f t="shared" si="1"/>
        <v>0</v>
      </c>
    </row>
    <row r="47" spans="1:8" ht="12.75">
      <c r="A47" s="11">
        <v>43</v>
      </c>
      <c r="B47" s="44">
        <v>5</v>
      </c>
      <c r="C47" s="11" t="s">
        <v>322</v>
      </c>
      <c r="D47" s="11" t="s">
        <v>323</v>
      </c>
      <c r="E47" s="123"/>
      <c r="F47" s="123">
        <v>9000000</v>
      </c>
      <c r="G47" s="164"/>
      <c r="H47" s="162">
        <f t="shared" si="1"/>
        <v>9000000</v>
      </c>
    </row>
    <row r="48" spans="1:8" ht="12.75">
      <c r="A48" s="11">
        <v>44</v>
      </c>
      <c r="B48" s="102">
        <v>6</v>
      </c>
      <c r="C48" s="11" t="s">
        <v>547</v>
      </c>
      <c r="D48" s="11"/>
      <c r="E48" s="123"/>
      <c r="F48" s="123"/>
      <c r="G48" s="164"/>
      <c r="H48" s="162">
        <f t="shared" si="1"/>
        <v>0</v>
      </c>
    </row>
    <row r="49" spans="1:8" ht="12.75">
      <c r="A49" s="11">
        <v>45</v>
      </c>
      <c r="B49" s="44">
        <v>7</v>
      </c>
      <c r="C49" s="40" t="s">
        <v>324</v>
      </c>
      <c r="D49" s="11" t="s">
        <v>325</v>
      </c>
      <c r="E49" s="123"/>
      <c r="F49" s="123"/>
      <c r="G49" s="164"/>
      <c r="H49" s="162">
        <f t="shared" si="1"/>
        <v>0</v>
      </c>
    </row>
    <row r="50" spans="1:8" ht="12.75">
      <c r="A50" s="11">
        <v>46</v>
      </c>
      <c r="B50" s="44">
        <v>8</v>
      </c>
      <c r="C50" s="40" t="s">
        <v>326</v>
      </c>
      <c r="D50" s="11" t="s">
        <v>327</v>
      </c>
      <c r="E50" s="123"/>
      <c r="F50" s="123"/>
      <c r="G50" s="164"/>
      <c r="H50" s="162">
        <f t="shared" si="1"/>
        <v>0</v>
      </c>
    </row>
    <row r="51" spans="1:8" ht="12.75">
      <c r="A51" s="11">
        <v>47</v>
      </c>
      <c r="B51" s="102">
        <v>9</v>
      </c>
      <c r="C51" s="56" t="s">
        <v>328</v>
      </c>
      <c r="D51" s="11" t="s">
        <v>329</v>
      </c>
      <c r="E51" s="162">
        <v>450000</v>
      </c>
      <c r="F51" s="123"/>
      <c r="G51" s="163"/>
      <c r="H51" s="162">
        <f t="shared" si="1"/>
        <v>450000</v>
      </c>
    </row>
    <row r="52" spans="1:8" ht="12.75">
      <c r="A52" s="11">
        <v>48</v>
      </c>
      <c r="B52" s="44">
        <v>10</v>
      </c>
      <c r="C52" s="56" t="s">
        <v>330</v>
      </c>
      <c r="D52" s="14" t="s">
        <v>331</v>
      </c>
      <c r="E52" s="124"/>
      <c r="F52" s="124"/>
      <c r="G52" s="165"/>
      <c r="H52" s="162">
        <f t="shared" si="1"/>
        <v>0</v>
      </c>
    </row>
    <row r="53" spans="1:8" ht="12.75">
      <c r="A53" s="11">
        <v>49</v>
      </c>
      <c r="B53" s="70" t="s">
        <v>332</v>
      </c>
      <c r="C53" s="47" t="s">
        <v>333</v>
      </c>
      <c r="D53" s="11" t="s">
        <v>334</v>
      </c>
      <c r="E53" s="124">
        <f>SUM(E43:E52)</f>
        <v>450000</v>
      </c>
      <c r="F53" s="124">
        <f>SUM(F43:F52)</f>
        <v>10104000</v>
      </c>
      <c r="G53" s="124">
        <f>SUM(G43:G52)</f>
        <v>0</v>
      </c>
      <c r="H53" s="124">
        <f>SUM(H43:H52)</f>
        <v>10554000</v>
      </c>
    </row>
    <row r="54" spans="1:8" ht="12.75">
      <c r="A54" s="11">
        <v>50</v>
      </c>
      <c r="B54" s="50">
        <v>1</v>
      </c>
      <c r="C54" s="47" t="s">
        <v>335</v>
      </c>
      <c r="D54" s="11" t="s">
        <v>336</v>
      </c>
      <c r="E54" s="123">
        <f>E55+E56</f>
        <v>0</v>
      </c>
      <c r="F54" s="123">
        <f>F55+F56</f>
        <v>50000</v>
      </c>
      <c r="G54" s="123">
        <f>G55+G56</f>
        <v>0</v>
      </c>
      <c r="H54" s="123">
        <f>H55+H56</f>
        <v>50000</v>
      </c>
    </row>
    <row r="55" spans="1:8" ht="12.75">
      <c r="A55" s="11">
        <v>51</v>
      </c>
      <c r="B55" s="44" t="s">
        <v>263</v>
      </c>
      <c r="C55" s="56" t="s">
        <v>452</v>
      </c>
      <c r="D55" s="11"/>
      <c r="E55" s="123"/>
      <c r="F55" s="162">
        <v>50000</v>
      </c>
      <c r="G55" s="165"/>
      <c r="H55" s="162">
        <f>E55+F55+G55</f>
        <v>50000</v>
      </c>
    </row>
    <row r="56" spans="1:8" ht="12.75">
      <c r="A56" s="11">
        <v>52</v>
      </c>
      <c r="B56" s="44" t="s">
        <v>265</v>
      </c>
      <c r="C56" s="40" t="s">
        <v>453</v>
      </c>
      <c r="D56" s="11"/>
      <c r="E56" s="123"/>
      <c r="F56" s="123"/>
      <c r="G56" s="164"/>
      <c r="H56" s="123">
        <v>0</v>
      </c>
    </row>
    <row r="57" spans="1:8" ht="12.75">
      <c r="A57" s="11">
        <v>53</v>
      </c>
      <c r="B57" s="44" t="s">
        <v>337</v>
      </c>
      <c r="C57" s="66" t="s">
        <v>338</v>
      </c>
      <c r="D57" s="12" t="s">
        <v>339</v>
      </c>
      <c r="E57" s="124">
        <f>E53+E54</f>
        <v>450000</v>
      </c>
      <c r="F57" s="124">
        <f>F53+F54</f>
        <v>10154000</v>
      </c>
      <c r="G57" s="124">
        <f>G53+G54</f>
        <v>0</v>
      </c>
      <c r="H57" s="124">
        <f>H53+H54</f>
        <v>10604000</v>
      </c>
    </row>
    <row r="58" spans="1:8" ht="12.75">
      <c r="A58" s="11">
        <v>54</v>
      </c>
      <c r="B58" s="44">
        <v>1</v>
      </c>
      <c r="C58" s="61" t="s">
        <v>340</v>
      </c>
      <c r="D58" s="11" t="s">
        <v>341</v>
      </c>
      <c r="E58" s="162"/>
      <c r="F58" s="123">
        <v>0</v>
      </c>
      <c r="G58" s="163"/>
      <c r="H58" s="167">
        <f>E58+F58+G58</f>
        <v>0</v>
      </c>
    </row>
    <row r="59" spans="1:8" ht="12.75">
      <c r="A59" s="11">
        <v>55</v>
      </c>
      <c r="B59" s="44">
        <v>2</v>
      </c>
      <c r="C59" s="61" t="s">
        <v>342</v>
      </c>
      <c r="D59" s="11" t="s">
        <v>343</v>
      </c>
      <c r="E59" s="162"/>
      <c r="F59" s="123"/>
      <c r="G59" s="163"/>
      <c r="H59" s="167">
        <f aca="true" t="shared" si="2" ref="H59:H67">E59+F59+G59</f>
        <v>0</v>
      </c>
    </row>
    <row r="60" spans="1:8" ht="12.75">
      <c r="A60" s="11">
        <v>56</v>
      </c>
      <c r="B60" s="44">
        <v>3</v>
      </c>
      <c r="C60" s="61" t="s">
        <v>344</v>
      </c>
      <c r="D60" s="11" t="s">
        <v>345</v>
      </c>
      <c r="E60" s="162"/>
      <c r="F60" s="123"/>
      <c r="G60" s="162"/>
      <c r="H60" s="167">
        <f t="shared" si="2"/>
        <v>0</v>
      </c>
    </row>
    <row r="61" spans="1:8" ht="12.75">
      <c r="A61" s="11">
        <v>57</v>
      </c>
      <c r="B61" s="44">
        <v>4</v>
      </c>
      <c r="C61" s="56" t="s">
        <v>558</v>
      </c>
      <c r="D61" s="14" t="s">
        <v>346</v>
      </c>
      <c r="E61" s="124"/>
      <c r="F61" s="162">
        <v>1924158</v>
      </c>
      <c r="G61" s="162"/>
      <c r="H61" s="167">
        <f t="shared" si="2"/>
        <v>1924158</v>
      </c>
    </row>
    <row r="62" spans="1:8" ht="12.75">
      <c r="A62" s="11">
        <v>58</v>
      </c>
      <c r="B62" s="44">
        <v>5</v>
      </c>
      <c r="C62" s="61" t="s">
        <v>347</v>
      </c>
      <c r="D62" s="11" t="s">
        <v>348</v>
      </c>
      <c r="E62" s="162"/>
      <c r="F62" s="123"/>
      <c r="G62" s="162"/>
      <c r="H62" s="167">
        <f t="shared" si="2"/>
        <v>0</v>
      </c>
    </row>
    <row r="63" spans="1:8" ht="12.75">
      <c r="A63" s="11">
        <v>59</v>
      </c>
      <c r="B63" s="103">
        <v>6</v>
      </c>
      <c r="C63" s="56" t="s">
        <v>349</v>
      </c>
      <c r="D63" s="11" t="s">
        <v>350</v>
      </c>
      <c r="E63" s="162"/>
      <c r="F63" s="124"/>
      <c r="G63" s="163"/>
      <c r="H63" s="167">
        <f t="shared" si="2"/>
        <v>0</v>
      </c>
    </row>
    <row r="64" spans="1:8" ht="12.75">
      <c r="A64" s="11">
        <v>60</v>
      </c>
      <c r="B64" s="105">
        <v>7</v>
      </c>
      <c r="C64" s="62" t="s">
        <v>351</v>
      </c>
      <c r="D64" s="11" t="s">
        <v>352</v>
      </c>
      <c r="E64" s="162"/>
      <c r="F64" s="123"/>
      <c r="G64" s="163"/>
      <c r="H64" s="167">
        <f t="shared" si="2"/>
        <v>0</v>
      </c>
    </row>
    <row r="65" spans="1:8" ht="12.75">
      <c r="A65" s="11">
        <v>61</v>
      </c>
      <c r="B65" s="44">
        <v>8</v>
      </c>
      <c r="C65" s="61" t="s">
        <v>353</v>
      </c>
      <c r="D65" s="11" t="s">
        <v>354</v>
      </c>
      <c r="E65" s="168"/>
      <c r="F65" s="123">
        <v>0</v>
      </c>
      <c r="G65" s="169"/>
      <c r="H65" s="167">
        <f t="shared" si="2"/>
        <v>0</v>
      </c>
    </row>
    <row r="66" spans="1:8" ht="12.75">
      <c r="A66" s="11">
        <v>62</v>
      </c>
      <c r="B66" s="44">
        <v>9</v>
      </c>
      <c r="C66" s="61" t="s">
        <v>355</v>
      </c>
      <c r="D66" s="11" t="s">
        <v>356</v>
      </c>
      <c r="E66" s="168"/>
      <c r="F66" s="123"/>
      <c r="G66" s="169"/>
      <c r="H66" s="167">
        <f t="shared" si="2"/>
        <v>0</v>
      </c>
    </row>
    <row r="67" spans="1:8" ht="12.75">
      <c r="A67" s="11">
        <v>63</v>
      </c>
      <c r="B67" s="44">
        <v>10</v>
      </c>
      <c r="C67" s="61" t="s">
        <v>559</v>
      </c>
      <c r="D67" s="11" t="s">
        <v>357</v>
      </c>
      <c r="E67" s="168"/>
      <c r="F67" s="162">
        <v>0</v>
      </c>
      <c r="G67" s="169">
        <v>0</v>
      </c>
      <c r="H67" s="167">
        <f t="shared" si="2"/>
        <v>0</v>
      </c>
    </row>
    <row r="68" spans="1:8" ht="12.75">
      <c r="A68" s="11">
        <v>64</v>
      </c>
      <c r="B68" s="44" t="s">
        <v>358</v>
      </c>
      <c r="C68" s="66" t="s">
        <v>359</v>
      </c>
      <c r="D68" s="11" t="s">
        <v>360</v>
      </c>
      <c r="E68" s="124">
        <f>SUM(E58:E67)</f>
        <v>0</v>
      </c>
      <c r="F68" s="124">
        <f>SUM(F58:F67)</f>
        <v>1924158</v>
      </c>
      <c r="G68" s="124">
        <f>SUM(G58:G67)</f>
        <v>0</v>
      </c>
      <c r="H68" s="170">
        <f>SUM(H58:H67)</f>
        <v>1924158</v>
      </c>
    </row>
    <row r="69" spans="1:8" ht="12.75">
      <c r="A69" s="11">
        <v>65</v>
      </c>
      <c r="B69" s="44">
        <v>1</v>
      </c>
      <c r="C69" s="66" t="s">
        <v>361</v>
      </c>
      <c r="D69" s="12" t="s">
        <v>362</v>
      </c>
      <c r="E69" s="118"/>
      <c r="F69" s="124"/>
      <c r="G69" s="171"/>
      <c r="H69" s="167">
        <v>0</v>
      </c>
    </row>
    <row r="70" spans="1:8" ht="12.75">
      <c r="A70" s="11">
        <v>66</v>
      </c>
      <c r="B70" s="106">
        <v>2</v>
      </c>
      <c r="C70" s="56" t="s">
        <v>363</v>
      </c>
      <c r="D70" s="11" t="s">
        <v>364</v>
      </c>
      <c r="E70" s="162"/>
      <c r="F70" s="123"/>
      <c r="G70" s="163"/>
      <c r="H70" s="162">
        <v>0</v>
      </c>
    </row>
    <row r="71" spans="1:8" ht="12.75">
      <c r="A71" s="11">
        <v>67</v>
      </c>
      <c r="B71" s="44">
        <v>3</v>
      </c>
      <c r="C71" s="61" t="s">
        <v>365</v>
      </c>
      <c r="D71" s="11" t="s">
        <v>366</v>
      </c>
      <c r="E71" s="162"/>
      <c r="F71" s="123"/>
      <c r="G71" s="163"/>
      <c r="H71" s="162">
        <f>E71+F71+G71</f>
        <v>0</v>
      </c>
    </row>
    <row r="72" spans="1:8" ht="12.75">
      <c r="A72" s="11">
        <v>68</v>
      </c>
      <c r="B72" s="44">
        <v>4</v>
      </c>
      <c r="C72" s="61" t="s">
        <v>367</v>
      </c>
      <c r="D72" s="11" t="s">
        <v>368</v>
      </c>
      <c r="E72" s="162"/>
      <c r="F72" s="123"/>
      <c r="G72" s="163"/>
      <c r="H72" s="162">
        <f aca="true" t="shared" si="3" ref="H72:H77">E72+F72+G72</f>
        <v>0</v>
      </c>
    </row>
    <row r="73" spans="1:8" ht="12.75">
      <c r="A73" s="11">
        <v>69</v>
      </c>
      <c r="B73" s="106">
        <v>5</v>
      </c>
      <c r="C73" s="56" t="s">
        <v>369</v>
      </c>
      <c r="D73" s="11" t="s">
        <v>370</v>
      </c>
      <c r="E73" s="162"/>
      <c r="F73" s="123"/>
      <c r="G73" s="163"/>
      <c r="H73" s="162">
        <f t="shared" si="3"/>
        <v>0</v>
      </c>
    </row>
    <row r="74" spans="1:8" ht="12.75">
      <c r="A74" s="11">
        <v>70</v>
      </c>
      <c r="B74" s="106" t="s">
        <v>371</v>
      </c>
      <c r="C74" s="47" t="s">
        <v>372</v>
      </c>
      <c r="D74" s="11" t="s">
        <v>373</v>
      </c>
      <c r="E74" s="124">
        <f>SUM(E70:E73)</f>
        <v>0</v>
      </c>
      <c r="F74" s="124">
        <f>SUM(F70:F73)</f>
        <v>0</v>
      </c>
      <c r="G74" s="124">
        <f>SUM(G70:G73)</f>
        <v>0</v>
      </c>
      <c r="H74" s="124">
        <f t="shared" si="3"/>
        <v>0</v>
      </c>
    </row>
    <row r="75" spans="1:8" ht="12.75">
      <c r="A75" s="11">
        <v>71</v>
      </c>
      <c r="B75" s="106">
        <v>1</v>
      </c>
      <c r="C75" s="56" t="s">
        <v>374</v>
      </c>
      <c r="D75" s="11" t="s">
        <v>375</v>
      </c>
      <c r="E75" s="162"/>
      <c r="F75" s="123"/>
      <c r="G75" s="163"/>
      <c r="H75" s="162">
        <f t="shared" si="3"/>
        <v>0</v>
      </c>
    </row>
    <row r="76" spans="1:8" ht="12.75">
      <c r="A76" s="11">
        <v>72</v>
      </c>
      <c r="B76" s="106">
        <v>2</v>
      </c>
      <c r="C76" s="56" t="s">
        <v>376</v>
      </c>
      <c r="D76" s="11" t="s">
        <v>377</v>
      </c>
      <c r="E76" s="162"/>
      <c r="F76" s="123"/>
      <c r="G76" s="163"/>
      <c r="H76" s="162">
        <f t="shared" si="3"/>
        <v>0</v>
      </c>
    </row>
    <row r="77" spans="1:8" ht="12.75">
      <c r="A77" s="11">
        <v>73</v>
      </c>
      <c r="B77" s="106">
        <v>3</v>
      </c>
      <c r="C77" s="56" t="s">
        <v>473</v>
      </c>
      <c r="D77" s="11" t="s">
        <v>378</v>
      </c>
      <c r="E77" s="162"/>
      <c r="F77" s="123"/>
      <c r="G77" s="163"/>
      <c r="H77" s="162">
        <f t="shared" si="3"/>
        <v>0</v>
      </c>
    </row>
    <row r="78" spans="1:8" ht="12.75">
      <c r="A78" s="11">
        <v>74</v>
      </c>
      <c r="B78" s="106" t="s">
        <v>379</v>
      </c>
      <c r="C78" s="47" t="s">
        <v>380</v>
      </c>
      <c r="D78" s="11" t="s">
        <v>381</v>
      </c>
      <c r="E78" s="124">
        <v>0</v>
      </c>
      <c r="F78" s="124">
        <f>F75+F76+F77</f>
        <v>0</v>
      </c>
      <c r="G78" s="124">
        <f>G75+G76+G77</f>
        <v>0</v>
      </c>
      <c r="H78" s="124">
        <f>H75+H76+H77</f>
        <v>0</v>
      </c>
    </row>
    <row r="79" spans="1:8" ht="12.75">
      <c r="A79" s="11">
        <v>75</v>
      </c>
      <c r="B79" s="106">
        <v>1</v>
      </c>
      <c r="C79" s="56" t="s">
        <v>382</v>
      </c>
      <c r="D79" s="11" t="s">
        <v>383</v>
      </c>
      <c r="E79" s="162"/>
      <c r="F79" s="123"/>
      <c r="G79" s="163"/>
      <c r="H79" s="162">
        <f>E79+F79+G79</f>
        <v>0</v>
      </c>
    </row>
    <row r="80" spans="1:8" ht="12.75">
      <c r="A80" s="11">
        <v>76</v>
      </c>
      <c r="B80" s="106">
        <v>2</v>
      </c>
      <c r="C80" s="56" t="s">
        <v>384</v>
      </c>
      <c r="D80" s="14" t="s">
        <v>385</v>
      </c>
      <c r="E80" s="162"/>
      <c r="F80" s="123"/>
      <c r="G80" s="165"/>
      <c r="H80" s="162">
        <f>E80+F80+G80</f>
        <v>0</v>
      </c>
    </row>
    <row r="81" spans="1:8" ht="12.75">
      <c r="A81" s="11">
        <v>77</v>
      </c>
      <c r="B81" s="106">
        <v>3</v>
      </c>
      <c r="C81" s="56" t="s">
        <v>386</v>
      </c>
      <c r="D81" s="11" t="s">
        <v>387</v>
      </c>
      <c r="E81" s="162"/>
      <c r="F81" s="123"/>
      <c r="G81" s="163"/>
      <c r="H81" s="162">
        <f>E81+F81+G81</f>
        <v>0</v>
      </c>
    </row>
    <row r="82" spans="1:8" ht="12.75">
      <c r="A82" s="11">
        <v>78</v>
      </c>
      <c r="B82" s="107" t="s">
        <v>388</v>
      </c>
      <c r="C82" s="63" t="s">
        <v>389</v>
      </c>
      <c r="D82" s="11" t="s">
        <v>390</v>
      </c>
      <c r="E82" s="124">
        <v>0</v>
      </c>
      <c r="F82" s="124">
        <v>0</v>
      </c>
      <c r="G82" s="165">
        <v>0</v>
      </c>
      <c r="H82" s="124">
        <v>0</v>
      </c>
    </row>
    <row r="83" spans="1:8" ht="12.75">
      <c r="A83" s="11">
        <v>79</v>
      </c>
      <c r="B83" s="106" t="s">
        <v>391</v>
      </c>
      <c r="C83" s="47" t="s">
        <v>392</v>
      </c>
      <c r="D83" s="11" t="s">
        <v>393</v>
      </c>
      <c r="E83" s="124">
        <f>E22+E32+E39+E57+E68+E74+E78+E82</f>
        <v>47813743</v>
      </c>
      <c r="F83" s="124">
        <f>F22+F32+F39+F57+F68+F74+F78+F82</f>
        <v>12078158</v>
      </c>
      <c r="G83" s="124">
        <f>G22+G32+G39+G57+G68+G74+G78+G82</f>
        <v>0</v>
      </c>
      <c r="H83" s="124">
        <f>H22+H32+H39+H57+H68+H74+H78+H82</f>
        <v>59891901</v>
      </c>
    </row>
    <row r="84" spans="1:8" ht="12.75">
      <c r="A84" s="11">
        <v>80</v>
      </c>
      <c r="B84" s="106">
        <v>1</v>
      </c>
      <c r="C84" s="56" t="s">
        <v>394</v>
      </c>
      <c r="D84" s="11" t="s">
        <v>395</v>
      </c>
      <c r="E84" s="162"/>
      <c r="F84" s="123"/>
      <c r="G84" s="163"/>
      <c r="H84" s="162"/>
    </row>
    <row r="85" spans="1:8" ht="12.75">
      <c r="A85" s="11">
        <v>81</v>
      </c>
      <c r="B85" s="106">
        <v>2</v>
      </c>
      <c r="C85" s="56" t="s">
        <v>396</v>
      </c>
      <c r="D85" s="11" t="s">
        <v>397</v>
      </c>
      <c r="E85" s="162"/>
      <c r="F85" s="123"/>
      <c r="G85" s="163"/>
      <c r="H85" s="162"/>
    </row>
    <row r="86" spans="1:8" ht="12.75">
      <c r="A86" s="11">
        <v>82</v>
      </c>
      <c r="B86" s="105">
        <v>3</v>
      </c>
      <c r="C86" s="56" t="s">
        <v>398</v>
      </c>
      <c r="D86" s="11" t="s">
        <v>399</v>
      </c>
      <c r="E86" s="162"/>
      <c r="F86" s="123"/>
      <c r="G86" s="163"/>
      <c r="H86" s="162"/>
    </row>
    <row r="87" spans="1:8" ht="12.75">
      <c r="A87" s="11">
        <v>83</v>
      </c>
      <c r="B87" s="105" t="s">
        <v>400</v>
      </c>
      <c r="C87" s="47" t="s">
        <v>401</v>
      </c>
      <c r="D87" s="11" t="s">
        <v>402</v>
      </c>
      <c r="E87" s="124">
        <f>SUM(E84:E86)</f>
        <v>0</v>
      </c>
      <c r="F87" s="124">
        <f>SUM(F84:F86)</f>
        <v>0</v>
      </c>
      <c r="G87" s="124">
        <f>SUM(G84:G86)</f>
        <v>0</v>
      </c>
      <c r="H87" s="124">
        <f>SUM(H84:H86)</f>
        <v>0</v>
      </c>
    </row>
    <row r="88" spans="1:8" ht="12.75">
      <c r="A88" s="11">
        <v>84</v>
      </c>
      <c r="B88" s="105">
        <v>1</v>
      </c>
      <c r="C88" s="56" t="s">
        <v>403</v>
      </c>
      <c r="D88" s="14" t="s">
        <v>404</v>
      </c>
      <c r="E88" s="124"/>
      <c r="F88" s="124"/>
      <c r="G88" s="165"/>
      <c r="H88" s="162"/>
    </row>
    <row r="89" spans="1:8" ht="12.75">
      <c r="A89" s="11">
        <v>85</v>
      </c>
      <c r="B89" s="105">
        <v>2</v>
      </c>
      <c r="C89" s="56" t="s">
        <v>405</v>
      </c>
      <c r="D89" s="11" t="s">
        <v>406</v>
      </c>
      <c r="E89" s="162"/>
      <c r="F89" s="123"/>
      <c r="G89" s="163"/>
      <c r="H89" s="162"/>
    </row>
    <row r="90" spans="1:8" ht="12.75">
      <c r="A90" s="11">
        <v>86</v>
      </c>
      <c r="B90" s="108">
        <v>3</v>
      </c>
      <c r="C90" s="109" t="s">
        <v>407</v>
      </c>
      <c r="D90" s="11" t="s">
        <v>408</v>
      </c>
      <c r="E90" s="162"/>
      <c r="F90" s="123"/>
      <c r="G90" s="163"/>
      <c r="H90" s="162"/>
    </row>
    <row r="91" spans="1:8" ht="12.75">
      <c r="A91" s="11">
        <v>87</v>
      </c>
      <c r="B91" s="105">
        <v>4</v>
      </c>
      <c r="C91" s="56" t="s">
        <v>409</v>
      </c>
      <c r="D91" s="11" t="s">
        <v>410</v>
      </c>
      <c r="E91" s="162"/>
      <c r="F91" s="123"/>
      <c r="G91" s="163"/>
      <c r="H91" s="162"/>
    </row>
    <row r="92" spans="1:8" ht="12.75">
      <c r="A92" s="11">
        <v>88</v>
      </c>
      <c r="B92" s="105" t="s">
        <v>411</v>
      </c>
      <c r="C92" s="47" t="s">
        <v>412</v>
      </c>
      <c r="D92" s="11" t="s">
        <v>413</v>
      </c>
      <c r="E92" s="124">
        <f>SUM(E88:E91)</f>
        <v>0</v>
      </c>
      <c r="F92" s="124">
        <f>SUM(F88:F91)</f>
        <v>0</v>
      </c>
      <c r="G92" s="124">
        <f>SUM(G88:G91)</f>
        <v>0</v>
      </c>
      <c r="H92" s="124">
        <f>SUM(H88:H91)</f>
        <v>0</v>
      </c>
    </row>
    <row r="93" spans="1:8" ht="12.75">
      <c r="A93" s="11">
        <v>89</v>
      </c>
      <c r="B93" s="105">
        <v>1</v>
      </c>
      <c r="C93" s="56" t="s">
        <v>414</v>
      </c>
      <c r="D93" s="11" t="s">
        <v>415</v>
      </c>
      <c r="E93" s="162"/>
      <c r="F93" s="123"/>
      <c r="G93" s="163"/>
      <c r="H93" s="162"/>
    </row>
    <row r="94" spans="1:8" ht="12.75">
      <c r="A94" s="11">
        <v>90</v>
      </c>
      <c r="B94" s="105" t="s">
        <v>263</v>
      </c>
      <c r="C94" s="56" t="s">
        <v>454</v>
      </c>
      <c r="D94" s="11"/>
      <c r="E94" s="162">
        <v>0</v>
      </c>
      <c r="F94" s="162">
        <v>0</v>
      </c>
      <c r="G94" s="163"/>
      <c r="H94" s="162">
        <f>E94+F94+G94</f>
        <v>0</v>
      </c>
    </row>
    <row r="95" spans="1:8" ht="12.75">
      <c r="A95" s="11">
        <v>91</v>
      </c>
      <c r="B95" s="105" t="s">
        <v>265</v>
      </c>
      <c r="C95" s="110" t="s">
        <v>475</v>
      </c>
      <c r="D95" s="11"/>
      <c r="E95" s="162">
        <v>3556128</v>
      </c>
      <c r="F95" s="162"/>
      <c r="G95" s="165"/>
      <c r="H95" s="162">
        <f>E95+F95+G95</f>
        <v>3556128</v>
      </c>
    </row>
    <row r="96" spans="1:8" ht="12.75">
      <c r="A96" s="11">
        <v>92</v>
      </c>
      <c r="B96" s="44">
        <v>2</v>
      </c>
      <c r="C96" s="70" t="s">
        <v>416</v>
      </c>
      <c r="D96" s="11" t="s">
        <v>417</v>
      </c>
      <c r="E96" s="123"/>
      <c r="F96" s="123"/>
      <c r="G96" s="163"/>
      <c r="H96" s="162">
        <f>E96+F96+G96</f>
        <v>0</v>
      </c>
    </row>
    <row r="97" spans="1:8" ht="12.75">
      <c r="A97" s="11">
        <v>93</v>
      </c>
      <c r="B97" s="44" t="s">
        <v>418</v>
      </c>
      <c r="C97" s="71" t="s">
        <v>419</v>
      </c>
      <c r="D97" s="11" t="s">
        <v>420</v>
      </c>
      <c r="E97" s="124">
        <f>SUM(E94:E96)</f>
        <v>3556128</v>
      </c>
      <c r="F97" s="124">
        <f>SUM(F94:F96)</f>
        <v>0</v>
      </c>
      <c r="G97" s="124">
        <f>SUM(G94:G96)</f>
        <v>0</v>
      </c>
      <c r="H97" s="124">
        <f>E97+F97+G97</f>
        <v>3556128</v>
      </c>
    </row>
    <row r="98" spans="1:8" ht="12.75">
      <c r="A98" s="11">
        <v>94</v>
      </c>
      <c r="B98" s="106">
        <v>1</v>
      </c>
      <c r="C98" s="3" t="s">
        <v>421</v>
      </c>
      <c r="D98" s="11" t="s">
        <v>422</v>
      </c>
      <c r="E98" s="123"/>
      <c r="F98" s="123"/>
      <c r="G98" s="163"/>
      <c r="H98" s="162"/>
    </row>
    <row r="99" spans="1:8" ht="12.75">
      <c r="A99" s="11">
        <v>95</v>
      </c>
      <c r="B99" s="44">
        <v>2</v>
      </c>
      <c r="C99" s="70" t="s">
        <v>423</v>
      </c>
      <c r="D99" s="11" t="s">
        <v>424</v>
      </c>
      <c r="E99" s="123"/>
      <c r="F99" s="123"/>
      <c r="G99" s="163"/>
      <c r="H99" s="167"/>
    </row>
    <row r="100" spans="1:8" ht="12.75">
      <c r="A100" s="11">
        <v>96</v>
      </c>
      <c r="B100" s="44">
        <v>3</v>
      </c>
      <c r="C100" s="70" t="s">
        <v>425</v>
      </c>
      <c r="D100" s="14" t="s">
        <v>426</v>
      </c>
      <c r="E100" s="124"/>
      <c r="F100" s="124"/>
      <c r="G100" s="165"/>
      <c r="H100" s="167"/>
    </row>
    <row r="101" spans="1:8" ht="12.75">
      <c r="A101" s="11">
        <v>97</v>
      </c>
      <c r="B101" s="44">
        <v>4</v>
      </c>
      <c r="C101" s="70" t="s">
        <v>427</v>
      </c>
      <c r="D101" s="11" t="s">
        <v>428</v>
      </c>
      <c r="E101" s="123"/>
      <c r="F101" s="123"/>
      <c r="G101" s="163"/>
      <c r="H101" s="167"/>
    </row>
    <row r="102" spans="1:8" ht="12.75">
      <c r="A102" s="11">
        <v>98</v>
      </c>
      <c r="B102" s="102">
        <v>5</v>
      </c>
      <c r="C102" s="72" t="s">
        <v>429</v>
      </c>
      <c r="D102" s="11" t="s">
        <v>430</v>
      </c>
      <c r="E102" s="123"/>
      <c r="F102" s="123"/>
      <c r="G102" s="164"/>
      <c r="H102" s="123"/>
    </row>
    <row r="103" spans="1:8" ht="12.75">
      <c r="A103" s="11">
        <v>99</v>
      </c>
      <c r="B103" s="44" t="s">
        <v>485</v>
      </c>
      <c r="C103" s="71" t="s">
        <v>431</v>
      </c>
      <c r="D103" s="11" t="s">
        <v>432</v>
      </c>
      <c r="E103" s="124">
        <f>SUM(E98:E102)</f>
        <v>0</v>
      </c>
      <c r="F103" s="124">
        <f>SUM(F98:F102)</f>
        <v>0</v>
      </c>
      <c r="G103" s="124">
        <f>SUM(G98:G102)</f>
        <v>0</v>
      </c>
      <c r="H103" s="124">
        <f>SUM(H98:H102)</f>
        <v>0</v>
      </c>
    </row>
    <row r="104" spans="1:8" ht="12.75">
      <c r="A104" s="11">
        <v>100</v>
      </c>
      <c r="B104" s="102">
        <v>1</v>
      </c>
      <c r="C104" s="11" t="s">
        <v>433</v>
      </c>
      <c r="D104" s="11" t="s">
        <v>434</v>
      </c>
      <c r="E104" s="123"/>
      <c r="F104" s="123"/>
      <c r="G104" s="164"/>
      <c r="H104" s="123"/>
    </row>
    <row r="105" spans="1:8" ht="12.75">
      <c r="A105" s="11">
        <v>101</v>
      </c>
      <c r="B105" s="104">
        <v>2</v>
      </c>
      <c r="C105" s="11" t="s">
        <v>435</v>
      </c>
      <c r="D105" s="11" t="s">
        <v>436</v>
      </c>
      <c r="E105" s="123"/>
      <c r="F105" s="124"/>
      <c r="G105" s="164"/>
      <c r="H105" s="123"/>
    </row>
    <row r="106" spans="1:8" ht="12.75">
      <c r="A106" s="11">
        <v>102</v>
      </c>
      <c r="B106" s="106">
        <v>3</v>
      </c>
      <c r="C106" s="72" t="s">
        <v>437</v>
      </c>
      <c r="D106" s="11" t="s">
        <v>438</v>
      </c>
      <c r="E106" s="162"/>
      <c r="F106" s="123"/>
      <c r="G106" s="163"/>
      <c r="H106" s="162"/>
    </row>
    <row r="107" spans="1:8" ht="12.75">
      <c r="A107" s="11">
        <v>103</v>
      </c>
      <c r="B107" s="106">
        <v>4</v>
      </c>
      <c r="C107" s="72" t="s">
        <v>439</v>
      </c>
      <c r="D107" s="11" t="s">
        <v>440</v>
      </c>
      <c r="E107" s="162"/>
      <c r="F107" s="123"/>
      <c r="G107" s="163"/>
      <c r="H107" s="162"/>
    </row>
    <row r="108" spans="1:8" ht="12.75">
      <c r="A108" s="11">
        <v>104</v>
      </c>
      <c r="B108" s="106" t="s">
        <v>441</v>
      </c>
      <c r="C108" s="71" t="s">
        <v>442</v>
      </c>
      <c r="D108" s="11" t="s">
        <v>443</v>
      </c>
      <c r="E108" s="124">
        <f>SUM(E104:E107)</f>
        <v>0</v>
      </c>
      <c r="F108" s="124">
        <f>SUM(F104:F107)</f>
        <v>0</v>
      </c>
      <c r="G108" s="124">
        <f>SUM(G104:G107)</f>
        <v>0</v>
      </c>
      <c r="H108" s="124">
        <f>SUM(H104:H107)</f>
        <v>0</v>
      </c>
    </row>
    <row r="109" spans="1:8" ht="12.75">
      <c r="A109" s="11">
        <v>105</v>
      </c>
      <c r="B109" s="106">
        <v>1</v>
      </c>
      <c r="C109" s="72" t="s">
        <v>444</v>
      </c>
      <c r="D109" s="11" t="s">
        <v>445</v>
      </c>
      <c r="E109" s="162"/>
      <c r="F109" s="123"/>
      <c r="G109" s="163"/>
      <c r="H109" s="162"/>
    </row>
    <row r="110" spans="1:8" ht="12.75">
      <c r="A110" s="11">
        <v>106</v>
      </c>
      <c r="B110" s="106" t="s">
        <v>446</v>
      </c>
      <c r="C110" s="73" t="s">
        <v>447</v>
      </c>
      <c r="D110" s="11" t="s">
        <v>448</v>
      </c>
      <c r="E110" s="124">
        <f>E87+E92+E97+E103+E108</f>
        <v>3556128</v>
      </c>
      <c r="F110" s="124">
        <f>F87+F92+F97+F103+F108</f>
        <v>0</v>
      </c>
      <c r="G110" s="124">
        <f>G87+G92+G97+G103+G108</f>
        <v>0</v>
      </c>
      <c r="H110" s="124">
        <f>H87+H92+H97+H103+H108</f>
        <v>3556128</v>
      </c>
    </row>
    <row r="111" spans="1:8" ht="12.75">
      <c r="A111" s="11">
        <v>107</v>
      </c>
      <c r="B111" s="75" t="s">
        <v>449</v>
      </c>
      <c r="C111" s="12" t="s">
        <v>450</v>
      </c>
      <c r="D111" s="12"/>
      <c r="E111" s="124">
        <f>E83+E110</f>
        <v>51369871</v>
      </c>
      <c r="F111" s="124">
        <f>F83+F110</f>
        <v>12078158</v>
      </c>
      <c r="G111" s="124">
        <f>G83+G110</f>
        <v>0</v>
      </c>
      <c r="H111" s="124">
        <f>H83+H110</f>
        <v>63448029</v>
      </c>
    </row>
    <row r="112" spans="2:8" ht="12.75">
      <c r="B112" s="50"/>
      <c r="C112" s="3"/>
      <c r="D112" s="15"/>
      <c r="E112" s="1"/>
      <c r="F112" s="49"/>
      <c r="G112" s="3"/>
      <c r="H112" s="3"/>
    </row>
    <row r="113" spans="2:8" ht="12.75">
      <c r="B113" s="50"/>
      <c r="C113" s="3"/>
      <c r="E113" s="3"/>
      <c r="F113" s="3"/>
      <c r="G113" s="3"/>
      <c r="H113" s="15"/>
    </row>
    <row r="114" spans="2:8" ht="12.75">
      <c r="B114" s="76"/>
      <c r="C114" s="3"/>
      <c r="E114" s="3"/>
      <c r="F114" s="3"/>
      <c r="G114" s="16"/>
      <c r="H114" s="15"/>
    </row>
    <row r="115" spans="2:8" ht="12.75">
      <c r="B115" s="50"/>
      <c r="C115" s="3"/>
      <c r="E115" s="3"/>
      <c r="F115" s="3"/>
      <c r="G115" s="3"/>
      <c r="H115" s="15"/>
    </row>
    <row r="116" spans="2:7" ht="12.75">
      <c r="B116" s="50"/>
      <c r="C116" s="3"/>
      <c r="E116" s="3"/>
      <c r="G116" s="3"/>
    </row>
    <row r="117" spans="2:7" ht="12.75">
      <c r="B117" s="50"/>
      <c r="C117" s="3"/>
      <c r="E117" s="3"/>
      <c r="G117" s="3"/>
    </row>
    <row r="118" spans="2:7" ht="15.75">
      <c r="B118" s="50"/>
      <c r="C118" s="19"/>
      <c r="E118" s="3"/>
      <c r="G118" s="16"/>
    </row>
    <row r="119" spans="2:7" ht="12.75">
      <c r="B119" s="50"/>
      <c r="C119" s="3"/>
      <c r="E119" s="3"/>
      <c r="G119" s="3"/>
    </row>
    <row r="120" spans="2:7" ht="12.75">
      <c r="B120" s="50"/>
      <c r="C120" s="3"/>
      <c r="E120" s="3"/>
      <c r="G120" s="3"/>
    </row>
    <row r="121" spans="2:7" ht="12.75">
      <c r="B121" s="50"/>
      <c r="C121" s="3"/>
      <c r="E121" s="3"/>
      <c r="G121" s="3"/>
    </row>
    <row r="122" spans="2:7" ht="12.75">
      <c r="B122" s="50"/>
      <c r="C122" s="3"/>
      <c r="E122" s="3"/>
      <c r="G122" s="3"/>
    </row>
    <row r="123" spans="2:7" ht="12.75">
      <c r="B123" s="50"/>
      <c r="C123" s="3"/>
      <c r="E123" s="3"/>
      <c r="G123" s="3"/>
    </row>
    <row r="124" spans="2:7" ht="12.75">
      <c r="B124" s="50"/>
      <c r="C124" s="3"/>
      <c r="E124" s="3"/>
      <c r="G124" s="3"/>
    </row>
    <row r="125" spans="2:7" ht="12.75">
      <c r="B125" s="50"/>
      <c r="C125" s="3"/>
      <c r="E125" s="3"/>
      <c r="G125" s="3"/>
    </row>
    <row r="126" spans="2:7" ht="12.75">
      <c r="B126" s="50"/>
      <c r="C126" s="3"/>
      <c r="E126" s="3"/>
      <c r="G126" s="3"/>
    </row>
    <row r="127" spans="2:7" ht="12.75">
      <c r="B127" s="76"/>
      <c r="C127" s="3"/>
      <c r="E127" s="3"/>
      <c r="G127" s="3"/>
    </row>
    <row r="128" spans="2:7" ht="12.75">
      <c r="B128" s="50"/>
      <c r="C128" s="3"/>
      <c r="E128" s="3"/>
      <c r="G128" s="16"/>
    </row>
    <row r="129" spans="2:7" ht="12.75">
      <c r="B129" s="50"/>
      <c r="C129" s="3"/>
      <c r="E129" s="3"/>
      <c r="G129" s="3"/>
    </row>
    <row r="130" spans="2:7" ht="12.75">
      <c r="B130" s="50"/>
      <c r="C130" s="3"/>
      <c r="E130" s="3"/>
      <c r="G130" s="16"/>
    </row>
    <row r="131" spans="2:7" ht="12.75">
      <c r="B131" s="4"/>
      <c r="C131" s="15"/>
      <c r="E131" s="15"/>
      <c r="G131" s="15"/>
    </row>
    <row r="132" spans="2:7" ht="12.75">
      <c r="B132" s="4"/>
      <c r="C132" s="15"/>
      <c r="E132" s="15"/>
      <c r="G132" s="15"/>
    </row>
    <row r="133" spans="2:7" ht="12.75">
      <c r="B133" s="4"/>
      <c r="C133" s="15"/>
      <c r="E133" s="15"/>
      <c r="G133" s="15"/>
    </row>
    <row r="134" spans="2:7" ht="12.75">
      <c r="B134" s="4"/>
      <c r="C134" s="15"/>
      <c r="E134" s="15"/>
      <c r="G134" s="15"/>
    </row>
    <row r="135" spans="2:7" ht="12.75">
      <c r="B135" s="4"/>
      <c r="C135" s="15"/>
      <c r="E135" s="15"/>
      <c r="G135" s="15"/>
    </row>
    <row r="136" spans="2:7" ht="12.75">
      <c r="B136" s="4"/>
      <c r="C136" s="15"/>
      <c r="E136" s="15"/>
      <c r="G136" s="15"/>
    </row>
    <row r="137" spans="2:7" ht="12.75">
      <c r="B137" s="4"/>
      <c r="C137" s="15"/>
      <c r="E137" s="15"/>
      <c r="G137" s="15"/>
    </row>
    <row r="138" spans="2:7" ht="12.75">
      <c r="B138" s="4"/>
      <c r="C138" s="15"/>
      <c r="E138" s="15"/>
      <c r="G138" s="15"/>
    </row>
    <row r="139" spans="2:7" ht="12.75">
      <c r="B139" s="4"/>
      <c r="C139" s="15"/>
      <c r="E139" s="15"/>
      <c r="G139" s="15"/>
    </row>
    <row r="140" spans="2:7" ht="12.75">
      <c r="B140" s="4"/>
      <c r="C140" s="15"/>
      <c r="E140" s="15"/>
      <c r="G140" s="15"/>
    </row>
    <row r="141" spans="2:7" ht="12.75">
      <c r="B141" s="4"/>
      <c r="C141" s="15"/>
      <c r="E141" s="15"/>
      <c r="G141" s="15"/>
    </row>
    <row r="142" spans="2:7" ht="12.75">
      <c r="B142" s="4"/>
      <c r="C142" s="15"/>
      <c r="E142" s="15"/>
      <c r="G142" s="15"/>
    </row>
    <row r="143" spans="2:7" ht="12.75">
      <c r="B143" s="4"/>
      <c r="C143" s="15"/>
      <c r="E143" s="15"/>
      <c r="G143" s="15"/>
    </row>
    <row r="144" spans="2:7" ht="12.75">
      <c r="B144" s="4"/>
      <c r="C144" s="15"/>
      <c r="E144" s="15"/>
      <c r="G144" s="15"/>
    </row>
    <row r="145" spans="2:7" ht="12.75">
      <c r="B145" s="4"/>
      <c r="C145" s="15"/>
      <c r="E145" s="15"/>
      <c r="G145" s="15"/>
    </row>
    <row r="146" spans="2:7" ht="12.75">
      <c r="B146" s="4"/>
      <c r="C146" s="15"/>
      <c r="E146" s="15"/>
      <c r="G146" s="15"/>
    </row>
    <row r="147" spans="2:7" ht="12.75">
      <c r="B147" s="4"/>
      <c r="C147" s="15"/>
      <c r="E147" s="15"/>
      <c r="G147" s="15"/>
    </row>
    <row r="148" spans="2:7" ht="12.75">
      <c r="B148" s="4"/>
      <c r="C148" s="15"/>
      <c r="E148" s="15"/>
      <c r="G148" s="15"/>
    </row>
    <row r="149" spans="2:7" ht="12.75">
      <c r="B149" s="4"/>
      <c r="C149" s="15"/>
      <c r="E149" s="15"/>
      <c r="G149" s="15"/>
    </row>
    <row r="150" spans="2:7" ht="12.75">
      <c r="B150" s="4"/>
      <c r="C150" s="15"/>
      <c r="E150" s="15"/>
      <c r="G150" s="15"/>
    </row>
    <row r="151" spans="2:7" ht="12.75">
      <c r="B151" s="4"/>
      <c r="C151" s="15"/>
      <c r="E151" s="15"/>
      <c r="G151" s="15"/>
    </row>
    <row r="152" spans="2:7" ht="12.75">
      <c r="B152" s="4"/>
      <c r="C152" s="15"/>
      <c r="E152" s="15"/>
      <c r="G152" s="15"/>
    </row>
    <row r="153" spans="2:7" ht="12.75">
      <c r="B153" s="4"/>
      <c r="C153" s="15"/>
      <c r="E153" s="15"/>
      <c r="G153" s="15"/>
    </row>
    <row r="154" spans="2:7" ht="12.75">
      <c r="B154" s="4"/>
      <c r="C154" s="15"/>
      <c r="E154" s="15"/>
      <c r="G154" s="15"/>
    </row>
    <row r="155" spans="2:7" ht="12.75">
      <c r="B155" s="4"/>
      <c r="C155" s="15"/>
      <c r="E155" s="15"/>
      <c r="G155" s="15"/>
    </row>
    <row r="156" spans="2:7" ht="12.75">
      <c r="B156" s="4"/>
      <c r="C156" s="15"/>
      <c r="E156" s="15"/>
      <c r="G156" s="15"/>
    </row>
    <row r="157" spans="2:7" ht="12.75">
      <c r="B157" s="4"/>
      <c r="C157" s="15"/>
      <c r="E157" s="15"/>
      <c r="G157" s="15"/>
    </row>
    <row r="158" spans="2:7" ht="12.75">
      <c r="B158" s="4"/>
      <c r="C158" s="15"/>
      <c r="E158" s="15"/>
      <c r="G158" s="15"/>
    </row>
    <row r="159" spans="2:7" ht="12.75">
      <c r="B159" s="4"/>
      <c r="C159" s="15"/>
      <c r="E159" s="15"/>
      <c r="G159" s="15"/>
    </row>
    <row r="160" spans="2:7" ht="12.75">
      <c r="B160" s="4"/>
      <c r="C160" s="15"/>
      <c r="E160" s="15"/>
      <c r="G160" s="15"/>
    </row>
  </sheetData>
  <sheetProtection/>
  <printOptions/>
  <pageMargins left="0.25" right="0.25" top="0.75" bottom="0.75" header="0.3" footer="0.3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8515625" style="0" customWidth="1"/>
    <col min="2" max="2" width="49.28125" style="0" customWidth="1"/>
    <col min="3" max="3" width="10.28125" style="0" customWidth="1"/>
    <col min="4" max="4" width="10.28125" style="0" bestFit="1" customWidth="1"/>
    <col min="5" max="5" width="10.140625" style="0" bestFit="1" customWidth="1"/>
    <col min="6" max="7" width="12.57421875" style="0" customWidth="1"/>
    <col min="8" max="8" width="9.28125" style="0" bestFit="1" customWidth="1"/>
    <col min="9" max="9" width="9.00390625" style="0" customWidth="1"/>
    <col min="10" max="10" width="9.28125" style="0" bestFit="1" customWidth="1"/>
    <col min="11" max="11" width="9.8515625" style="0" customWidth="1"/>
    <col min="12" max="12" width="10.140625" style="0" bestFit="1" customWidth="1"/>
  </cols>
  <sheetData>
    <row r="1" ht="12.75">
      <c r="B1" s="1" t="s">
        <v>615</v>
      </c>
    </row>
    <row r="3" ht="12.75">
      <c r="B3" t="s">
        <v>554</v>
      </c>
    </row>
    <row r="4" spans="2:11" ht="12.75">
      <c r="B4" s="6" t="s">
        <v>219</v>
      </c>
      <c r="E4" s="15"/>
      <c r="F4" s="15"/>
      <c r="G4" s="15"/>
      <c r="H4" s="15"/>
      <c r="I4" s="15"/>
      <c r="J4" s="15"/>
      <c r="K4" s="15"/>
    </row>
    <row r="5" spans="2:11" ht="12.75">
      <c r="B5" s="6"/>
      <c r="C5" s="122" t="s">
        <v>488</v>
      </c>
      <c r="E5" s="15"/>
      <c r="F5" s="15"/>
      <c r="G5" s="15"/>
      <c r="H5" s="15"/>
      <c r="I5" s="15"/>
      <c r="J5" s="15"/>
      <c r="K5" s="15"/>
    </row>
    <row r="6" spans="2:11" ht="12.75">
      <c r="B6" s="6" t="s">
        <v>119</v>
      </c>
      <c r="C6" t="s">
        <v>120</v>
      </c>
      <c r="D6" t="s">
        <v>126</v>
      </c>
      <c r="E6" s="15" t="s">
        <v>127</v>
      </c>
      <c r="F6" s="113" t="s">
        <v>204</v>
      </c>
      <c r="G6" s="17" t="s">
        <v>177</v>
      </c>
      <c r="H6" s="15"/>
      <c r="I6" s="15"/>
      <c r="J6" s="15"/>
      <c r="K6" s="15"/>
    </row>
    <row r="7" spans="1:11" ht="12.75">
      <c r="A7" s="11"/>
      <c r="B7" s="12" t="s">
        <v>3</v>
      </c>
      <c r="C7" s="40" t="s">
        <v>206</v>
      </c>
      <c r="D7" s="41"/>
      <c r="E7" s="42"/>
      <c r="F7" s="193" t="s">
        <v>205</v>
      </c>
      <c r="G7" s="217" t="s">
        <v>616</v>
      </c>
      <c r="H7" s="15"/>
      <c r="I7" s="16"/>
      <c r="J7" s="15"/>
      <c r="K7" s="15"/>
    </row>
    <row r="8" spans="1:11" ht="12.75">
      <c r="A8" s="15"/>
      <c r="B8" s="12"/>
      <c r="C8" s="67" t="s">
        <v>199</v>
      </c>
      <c r="D8" s="67" t="s">
        <v>201</v>
      </c>
      <c r="E8" s="67" t="s">
        <v>200</v>
      </c>
      <c r="F8" s="47"/>
      <c r="G8" s="11"/>
      <c r="H8" s="15"/>
      <c r="I8" s="16"/>
      <c r="J8" s="15"/>
      <c r="K8" s="15"/>
    </row>
    <row r="9" spans="1:11" ht="12.75">
      <c r="A9">
        <v>1</v>
      </c>
      <c r="B9" s="24" t="s">
        <v>203</v>
      </c>
      <c r="C9" s="172"/>
      <c r="D9" s="173"/>
      <c r="E9" s="174"/>
      <c r="F9" s="175"/>
      <c r="G9" s="12"/>
      <c r="H9" s="15"/>
      <c r="I9" s="16"/>
      <c r="J9" s="15"/>
      <c r="K9" s="15"/>
    </row>
    <row r="10" spans="1:11" ht="12.75">
      <c r="A10">
        <v>2</v>
      </c>
      <c r="B10" s="24" t="s">
        <v>207</v>
      </c>
      <c r="C10" s="172"/>
      <c r="D10" s="173"/>
      <c r="E10" s="174"/>
      <c r="F10" s="175"/>
      <c r="G10" s="12"/>
      <c r="H10" s="15"/>
      <c r="I10" s="16"/>
      <c r="J10" s="15"/>
      <c r="K10" s="15"/>
    </row>
    <row r="11" spans="1:11" ht="12.75">
      <c r="A11" s="11">
        <v>3</v>
      </c>
      <c r="B11" s="11" t="s">
        <v>208</v>
      </c>
      <c r="C11" s="176">
        <v>23134969</v>
      </c>
      <c r="D11" s="173"/>
      <c r="E11" s="176"/>
      <c r="F11" s="177">
        <f aca="true" t="shared" si="0" ref="F11:F16">SUM(C11:E11)</f>
        <v>23134969</v>
      </c>
      <c r="G11" s="23">
        <v>23134969</v>
      </c>
      <c r="H11" s="15"/>
      <c r="I11" s="15"/>
      <c r="J11" s="15"/>
      <c r="K11" s="15"/>
    </row>
    <row r="12" spans="1:11" ht="12.75">
      <c r="A12" s="11">
        <v>4</v>
      </c>
      <c r="B12" s="14" t="s">
        <v>209</v>
      </c>
      <c r="C12" s="173">
        <v>3971482</v>
      </c>
      <c r="D12" s="173"/>
      <c r="E12" s="176"/>
      <c r="F12" s="177">
        <f t="shared" si="0"/>
        <v>3971482</v>
      </c>
      <c r="G12" s="74">
        <v>3971482</v>
      </c>
      <c r="H12" s="15"/>
      <c r="I12" s="3"/>
      <c r="J12" s="15"/>
      <c r="K12" s="15"/>
    </row>
    <row r="13" spans="1:11" ht="12.75">
      <c r="A13" s="11">
        <v>5</v>
      </c>
      <c r="B13" s="14" t="s">
        <v>210</v>
      </c>
      <c r="C13" s="173">
        <v>8911836</v>
      </c>
      <c r="D13" s="173"/>
      <c r="E13" s="176"/>
      <c r="F13" s="177">
        <f t="shared" si="0"/>
        <v>8911836</v>
      </c>
      <c r="G13" s="74">
        <v>8726378</v>
      </c>
      <c r="H13" s="15"/>
      <c r="I13" s="69"/>
      <c r="J13" s="69"/>
      <c r="K13" s="69"/>
    </row>
    <row r="14" spans="1:11" ht="12.75">
      <c r="A14" s="11">
        <v>6</v>
      </c>
      <c r="B14" s="14" t="s">
        <v>211</v>
      </c>
      <c r="C14" s="173">
        <v>606000</v>
      </c>
      <c r="D14" s="173"/>
      <c r="E14" s="176"/>
      <c r="F14" s="177">
        <f t="shared" si="0"/>
        <v>606000</v>
      </c>
      <c r="G14" s="74">
        <v>1810000</v>
      </c>
      <c r="H14" s="13"/>
      <c r="I14" s="3"/>
      <c r="J14" s="15"/>
      <c r="K14" s="15"/>
    </row>
    <row r="15" spans="1:11" ht="12.75">
      <c r="A15" s="11">
        <v>7</v>
      </c>
      <c r="B15" s="14" t="s">
        <v>212</v>
      </c>
      <c r="C15" s="173">
        <v>18118725</v>
      </c>
      <c r="D15" s="173">
        <v>456735</v>
      </c>
      <c r="E15" s="176"/>
      <c r="F15" s="177">
        <f t="shared" si="0"/>
        <v>18575460</v>
      </c>
      <c r="G15" s="74">
        <v>18575460</v>
      </c>
      <c r="H15" s="13"/>
      <c r="I15" s="13"/>
      <c r="J15" s="15"/>
      <c r="K15" s="15"/>
    </row>
    <row r="16" spans="1:11" ht="12.75">
      <c r="A16" s="11">
        <v>8</v>
      </c>
      <c r="B16" s="14" t="s">
        <v>202</v>
      </c>
      <c r="C16" s="173">
        <f>SUM(C11:C15)</f>
        <v>54743012</v>
      </c>
      <c r="D16" s="173">
        <f>SUM(D12:D15)</f>
        <v>456735</v>
      </c>
      <c r="E16" s="176">
        <f>SUM(E14:E15)</f>
        <v>0</v>
      </c>
      <c r="F16" s="177">
        <f t="shared" si="0"/>
        <v>55199747</v>
      </c>
      <c r="G16" s="176">
        <f>SUM(G11:G15)</f>
        <v>56218289</v>
      </c>
      <c r="H16" s="15"/>
      <c r="I16" s="3"/>
      <c r="J16" s="15"/>
      <c r="K16" s="15"/>
    </row>
    <row r="17" spans="1:11" ht="12.75">
      <c r="A17" s="68"/>
      <c r="B17" s="14"/>
      <c r="C17" s="173"/>
      <c r="D17" s="173"/>
      <c r="E17" s="176"/>
      <c r="F17" s="175"/>
      <c r="G17" s="14"/>
      <c r="H17" s="15"/>
      <c r="I17" s="3"/>
      <c r="J17" s="15"/>
      <c r="K17" s="15"/>
    </row>
    <row r="18" spans="1:11" ht="12.75">
      <c r="A18" s="57">
        <v>9</v>
      </c>
      <c r="B18" s="12" t="s">
        <v>213</v>
      </c>
      <c r="C18" s="173"/>
      <c r="D18" s="173"/>
      <c r="E18" s="172"/>
      <c r="F18" s="175"/>
      <c r="G18" s="14"/>
      <c r="H18" s="15"/>
      <c r="I18" s="16"/>
      <c r="J18" s="15"/>
      <c r="K18" s="15"/>
    </row>
    <row r="19" spans="1:11" ht="12.75">
      <c r="A19" s="57">
        <v>10</v>
      </c>
      <c r="B19" s="12" t="s">
        <v>207</v>
      </c>
      <c r="C19" s="173"/>
      <c r="D19" s="173"/>
      <c r="E19" s="172"/>
      <c r="F19" s="175"/>
      <c r="G19" s="14"/>
      <c r="H19" s="15"/>
      <c r="I19" s="16"/>
      <c r="J19" s="15"/>
      <c r="K19" s="15"/>
    </row>
    <row r="20" spans="1:11" ht="12.75">
      <c r="A20" s="11">
        <v>11</v>
      </c>
      <c r="B20" s="14" t="s">
        <v>548</v>
      </c>
      <c r="C20" s="173">
        <v>2662404</v>
      </c>
      <c r="D20" s="173">
        <v>960000</v>
      </c>
      <c r="E20" s="176"/>
      <c r="F20" s="175">
        <f aca="true" t="shared" si="1" ref="F20:F25">SUM(C20:E20)</f>
        <v>3622404</v>
      </c>
      <c r="G20" s="14">
        <v>3622404</v>
      </c>
      <c r="H20" s="15"/>
      <c r="I20" s="3"/>
      <c r="J20" s="15"/>
      <c r="K20" s="15"/>
    </row>
    <row r="21" spans="1:11" ht="12.75">
      <c r="A21" s="11">
        <v>12</v>
      </c>
      <c r="B21" s="14" t="s">
        <v>214</v>
      </c>
      <c r="C21" s="173">
        <v>2596128</v>
      </c>
      <c r="D21" s="173"/>
      <c r="E21" s="176"/>
      <c r="F21" s="175">
        <f t="shared" si="1"/>
        <v>2596128</v>
      </c>
      <c r="G21" s="14">
        <v>2596128</v>
      </c>
      <c r="H21" s="15"/>
      <c r="I21" s="3"/>
      <c r="J21" s="15"/>
      <c r="K21" s="15"/>
    </row>
    <row r="22" spans="1:11" ht="12.75">
      <c r="A22" s="11">
        <v>13</v>
      </c>
      <c r="B22" s="14" t="s">
        <v>215</v>
      </c>
      <c r="C22" s="176"/>
      <c r="D22" s="176"/>
      <c r="E22" s="176"/>
      <c r="F22" s="175">
        <f t="shared" si="1"/>
        <v>0</v>
      </c>
      <c r="G22" s="11"/>
      <c r="H22" s="15"/>
      <c r="I22" s="3"/>
      <c r="J22" s="15"/>
      <c r="K22" s="15"/>
    </row>
    <row r="23" spans="1:11" ht="12.75">
      <c r="A23" s="11">
        <v>14</v>
      </c>
      <c r="B23" s="14" t="s">
        <v>216</v>
      </c>
      <c r="C23" s="176"/>
      <c r="D23" s="176"/>
      <c r="E23" s="176"/>
      <c r="F23" s="175">
        <f t="shared" si="1"/>
        <v>0</v>
      </c>
      <c r="G23" s="11"/>
      <c r="H23" s="15"/>
      <c r="I23" s="3"/>
      <c r="J23" s="15"/>
      <c r="K23" s="15"/>
    </row>
    <row r="24" spans="1:11" ht="12.75">
      <c r="A24" s="11">
        <v>15</v>
      </c>
      <c r="B24" s="14" t="s">
        <v>217</v>
      </c>
      <c r="C24" s="176"/>
      <c r="D24" s="176"/>
      <c r="E24" s="176"/>
      <c r="F24" s="175">
        <f t="shared" si="1"/>
        <v>0</v>
      </c>
      <c r="G24" s="11"/>
      <c r="H24" s="15"/>
      <c r="I24" s="3"/>
      <c r="J24" s="15"/>
      <c r="K24" s="15"/>
    </row>
    <row r="25" spans="1:11" ht="12.75">
      <c r="A25" s="11">
        <v>16</v>
      </c>
      <c r="B25" s="14" t="s">
        <v>139</v>
      </c>
      <c r="C25" s="176">
        <f>SUM(C20:C24)</f>
        <v>5258532</v>
      </c>
      <c r="D25" s="176">
        <f>SUM(D20:D24)</f>
        <v>960000</v>
      </c>
      <c r="E25" s="176">
        <f>SUM(E20:E24)</f>
        <v>0</v>
      </c>
      <c r="F25" s="175">
        <f t="shared" si="1"/>
        <v>6218532</v>
      </c>
      <c r="G25" s="11">
        <f>G20+G21</f>
        <v>6218532</v>
      </c>
      <c r="H25" s="15"/>
      <c r="I25" s="3"/>
      <c r="J25" s="15"/>
      <c r="K25" s="15"/>
    </row>
    <row r="26" spans="1:11" ht="12.75">
      <c r="A26" s="12"/>
      <c r="B26" s="11"/>
      <c r="C26" s="176"/>
      <c r="D26" s="176"/>
      <c r="E26" s="172"/>
      <c r="F26" s="177"/>
      <c r="G26" s="11"/>
      <c r="H26" s="15"/>
      <c r="I26" s="15"/>
      <c r="J26" s="15"/>
      <c r="K26" s="15"/>
    </row>
    <row r="27" spans="1:11" ht="12.75">
      <c r="A27" s="58">
        <v>17</v>
      </c>
      <c r="B27" s="12" t="s">
        <v>218</v>
      </c>
      <c r="C27" s="176"/>
      <c r="D27" s="176"/>
      <c r="E27" s="172"/>
      <c r="F27" s="177"/>
      <c r="G27" s="11"/>
      <c r="H27" s="15"/>
      <c r="I27" s="16"/>
      <c r="J27" s="15"/>
      <c r="K27" s="15"/>
    </row>
    <row r="28" spans="1:11" ht="12.75">
      <c r="A28" s="38">
        <v>18</v>
      </c>
      <c r="B28" s="48" t="s">
        <v>140</v>
      </c>
      <c r="C28" s="178">
        <v>0</v>
      </c>
      <c r="D28" s="176">
        <v>1018542</v>
      </c>
      <c r="E28" s="172"/>
      <c r="F28" s="175">
        <f aca="true" t="shared" si="2" ref="F28:F35">SUM(C28:E28)</f>
        <v>1018542</v>
      </c>
      <c r="G28" s="12">
        <v>0</v>
      </c>
      <c r="H28" s="15"/>
      <c r="I28" s="3"/>
      <c r="J28" s="15"/>
      <c r="K28" s="15"/>
    </row>
    <row r="29" spans="1:11" ht="12.75">
      <c r="A29" s="11">
        <v>19</v>
      </c>
      <c r="B29" s="23" t="s">
        <v>141</v>
      </c>
      <c r="C29" s="176"/>
      <c r="D29" s="176"/>
      <c r="E29" s="172"/>
      <c r="F29" s="175">
        <f t="shared" si="2"/>
        <v>0</v>
      </c>
      <c r="G29" s="11"/>
      <c r="H29" s="15"/>
      <c r="I29" s="17"/>
      <c r="J29" s="15"/>
      <c r="K29" s="15"/>
    </row>
    <row r="30" spans="1:11" ht="12.75">
      <c r="A30" s="12">
        <v>20</v>
      </c>
      <c r="B30" s="23" t="s">
        <v>142</v>
      </c>
      <c r="C30" s="176"/>
      <c r="D30" s="176"/>
      <c r="E30" s="172"/>
      <c r="F30" s="175">
        <f t="shared" si="2"/>
        <v>0</v>
      </c>
      <c r="G30" s="11"/>
      <c r="H30" s="15"/>
      <c r="I30" s="17"/>
      <c r="J30" s="15"/>
      <c r="K30" s="15"/>
    </row>
    <row r="31" spans="1:11" ht="12.75">
      <c r="A31" s="12">
        <v>21</v>
      </c>
      <c r="B31" s="23" t="s">
        <v>143</v>
      </c>
      <c r="C31" s="176"/>
      <c r="D31" s="176"/>
      <c r="E31" s="172"/>
      <c r="F31" s="175">
        <f t="shared" si="2"/>
        <v>0</v>
      </c>
      <c r="G31" s="11"/>
      <c r="H31" s="15"/>
      <c r="I31" s="17"/>
      <c r="J31" s="15"/>
      <c r="K31" s="15"/>
    </row>
    <row r="32" spans="1:11" ht="12.75">
      <c r="A32" s="12">
        <v>22</v>
      </c>
      <c r="B32" s="23" t="s">
        <v>139</v>
      </c>
      <c r="C32" s="176">
        <f>SUM(C28:C30)</f>
        <v>0</v>
      </c>
      <c r="D32" s="176">
        <f>SUM(D28:D30)</f>
        <v>1018542</v>
      </c>
      <c r="E32" s="172"/>
      <c r="F32" s="175">
        <f t="shared" si="2"/>
        <v>1018542</v>
      </c>
      <c r="G32" s="11">
        <v>0</v>
      </c>
      <c r="H32" s="15"/>
      <c r="I32" s="17"/>
      <c r="J32" s="15"/>
      <c r="K32" s="15"/>
    </row>
    <row r="33" spans="1:11" ht="12.75">
      <c r="A33" s="12">
        <v>23</v>
      </c>
      <c r="B33" s="22" t="s">
        <v>144</v>
      </c>
      <c r="C33" s="172"/>
      <c r="D33" s="172"/>
      <c r="E33" s="172"/>
      <c r="F33" s="175">
        <f t="shared" si="2"/>
        <v>0</v>
      </c>
      <c r="G33" s="12"/>
      <c r="H33" s="16"/>
      <c r="I33" s="18"/>
      <c r="J33" s="16"/>
      <c r="K33" s="15"/>
    </row>
    <row r="34" spans="1:11" ht="12.75">
      <c r="A34" s="58">
        <v>24</v>
      </c>
      <c r="B34" s="16" t="s">
        <v>145</v>
      </c>
      <c r="C34" s="176">
        <f>C35</f>
        <v>1011208</v>
      </c>
      <c r="D34" s="172"/>
      <c r="E34" s="172"/>
      <c r="F34" s="175">
        <f t="shared" si="2"/>
        <v>1011208</v>
      </c>
      <c r="G34" s="11">
        <v>1011208</v>
      </c>
      <c r="H34" s="15"/>
      <c r="I34" s="18"/>
      <c r="J34" s="15"/>
      <c r="K34" s="15"/>
    </row>
    <row r="35" spans="1:11" ht="12.75">
      <c r="A35" s="16">
        <v>25</v>
      </c>
      <c r="B35" s="34" t="s">
        <v>564</v>
      </c>
      <c r="C35" s="176">
        <v>1011208</v>
      </c>
      <c r="D35" s="176">
        <v>0</v>
      </c>
      <c r="E35" s="172">
        <v>0</v>
      </c>
      <c r="F35" s="175">
        <f t="shared" si="2"/>
        <v>1011208</v>
      </c>
      <c r="G35" s="11">
        <v>1011208</v>
      </c>
      <c r="H35" s="15"/>
      <c r="I35" s="17"/>
      <c r="J35" s="15"/>
      <c r="K35" s="15"/>
    </row>
    <row r="36" spans="1:11" ht="12.75">
      <c r="A36" s="11">
        <v>26</v>
      </c>
      <c r="B36" s="12" t="s">
        <v>107</v>
      </c>
      <c r="C36" s="172">
        <f>C16+C25+C32+C34</f>
        <v>61012752</v>
      </c>
      <c r="D36" s="172">
        <f>D16+D25+D32+D34</f>
        <v>2435277</v>
      </c>
      <c r="E36" s="172">
        <f>E16+E25+E32+E34</f>
        <v>0</v>
      </c>
      <c r="F36" s="172">
        <f>F16+F25+F32+F34</f>
        <v>63448029</v>
      </c>
      <c r="G36" s="172">
        <f>G16+G25+G32+G34</f>
        <v>63448029</v>
      </c>
      <c r="H36" s="15"/>
      <c r="I36" s="15"/>
      <c r="J36" s="15"/>
      <c r="K36" s="15"/>
    </row>
    <row r="43" spans="1:12" ht="12.75">
      <c r="A43" s="15"/>
      <c r="B43" t="s">
        <v>119</v>
      </c>
      <c r="C43" t="s">
        <v>120</v>
      </c>
      <c r="D43" t="s">
        <v>175</v>
      </c>
      <c r="E43" t="s">
        <v>129</v>
      </c>
      <c r="F43" t="s">
        <v>176</v>
      </c>
      <c r="G43" t="s">
        <v>177</v>
      </c>
      <c r="H43" t="s">
        <v>178</v>
      </c>
      <c r="I43" t="s">
        <v>179</v>
      </c>
      <c r="J43" t="s">
        <v>180</v>
      </c>
      <c r="K43" t="s">
        <v>181</v>
      </c>
      <c r="L43" t="s">
        <v>182</v>
      </c>
    </row>
    <row r="44" spans="1:12" ht="12.75">
      <c r="A44" s="11"/>
      <c r="B44" s="43" t="s">
        <v>148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25.5">
      <c r="A45" s="11">
        <v>27</v>
      </c>
      <c r="B45" s="42" t="s">
        <v>98</v>
      </c>
      <c r="C45" s="11" t="s">
        <v>99</v>
      </c>
      <c r="D45" s="11" t="s">
        <v>100</v>
      </c>
      <c r="E45" s="11" t="s">
        <v>101</v>
      </c>
      <c r="F45" s="11" t="s">
        <v>102</v>
      </c>
      <c r="G45" s="11" t="s">
        <v>103</v>
      </c>
      <c r="H45" s="11" t="s">
        <v>146</v>
      </c>
      <c r="I45" s="11" t="s">
        <v>23</v>
      </c>
      <c r="J45" s="25" t="s">
        <v>566</v>
      </c>
      <c r="K45" s="11" t="s">
        <v>97</v>
      </c>
      <c r="L45" s="11" t="s">
        <v>104</v>
      </c>
    </row>
    <row r="46" spans="1:12" ht="12.75">
      <c r="A46" s="11">
        <v>28</v>
      </c>
      <c r="B46" s="43" t="s">
        <v>147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6"/>
    </row>
    <row r="47" spans="1:12" ht="12.75">
      <c r="A47" s="11">
        <v>29</v>
      </c>
      <c r="B47" s="179" t="s">
        <v>515</v>
      </c>
      <c r="C47" s="173"/>
      <c r="D47" s="173"/>
      <c r="E47" s="173"/>
      <c r="F47" s="173"/>
      <c r="G47" s="173"/>
      <c r="H47" s="173"/>
      <c r="I47" s="173"/>
      <c r="J47" s="173"/>
      <c r="K47" s="173"/>
      <c r="L47" s="218">
        <f>SUM(C47:K47)</f>
        <v>0</v>
      </c>
    </row>
    <row r="48" spans="1:12" ht="12.75">
      <c r="A48" s="11">
        <v>30</v>
      </c>
      <c r="B48" s="179" t="s">
        <v>516</v>
      </c>
      <c r="C48" s="173">
        <v>5163464</v>
      </c>
      <c r="D48" s="173">
        <v>1202014</v>
      </c>
      <c r="E48" s="173">
        <v>2047710</v>
      </c>
      <c r="F48" s="173"/>
      <c r="G48" s="173">
        <v>156735</v>
      </c>
      <c r="H48" s="173"/>
      <c r="I48" s="173"/>
      <c r="J48" s="173">
        <v>1011208</v>
      </c>
      <c r="K48" s="173"/>
      <c r="L48" s="218">
        <f>SUM(C48:K48)</f>
        <v>9581131</v>
      </c>
    </row>
    <row r="49" spans="1:12" ht="12.75">
      <c r="A49" s="11">
        <v>31</v>
      </c>
      <c r="B49" s="179" t="s">
        <v>517</v>
      </c>
      <c r="C49" s="173"/>
      <c r="D49" s="173" t="s">
        <v>555</v>
      </c>
      <c r="E49" s="173">
        <v>1225000</v>
      </c>
      <c r="F49" s="173"/>
      <c r="G49" s="173"/>
      <c r="H49" s="173"/>
      <c r="I49" s="173"/>
      <c r="J49" s="173"/>
      <c r="K49" s="173"/>
      <c r="L49" s="218">
        <f aca="true" t="shared" si="3" ref="L49:L75">SUM(C49:K49)</f>
        <v>1225000</v>
      </c>
    </row>
    <row r="50" spans="1:12" ht="12.75">
      <c r="A50" s="11">
        <v>32</v>
      </c>
      <c r="B50" s="179" t="s">
        <v>518</v>
      </c>
      <c r="C50" s="173">
        <v>4248100</v>
      </c>
      <c r="D50" s="173">
        <v>971678</v>
      </c>
      <c r="E50" s="173">
        <v>1530542</v>
      </c>
      <c r="F50" s="173"/>
      <c r="G50" s="173"/>
      <c r="H50" s="173">
        <v>960000</v>
      </c>
      <c r="I50" s="173">
        <v>2596128</v>
      </c>
      <c r="J50" s="173"/>
      <c r="K50" s="173">
        <v>0</v>
      </c>
      <c r="L50" s="218">
        <f t="shared" si="3"/>
        <v>10306448</v>
      </c>
    </row>
    <row r="51" spans="1:12" ht="12.75">
      <c r="A51" s="11">
        <v>33</v>
      </c>
      <c r="B51" s="179" t="s">
        <v>519</v>
      </c>
      <c r="C51" s="173"/>
      <c r="D51" s="173"/>
      <c r="E51" s="173"/>
      <c r="F51" s="173"/>
      <c r="G51" s="173">
        <v>17887840</v>
      </c>
      <c r="H51" s="173"/>
      <c r="I51" s="173"/>
      <c r="J51" s="173"/>
      <c r="K51" s="173"/>
      <c r="L51" s="218">
        <f t="shared" si="3"/>
        <v>17887840</v>
      </c>
    </row>
    <row r="52" spans="1:12" ht="12.75">
      <c r="A52" s="11">
        <v>34</v>
      </c>
      <c r="B52" s="179" t="s">
        <v>520</v>
      </c>
      <c r="C52" s="173"/>
      <c r="D52" s="173"/>
      <c r="E52" s="173"/>
      <c r="F52" s="173"/>
      <c r="G52" s="173"/>
      <c r="H52" s="173"/>
      <c r="I52" s="173"/>
      <c r="J52" s="173"/>
      <c r="K52" s="173"/>
      <c r="L52" s="218">
        <f t="shared" si="3"/>
        <v>0</v>
      </c>
    </row>
    <row r="53" spans="1:12" ht="12.75">
      <c r="A53" s="11">
        <v>35</v>
      </c>
      <c r="B53" s="179" t="s">
        <v>521</v>
      </c>
      <c r="C53" s="173"/>
      <c r="D53" s="173"/>
      <c r="E53" s="173"/>
      <c r="F53" s="173"/>
      <c r="G53" s="173"/>
      <c r="H53" s="173"/>
      <c r="I53" s="173"/>
      <c r="J53" s="173"/>
      <c r="K53" s="173"/>
      <c r="L53" s="218">
        <f t="shared" si="3"/>
        <v>0</v>
      </c>
    </row>
    <row r="54" spans="1:12" ht="12.75">
      <c r="A54" s="11">
        <v>36</v>
      </c>
      <c r="B54" s="179" t="s">
        <v>522</v>
      </c>
      <c r="C54" s="173"/>
      <c r="D54" s="173"/>
      <c r="E54" s="173"/>
      <c r="F54" s="173"/>
      <c r="G54" s="173"/>
      <c r="H54" s="173"/>
      <c r="I54" s="173"/>
      <c r="J54" s="173"/>
      <c r="K54" s="173"/>
      <c r="L54" s="218">
        <f t="shared" si="3"/>
        <v>0</v>
      </c>
    </row>
    <row r="55" spans="1:12" ht="12.75">
      <c r="A55" s="11">
        <v>38</v>
      </c>
      <c r="B55" s="179" t="s">
        <v>523</v>
      </c>
      <c r="C55" s="173"/>
      <c r="D55" s="173"/>
      <c r="E55" s="173"/>
      <c r="F55" s="173">
        <v>740000</v>
      </c>
      <c r="G55" s="173"/>
      <c r="H55" s="173"/>
      <c r="I55" s="173"/>
      <c r="J55" s="173"/>
      <c r="K55" s="173"/>
      <c r="L55" s="218">
        <f t="shared" si="3"/>
        <v>740000</v>
      </c>
    </row>
    <row r="56" spans="1:12" ht="12.75">
      <c r="A56" s="11">
        <v>39</v>
      </c>
      <c r="B56" s="179" t="s">
        <v>524</v>
      </c>
      <c r="C56" s="173"/>
      <c r="D56" s="173"/>
      <c r="E56" s="173"/>
      <c r="F56" s="173"/>
      <c r="G56" s="173"/>
      <c r="H56" s="173"/>
      <c r="I56" s="173"/>
      <c r="J56" s="173"/>
      <c r="K56" s="173"/>
      <c r="L56" s="218">
        <f t="shared" si="3"/>
        <v>0</v>
      </c>
    </row>
    <row r="57" spans="1:12" ht="12.75">
      <c r="A57" s="11">
        <v>40</v>
      </c>
      <c r="B57" s="179" t="s">
        <v>525</v>
      </c>
      <c r="C57" s="173"/>
      <c r="D57" s="173"/>
      <c r="E57" s="173"/>
      <c r="F57" s="173">
        <v>920000</v>
      </c>
      <c r="G57" s="173"/>
      <c r="H57" s="173"/>
      <c r="I57" s="173"/>
      <c r="J57" s="173"/>
      <c r="K57" s="173"/>
      <c r="L57" s="218">
        <f t="shared" si="3"/>
        <v>920000</v>
      </c>
    </row>
    <row r="58" spans="1:12" ht="12.75">
      <c r="A58" s="11">
        <v>41</v>
      </c>
      <c r="B58" s="179" t="s">
        <v>526</v>
      </c>
      <c r="C58" s="173"/>
      <c r="D58" s="173"/>
      <c r="E58" s="173"/>
      <c r="F58" s="173">
        <v>150000</v>
      </c>
      <c r="G58" s="173"/>
      <c r="H58" s="173"/>
      <c r="I58" s="173"/>
      <c r="J58" s="173"/>
      <c r="K58" s="173"/>
      <c r="L58" s="218">
        <f t="shared" si="3"/>
        <v>150000</v>
      </c>
    </row>
    <row r="59" spans="1:12" ht="12.75">
      <c r="A59" s="11">
        <v>42</v>
      </c>
      <c r="B59" s="179" t="s">
        <v>527</v>
      </c>
      <c r="C59" s="173"/>
      <c r="D59" s="173"/>
      <c r="E59" s="173"/>
      <c r="F59" s="173"/>
      <c r="G59" s="173"/>
      <c r="H59" s="173"/>
      <c r="I59" s="173"/>
      <c r="J59" s="173"/>
      <c r="K59" s="173"/>
      <c r="L59" s="218">
        <f t="shared" si="3"/>
        <v>0</v>
      </c>
    </row>
    <row r="60" spans="1:12" ht="12.75">
      <c r="A60" s="11">
        <v>43</v>
      </c>
      <c r="B60" s="179" t="s">
        <v>528</v>
      </c>
      <c r="C60" s="173"/>
      <c r="D60" s="173"/>
      <c r="E60" s="173"/>
      <c r="F60" s="173"/>
      <c r="G60" s="173"/>
      <c r="H60" s="173"/>
      <c r="I60" s="173"/>
      <c r="J60" s="173"/>
      <c r="K60" s="173"/>
      <c r="L60" s="218">
        <f t="shared" si="3"/>
        <v>0</v>
      </c>
    </row>
    <row r="61" spans="1:12" ht="12.75">
      <c r="A61" s="11">
        <v>44</v>
      </c>
      <c r="B61" s="179" t="s">
        <v>545</v>
      </c>
      <c r="C61" s="173"/>
      <c r="D61" s="173"/>
      <c r="E61" s="173"/>
      <c r="F61" s="173"/>
      <c r="G61" s="173">
        <v>175056</v>
      </c>
      <c r="H61" s="173"/>
      <c r="I61" s="173"/>
      <c r="J61" s="173"/>
      <c r="K61" s="173"/>
      <c r="L61" s="218">
        <f t="shared" si="3"/>
        <v>175056</v>
      </c>
    </row>
    <row r="62" spans="1:12" ht="12.75">
      <c r="A62" s="11">
        <v>45</v>
      </c>
      <c r="B62" s="179" t="s">
        <v>567</v>
      </c>
      <c r="C62" s="173"/>
      <c r="D62" s="173"/>
      <c r="E62" s="173">
        <v>76630</v>
      </c>
      <c r="F62" s="173"/>
      <c r="G62" s="173">
        <v>55829</v>
      </c>
      <c r="H62" s="173"/>
      <c r="I62" s="173"/>
      <c r="J62" s="173"/>
      <c r="K62" s="173"/>
      <c r="L62" s="218">
        <f t="shared" si="3"/>
        <v>132459</v>
      </c>
    </row>
    <row r="63" spans="1:12" ht="12.75">
      <c r="A63" s="11">
        <v>46</v>
      </c>
      <c r="B63" s="11" t="s">
        <v>541</v>
      </c>
      <c r="C63" s="173"/>
      <c r="D63" s="173"/>
      <c r="E63" s="173"/>
      <c r="F63" s="173"/>
      <c r="G63" s="173"/>
      <c r="H63" s="173"/>
      <c r="I63" s="173"/>
      <c r="J63" s="173"/>
      <c r="K63" s="173"/>
      <c r="L63" s="218">
        <f t="shared" si="3"/>
        <v>0</v>
      </c>
    </row>
    <row r="64" spans="1:12" ht="12.75">
      <c r="A64" s="11">
        <v>47</v>
      </c>
      <c r="B64" s="179" t="s">
        <v>529</v>
      </c>
      <c r="C64" s="173"/>
      <c r="D64" s="173"/>
      <c r="E64" s="173"/>
      <c r="F64" s="173"/>
      <c r="G64" s="173"/>
      <c r="H64" s="173"/>
      <c r="I64" s="173"/>
      <c r="J64" s="173"/>
      <c r="K64" s="173"/>
      <c r="L64" s="218">
        <f t="shared" si="3"/>
        <v>0</v>
      </c>
    </row>
    <row r="65" spans="1:12" ht="12.75">
      <c r="A65" s="11">
        <v>48</v>
      </c>
      <c r="B65" s="179" t="s">
        <v>530</v>
      </c>
      <c r="C65" s="173">
        <v>2253800</v>
      </c>
      <c r="D65" s="173">
        <v>514404</v>
      </c>
      <c r="E65" s="173">
        <v>1215500</v>
      </c>
      <c r="F65" s="173"/>
      <c r="G65" s="173"/>
      <c r="H65" s="173"/>
      <c r="I65" s="173"/>
      <c r="J65" s="173"/>
      <c r="K65" s="173"/>
      <c r="L65" s="218">
        <f t="shared" si="3"/>
        <v>3983704</v>
      </c>
    </row>
    <row r="66" spans="1:12" ht="12.75">
      <c r="A66" s="11">
        <v>49</v>
      </c>
      <c r="B66" s="179" t="s">
        <v>531</v>
      </c>
      <c r="C66" s="173"/>
      <c r="D66" s="173"/>
      <c r="E66" s="173"/>
      <c r="F66" s="173"/>
      <c r="G66" s="173">
        <v>300000</v>
      </c>
      <c r="H66" s="173"/>
      <c r="I66" s="173"/>
      <c r="J66" s="173"/>
      <c r="K66" s="173"/>
      <c r="L66" s="218">
        <f t="shared" si="3"/>
        <v>300000</v>
      </c>
    </row>
    <row r="67" spans="1:12" ht="12.75">
      <c r="A67" s="11">
        <v>50</v>
      </c>
      <c r="B67" s="179" t="s">
        <v>532</v>
      </c>
      <c r="C67" s="173"/>
      <c r="D67" s="173"/>
      <c r="E67" s="173"/>
      <c r="F67" s="173"/>
      <c r="G67" s="173"/>
      <c r="H67" s="173"/>
      <c r="I67" s="173"/>
      <c r="J67" s="173"/>
      <c r="K67" s="173"/>
      <c r="L67" s="218">
        <f t="shared" si="3"/>
        <v>0</v>
      </c>
    </row>
    <row r="68" spans="1:12" ht="12.75">
      <c r="A68" s="11">
        <v>51</v>
      </c>
      <c r="B68" s="179" t="s">
        <v>533</v>
      </c>
      <c r="C68" s="173"/>
      <c r="D68" s="173"/>
      <c r="E68" s="173"/>
      <c r="F68" s="173"/>
      <c r="G68" s="173"/>
      <c r="H68" s="173"/>
      <c r="I68" s="173"/>
      <c r="J68" s="173"/>
      <c r="K68" s="173"/>
      <c r="L68" s="218">
        <f t="shared" si="3"/>
        <v>0</v>
      </c>
    </row>
    <row r="69" spans="1:12" ht="12.75">
      <c r="A69" s="11">
        <v>52</v>
      </c>
      <c r="B69" s="179" t="s">
        <v>534</v>
      </c>
      <c r="C69" s="173">
        <v>2664365</v>
      </c>
      <c r="D69" s="173">
        <v>314842</v>
      </c>
      <c r="E69" s="173">
        <v>364103</v>
      </c>
      <c r="F69" s="173"/>
      <c r="G69" s="173"/>
      <c r="H69" s="173">
        <v>224520</v>
      </c>
      <c r="I69" s="173"/>
      <c r="J69" s="173"/>
      <c r="K69" s="173"/>
      <c r="L69" s="218">
        <f t="shared" si="3"/>
        <v>3567830</v>
      </c>
    </row>
    <row r="70" spans="1:12" ht="12.75">
      <c r="A70" s="11">
        <v>53</v>
      </c>
      <c r="B70" s="179" t="s">
        <v>535</v>
      </c>
      <c r="C70" s="180">
        <v>8805240</v>
      </c>
      <c r="D70" s="173">
        <v>968544</v>
      </c>
      <c r="E70" s="173">
        <v>744893</v>
      </c>
      <c r="F70" s="173"/>
      <c r="G70" s="173"/>
      <c r="H70" s="173">
        <v>2437884</v>
      </c>
      <c r="I70" s="173"/>
      <c r="J70" s="173"/>
      <c r="K70" s="173"/>
      <c r="L70" s="218">
        <f t="shared" si="3"/>
        <v>12956561</v>
      </c>
    </row>
    <row r="71" spans="1:12" ht="12.75">
      <c r="A71" s="11">
        <v>54</v>
      </c>
      <c r="B71" s="179" t="s">
        <v>536</v>
      </c>
      <c r="C71" s="173"/>
      <c r="D71" s="173"/>
      <c r="E71" s="173"/>
      <c r="F71" s="173"/>
      <c r="G71" s="173"/>
      <c r="H71" s="173"/>
      <c r="I71" s="173"/>
      <c r="J71" s="173"/>
      <c r="K71" s="173"/>
      <c r="L71" s="218">
        <f t="shared" si="3"/>
        <v>0</v>
      </c>
    </row>
    <row r="72" spans="1:12" ht="12.75">
      <c r="A72" s="11">
        <v>55</v>
      </c>
      <c r="B72" s="179" t="s">
        <v>537</v>
      </c>
      <c r="C72" s="173"/>
      <c r="D72" s="173"/>
      <c r="E72" s="173">
        <v>708000</v>
      </c>
      <c r="F72" s="173"/>
      <c r="G72" s="173"/>
      <c r="H72" s="173"/>
      <c r="I72" s="173"/>
      <c r="J72" s="173"/>
      <c r="K72" s="173"/>
      <c r="L72" s="218">
        <f t="shared" si="3"/>
        <v>708000</v>
      </c>
    </row>
    <row r="73" spans="1:12" ht="12.75">
      <c r="A73" s="11">
        <v>56</v>
      </c>
      <c r="B73" s="179" t="s">
        <v>538</v>
      </c>
      <c r="C73" s="173"/>
      <c r="D73" s="173"/>
      <c r="E73" s="173">
        <v>493000</v>
      </c>
      <c r="F73" s="173"/>
      <c r="G73" s="173"/>
      <c r="H73" s="173"/>
      <c r="I73" s="173"/>
      <c r="J73" s="173"/>
      <c r="K73" s="173"/>
      <c r="L73" s="218">
        <f t="shared" si="3"/>
        <v>493000</v>
      </c>
    </row>
    <row r="74" spans="1:12" ht="12.75">
      <c r="A74" s="11">
        <v>57</v>
      </c>
      <c r="B74" s="179" t="s">
        <v>539</v>
      </c>
      <c r="C74" s="173"/>
      <c r="D74" s="173"/>
      <c r="E74" s="173">
        <v>321000</v>
      </c>
      <c r="F74" s="173"/>
      <c r="G74" s="173"/>
      <c r="H74" s="173"/>
      <c r="I74" s="173"/>
      <c r="J74" s="173"/>
      <c r="K74" s="173"/>
      <c r="L74" s="218">
        <f t="shared" si="3"/>
        <v>321000</v>
      </c>
    </row>
    <row r="75" spans="1:12" ht="12.75">
      <c r="A75" s="11">
        <v>58</v>
      </c>
      <c r="B75" s="219" t="s">
        <v>456</v>
      </c>
      <c r="C75" s="173"/>
      <c r="D75" s="173"/>
      <c r="E75" s="173"/>
      <c r="F75" s="173"/>
      <c r="G75" s="173"/>
      <c r="H75" s="173"/>
      <c r="I75" s="173"/>
      <c r="J75" s="173"/>
      <c r="K75" s="173"/>
      <c r="L75" s="218">
        <f t="shared" si="3"/>
        <v>0</v>
      </c>
    </row>
    <row r="76" spans="1:12" ht="12.75">
      <c r="A76" s="11">
        <v>59</v>
      </c>
      <c r="B76" s="219" t="s">
        <v>455</v>
      </c>
      <c r="C76" s="172">
        <f>SUM(C47:C75)</f>
        <v>23134969</v>
      </c>
      <c r="D76" s="172">
        <f>SUM(D47:D75)</f>
        <v>3971482</v>
      </c>
      <c r="E76" s="172">
        <f>SUM(E47:E75)</f>
        <v>8726378</v>
      </c>
      <c r="F76" s="172">
        <f aca="true" t="shared" si="4" ref="F76:L76">SUM(F47:F75)</f>
        <v>1810000</v>
      </c>
      <c r="G76" s="172">
        <f t="shared" si="4"/>
        <v>18575460</v>
      </c>
      <c r="H76" s="172">
        <f t="shared" si="4"/>
        <v>3622404</v>
      </c>
      <c r="I76" s="172">
        <f t="shared" si="4"/>
        <v>2596128</v>
      </c>
      <c r="J76" s="172">
        <f t="shared" si="4"/>
        <v>1011208</v>
      </c>
      <c r="K76" s="172">
        <f t="shared" si="4"/>
        <v>0</v>
      </c>
      <c r="L76" s="172">
        <f t="shared" si="4"/>
        <v>63448029</v>
      </c>
    </row>
    <row r="77" spans="2:10" ht="12.75">
      <c r="B77" s="16"/>
      <c r="C77" s="16"/>
      <c r="D77" s="16"/>
      <c r="E77" s="16"/>
      <c r="F77" s="16"/>
      <c r="G77" s="16"/>
      <c r="H77" s="16"/>
      <c r="I77" s="16"/>
      <c r="J77" s="16"/>
    </row>
    <row r="78" spans="2:10" ht="12.75">
      <c r="B78" s="15"/>
      <c r="C78" s="15"/>
      <c r="D78" s="15"/>
      <c r="E78" s="15"/>
      <c r="F78" s="15"/>
      <c r="G78" s="15"/>
      <c r="H78" s="15"/>
      <c r="I78" s="15"/>
      <c r="J78" s="15"/>
    </row>
    <row r="79" spans="2:10" ht="12.75">
      <c r="B79" s="16"/>
      <c r="C79" s="16"/>
      <c r="D79" s="16"/>
      <c r="E79" s="16"/>
      <c r="F79" s="16"/>
      <c r="G79" s="16"/>
      <c r="H79" s="16"/>
      <c r="I79" s="16"/>
      <c r="J79" s="16"/>
    </row>
    <row r="80" spans="2:10" ht="12.75">
      <c r="B80" s="15"/>
      <c r="C80" s="15"/>
      <c r="D80" s="15"/>
      <c r="E80" s="15"/>
      <c r="F80" s="15"/>
      <c r="G80" s="15"/>
      <c r="H80" s="15"/>
      <c r="I80" s="15"/>
      <c r="J80" s="15"/>
    </row>
    <row r="81" spans="2:10" ht="12.75">
      <c r="B81" s="15"/>
      <c r="C81" s="15"/>
      <c r="D81" s="15"/>
      <c r="E81" s="15"/>
      <c r="F81" s="15"/>
      <c r="G81" s="15"/>
      <c r="H81" s="15"/>
      <c r="I81" s="15"/>
      <c r="J81" s="15"/>
    </row>
  </sheetData>
  <sheetProtection/>
  <printOptions/>
  <pageMargins left="0.75" right="0.75" top="1" bottom="1" header="0.5" footer="0.5"/>
  <pageSetup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8.140625" style="0" bestFit="1" customWidth="1"/>
    <col min="3" max="3" width="13.00390625" style="0" customWidth="1"/>
    <col min="4" max="4" width="15.28125" style="0" customWidth="1"/>
  </cols>
  <sheetData>
    <row r="1" ht="12.75">
      <c r="B1" s="1" t="s">
        <v>617</v>
      </c>
    </row>
    <row r="3" spans="2:3" ht="12.75">
      <c r="B3" t="s">
        <v>554</v>
      </c>
      <c r="C3" s="122" t="s">
        <v>488</v>
      </c>
    </row>
    <row r="5" spans="1:4" ht="12.75">
      <c r="A5" s="11"/>
      <c r="B5" s="12" t="s">
        <v>242</v>
      </c>
      <c r="C5" s="11"/>
      <c r="D5" s="11"/>
    </row>
    <row r="6" spans="1:4" ht="12.75">
      <c r="A6" s="11" t="s">
        <v>119</v>
      </c>
      <c r="B6" s="14" t="s">
        <v>120</v>
      </c>
      <c r="C6" s="14" t="s">
        <v>128</v>
      </c>
      <c r="D6" s="11" t="s">
        <v>127</v>
      </c>
    </row>
    <row r="7" spans="1:4" ht="12.75">
      <c r="A7" s="11" t="s">
        <v>457</v>
      </c>
      <c r="B7" s="11" t="s">
        <v>3</v>
      </c>
      <c r="C7" s="14" t="s">
        <v>491</v>
      </c>
      <c r="D7" s="74" t="s">
        <v>618</v>
      </c>
    </row>
    <row r="8" spans="1:4" ht="12.75">
      <c r="A8" s="11"/>
      <c r="B8" s="11"/>
      <c r="C8" s="11"/>
      <c r="D8" s="11"/>
    </row>
    <row r="9" spans="1:4" ht="12.75">
      <c r="A9" s="11">
        <v>1</v>
      </c>
      <c r="B9" s="14" t="s">
        <v>458</v>
      </c>
      <c r="C9" s="220">
        <v>0</v>
      </c>
      <c r="D9" s="11"/>
    </row>
    <row r="10" spans="1:4" ht="12.75">
      <c r="A10" s="11">
        <v>2</v>
      </c>
      <c r="B10" s="14" t="s">
        <v>459</v>
      </c>
      <c r="C10" s="220">
        <v>0</v>
      </c>
      <c r="D10" s="11"/>
    </row>
    <row r="11" spans="1:4" ht="12.75">
      <c r="A11" s="11">
        <v>3</v>
      </c>
      <c r="B11" s="11" t="s">
        <v>460</v>
      </c>
      <c r="C11" s="220">
        <v>0</v>
      </c>
      <c r="D11" s="11">
        <v>740000</v>
      </c>
    </row>
    <row r="12" spans="1:4" ht="12.75">
      <c r="A12" s="11">
        <v>4</v>
      </c>
      <c r="B12" s="14" t="s">
        <v>461</v>
      </c>
      <c r="C12" s="220">
        <v>0</v>
      </c>
      <c r="D12" s="11">
        <v>150000</v>
      </c>
    </row>
    <row r="13" spans="1:4" ht="12.75">
      <c r="A13" s="11">
        <v>5</v>
      </c>
      <c r="B13" s="14" t="s">
        <v>462</v>
      </c>
      <c r="C13" s="220">
        <v>0</v>
      </c>
      <c r="D13" s="11">
        <v>920000</v>
      </c>
    </row>
    <row r="14" spans="1:4" ht="12.75">
      <c r="A14" s="11">
        <v>6</v>
      </c>
      <c r="B14" s="14" t="s">
        <v>463</v>
      </c>
      <c r="C14" s="220">
        <v>0</v>
      </c>
      <c r="D14" s="11"/>
    </row>
    <row r="15" spans="1:4" ht="12.75">
      <c r="A15" s="11">
        <v>7</v>
      </c>
      <c r="B15" s="11" t="s">
        <v>464</v>
      </c>
      <c r="C15" s="220">
        <v>606000</v>
      </c>
      <c r="D15" s="11"/>
    </row>
    <row r="16" spans="1:4" ht="12.75">
      <c r="A16" s="23">
        <v>8</v>
      </c>
      <c r="B16" s="23" t="s">
        <v>465</v>
      </c>
      <c r="C16" s="220">
        <v>0</v>
      </c>
      <c r="D16" s="11"/>
    </row>
    <row r="17" spans="1:4" ht="12.75">
      <c r="A17" s="11"/>
      <c r="B17" s="14"/>
      <c r="C17" s="220"/>
      <c r="D17" s="11"/>
    </row>
    <row r="18" spans="1:4" ht="12.75">
      <c r="A18" s="11"/>
      <c r="B18" s="14"/>
      <c r="C18" s="220"/>
      <c r="D18" s="11"/>
    </row>
    <row r="19" spans="1:4" ht="12.75">
      <c r="A19" s="11">
        <v>9</v>
      </c>
      <c r="B19" s="14" t="s">
        <v>74</v>
      </c>
      <c r="C19" s="221">
        <f>SUM(C9:C18)</f>
        <v>606000</v>
      </c>
      <c r="D19" s="221">
        <f>SUM(D9:D18)</f>
        <v>1810000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9.57421875" style="0" bestFit="1" customWidth="1"/>
    <col min="3" max="3" width="13.28125" style="0" customWidth="1"/>
    <col min="4" max="4" width="12.28125" style="0" customWidth="1"/>
    <col min="5" max="5" width="9.28125" style="0" bestFit="1" customWidth="1"/>
    <col min="6" max="6" width="12.421875" style="0" customWidth="1"/>
  </cols>
  <sheetData>
    <row r="1" ht="12.75">
      <c r="B1" s="1" t="s">
        <v>602</v>
      </c>
    </row>
    <row r="2" spans="2:4" ht="12.75">
      <c r="B2" t="s">
        <v>554</v>
      </c>
      <c r="D2" t="s">
        <v>78</v>
      </c>
    </row>
    <row r="3" ht="12.75">
      <c r="A3" s="6" t="s">
        <v>245</v>
      </c>
    </row>
    <row r="4" spans="2:6" ht="12.75">
      <c r="B4" t="s">
        <v>83</v>
      </c>
      <c r="C4" t="s">
        <v>174</v>
      </c>
      <c r="D4" t="s">
        <v>126</v>
      </c>
      <c r="E4" t="s">
        <v>127</v>
      </c>
      <c r="F4" t="s">
        <v>204</v>
      </c>
    </row>
    <row r="5" spans="1:6" ht="12.75">
      <c r="A5" s="12" t="s">
        <v>492</v>
      </c>
      <c r="B5" s="12" t="s">
        <v>493</v>
      </c>
      <c r="C5" s="12" t="s">
        <v>238</v>
      </c>
      <c r="D5" s="22" t="s">
        <v>257</v>
      </c>
      <c r="E5" s="22" t="s">
        <v>494</v>
      </c>
      <c r="F5" s="22" t="s">
        <v>104</v>
      </c>
    </row>
    <row r="6" spans="1:6" ht="12.75">
      <c r="A6" s="11">
        <v>1</v>
      </c>
      <c r="B6" s="11" t="s">
        <v>560</v>
      </c>
      <c r="C6" s="123">
        <v>2044195</v>
      </c>
      <c r="D6" s="123"/>
      <c r="E6" s="123"/>
      <c r="F6" s="123">
        <f>SUM(C6:E6)</f>
        <v>2044195</v>
      </c>
    </row>
    <row r="7" spans="1:6" ht="12.75">
      <c r="A7" s="11">
        <v>2</v>
      </c>
      <c r="B7" s="11" t="s">
        <v>561</v>
      </c>
      <c r="C7" s="123">
        <v>551933</v>
      </c>
      <c r="D7" s="123"/>
      <c r="E7" s="123"/>
      <c r="F7" s="123">
        <f>SUM(C7:E7)</f>
        <v>551933</v>
      </c>
    </row>
    <row r="8" spans="1:6" ht="12.75">
      <c r="A8" s="11">
        <v>3</v>
      </c>
      <c r="B8" s="11"/>
      <c r="C8" s="123"/>
      <c r="D8" s="123"/>
      <c r="E8" s="123"/>
      <c r="F8" s="123">
        <f>SUM(C8:E8)</f>
        <v>0</v>
      </c>
    </row>
    <row r="9" spans="1:6" ht="12.75">
      <c r="A9" s="11">
        <v>4</v>
      </c>
      <c r="B9" s="11"/>
      <c r="C9" s="123"/>
      <c r="D9" s="123"/>
      <c r="E9" s="123"/>
      <c r="F9" s="123">
        <f>SUM(C9:E9)</f>
        <v>0</v>
      </c>
    </row>
    <row r="10" spans="1:6" ht="12.75">
      <c r="A10" s="11"/>
      <c r="B10" s="11"/>
      <c r="C10" s="123"/>
      <c r="D10" s="123"/>
      <c r="E10" s="123"/>
      <c r="F10" s="123">
        <f>SUM(C10:E10)</f>
        <v>0</v>
      </c>
    </row>
    <row r="11" spans="1:6" ht="12.75">
      <c r="A11" s="11">
        <v>5</v>
      </c>
      <c r="B11" s="12" t="s">
        <v>106</v>
      </c>
      <c r="C11" s="124">
        <f>SUM(C6:C10)</f>
        <v>2596128</v>
      </c>
      <c r="D11" s="124">
        <f>SUM(D6:D10)</f>
        <v>0</v>
      </c>
      <c r="E11" s="124">
        <f>SUM(E6:E10)</f>
        <v>0</v>
      </c>
      <c r="F11" s="124">
        <f>SUM(F6:F10)</f>
        <v>2596128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3.7109375" style="0" customWidth="1"/>
    <col min="4" max="4" width="15.00390625" style="0" customWidth="1"/>
    <col min="6" max="6" width="15.28125" style="0" bestFit="1" customWidth="1"/>
  </cols>
  <sheetData>
    <row r="1" ht="12.75">
      <c r="B1" s="1" t="s">
        <v>603</v>
      </c>
    </row>
    <row r="2" ht="12.75">
      <c r="C2" t="s">
        <v>554</v>
      </c>
    </row>
    <row r="3" spans="1:2" ht="12.75">
      <c r="A3" s="6" t="s">
        <v>149</v>
      </c>
      <c r="B3" s="2"/>
    </row>
    <row r="4" spans="2:6" ht="12.75">
      <c r="B4" t="s">
        <v>83</v>
      </c>
      <c r="C4" t="s">
        <v>120</v>
      </c>
      <c r="D4" t="s">
        <v>128</v>
      </c>
      <c r="E4" t="s">
        <v>127</v>
      </c>
      <c r="F4" t="s">
        <v>204</v>
      </c>
    </row>
    <row r="5" spans="1:6" ht="12.75">
      <c r="A5" s="12" t="s">
        <v>186</v>
      </c>
      <c r="B5" s="12" t="s">
        <v>22</v>
      </c>
      <c r="C5" s="12" t="s">
        <v>238</v>
      </c>
      <c r="D5" s="12" t="s">
        <v>239</v>
      </c>
      <c r="E5" s="22" t="s">
        <v>494</v>
      </c>
      <c r="F5" s="22" t="s">
        <v>104</v>
      </c>
    </row>
    <row r="6" spans="1:6" ht="12.75">
      <c r="A6" s="11">
        <v>1</v>
      </c>
      <c r="B6" s="14" t="s">
        <v>568</v>
      </c>
      <c r="C6" s="123"/>
      <c r="D6" s="123">
        <v>176787</v>
      </c>
      <c r="E6" s="123"/>
      <c r="F6" s="123">
        <f>SUM(C6:E6)</f>
        <v>176787</v>
      </c>
    </row>
    <row r="7" spans="1:6" ht="12.75">
      <c r="A7" s="39">
        <v>2</v>
      </c>
      <c r="B7" s="11" t="s">
        <v>246</v>
      </c>
      <c r="C7" s="123"/>
      <c r="D7" s="123">
        <v>47733</v>
      </c>
      <c r="E7" s="123"/>
      <c r="F7" s="123">
        <f aca="true" t="shared" si="0" ref="F7:F15">SUM(C7:E7)</f>
        <v>47733</v>
      </c>
    </row>
    <row r="8" spans="1:6" ht="12.75">
      <c r="A8" s="39">
        <v>3</v>
      </c>
      <c r="B8" s="14" t="s">
        <v>569</v>
      </c>
      <c r="C8" s="123"/>
      <c r="D8" s="123">
        <v>1919594</v>
      </c>
      <c r="E8" s="123"/>
      <c r="F8" s="123">
        <f t="shared" si="0"/>
        <v>1919594</v>
      </c>
    </row>
    <row r="9" spans="1:6" ht="12.75">
      <c r="A9" s="39">
        <v>4</v>
      </c>
      <c r="B9" s="11" t="s">
        <v>246</v>
      </c>
      <c r="C9" s="123"/>
      <c r="D9" s="123">
        <v>518290</v>
      </c>
      <c r="E9" s="123"/>
      <c r="F9" s="123">
        <f t="shared" si="0"/>
        <v>518290</v>
      </c>
    </row>
    <row r="10" spans="1:6" ht="12.75">
      <c r="A10" s="39">
        <v>5</v>
      </c>
      <c r="B10" s="14" t="s">
        <v>570</v>
      </c>
      <c r="C10" s="123"/>
      <c r="D10" s="123">
        <v>960000</v>
      </c>
      <c r="E10" s="123"/>
      <c r="F10" s="123">
        <f t="shared" si="0"/>
        <v>960000</v>
      </c>
    </row>
    <row r="11" spans="1:6" ht="12.75">
      <c r="A11" s="39">
        <v>6</v>
      </c>
      <c r="B11" s="11"/>
      <c r="C11" s="123"/>
      <c r="D11" s="123">
        <v>0</v>
      </c>
      <c r="E11" s="123"/>
      <c r="F11" s="123">
        <f t="shared" si="0"/>
        <v>0</v>
      </c>
    </row>
    <row r="12" spans="1:6" ht="12.75">
      <c r="A12" s="39">
        <v>7</v>
      </c>
      <c r="B12" s="11"/>
      <c r="C12" s="123"/>
      <c r="D12" s="123"/>
      <c r="E12" s="123"/>
      <c r="F12" s="123">
        <f t="shared" si="0"/>
        <v>0</v>
      </c>
    </row>
    <row r="13" spans="1:6" ht="12.75">
      <c r="A13" s="39">
        <v>8</v>
      </c>
      <c r="B13" s="11"/>
      <c r="C13" s="123"/>
      <c r="D13" s="123"/>
      <c r="E13" s="123"/>
      <c r="F13" s="123">
        <f t="shared" si="0"/>
        <v>0</v>
      </c>
    </row>
    <row r="14" spans="1:6" ht="12.75">
      <c r="A14" s="39">
        <v>9</v>
      </c>
      <c r="B14" s="11"/>
      <c r="C14" s="123"/>
      <c r="D14" s="123"/>
      <c r="E14" s="123"/>
      <c r="F14" s="123">
        <f t="shared" si="0"/>
        <v>0</v>
      </c>
    </row>
    <row r="15" spans="1:6" ht="12.75">
      <c r="A15" s="39">
        <v>10</v>
      </c>
      <c r="B15" s="11"/>
      <c r="C15" s="123"/>
      <c r="D15" s="123"/>
      <c r="E15" s="123"/>
      <c r="F15" s="123">
        <f t="shared" si="0"/>
        <v>0</v>
      </c>
    </row>
    <row r="16" spans="1:6" ht="12.75">
      <c r="A16" s="11">
        <v>11</v>
      </c>
      <c r="B16" s="12" t="s">
        <v>117</v>
      </c>
      <c r="C16" s="125">
        <f>SUM(C6:C15)</f>
        <v>0</v>
      </c>
      <c r="D16" s="125">
        <f>SUM(D6:D15)</f>
        <v>3622404</v>
      </c>
      <c r="E16" s="125">
        <f>SUM(E6:E15)</f>
        <v>0</v>
      </c>
      <c r="F16" s="125">
        <f>SUM(F6:F15)</f>
        <v>3622404</v>
      </c>
    </row>
    <row r="17" spans="1:4" ht="12.75">
      <c r="A17" s="15"/>
      <c r="B17" s="15"/>
      <c r="C17" s="15"/>
      <c r="D17" s="15"/>
    </row>
    <row r="18" spans="1:4" ht="12.75">
      <c r="A18" s="15"/>
      <c r="B18" s="16"/>
      <c r="C18" s="16"/>
      <c r="D18" s="15"/>
    </row>
    <row r="19" spans="1:4" ht="12.75">
      <c r="A19" s="15"/>
      <c r="B19" s="15"/>
      <c r="C19" s="15"/>
      <c r="D19" s="15"/>
    </row>
    <row r="20" spans="1:4" ht="12.75">
      <c r="A20" s="15"/>
      <c r="B20" s="16"/>
      <c r="C20" s="15"/>
      <c r="D20" s="15"/>
    </row>
    <row r="21" spans="1:4" ht="12.75">
      <c r="A21" s="15"/>
      <c r="B21" s="15"/>
      <c r="C21" s="15"/>
      <c r="D21" s="15"/>
    </row>
    <row r="22" spans="1:4" ht="12.75">
      <c r="A22" s="15"/>
      <c r="B22" s="15"/>
      <c r="C22" s="15"/>
      <c r="D22" s="15"/>
    </row>
    <row r="23" spans="1:4" ht="12.75">
      <c r="A23" s="15"/>
      <c r="B23" s="15"/>
      <c r="C23" s="16"/>
      <c r="D23" s="15"/>
    </row>
    <row r="24" spans="1:4" ht="12.75">
      <c r="A24" s="15"/>
      <c r="B24" s="15"/>
      <c r="C24" s="15"/>
      <c r="D24" s="15"/>
    </row>
    <row r="25" spans="1:4" ht="12.75">
      <c r="A25" s="15"/>
      <c r="B25" s="16"/>
      <c r="C25" s="16"/>
      <c r="D25" s="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User</cp:lastModifiedBy>
  <cp:lastPrinted>2017-03-20T15:05:35Z</cp:lastPrinted>
  <dcterms:created xsi:type="dcterms:W3CDTF">2006-01-17T11:47:21Z</dcterms:created>
  <dcterms:modified xsi:type="dcterms:W3CDTF">2018-03-28T19:59:33Z</dcterms:modified>
  <cp:category/>
  <cp:version/>
  <cp:contentType/>
  <cp:contentStatus/>
</cp:coreProperties>
</file>