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15195" windowHeight="8445" firstSheet="4" activeTab="10"/>
  </bookViews>
  <sheets>
    <sheet name="1.melléklet" sheetId="1" r:id="rId1"/>
    <sheet name="2.1 melléklet" sheetId="2" r:id="rId2"/>
    <sheet name="2.2 melléklet" sheetId="3" r:id="rId3"/>
    <sheet name="7. melléklet" sheetId="4" r:id="rId4"/>
    <sheet name="4. melléklet" sheetId="5" r:id="rId5"/>
    <sheet name="5. melléklet" sheetId="6" r:id="rId6"/>
    <sheet name="6. melléklet" sheetId="7" r:id="rId7"/>
    <sheet name="3. melléklet" sheetId="8" r:id="rId8"/>
    <sheet name="8.1. melléklet" sheetId="10" r:id="rId9"/>
    <sheet name="8,2 melléklet" sheetId="11" r:id="rId10"/>
    <sheet name="9. melléklet" sheetId="12" r:id="rId11"/>
  </sheets>
  <calcPr calcId="144525"/>
</workbook>
</file>

<file path=xl/calcChain.xml><?xml version="1.0" encoding="utf-8"?>
<calcChain xmlns="http://schemas.openxmlformats.org/spreadsheetml/2006/main">
  <c r="O20" i="5" l="1"/>
  <c r="O16" i="5"/>
  <c r="C142" i="1"/>
  <c r="O24" i="5"/>
  <c r="O23" i="5"/>
  <c r="O22" i="5"/>
  <c r="O19" i="5"/>
  <c r="O18" i="5"/>
  <c r="O17" i="5"/>
  <c r="O14" i="5"/>
  <c r="O12" i="5"/>
  <c r="O11" i="5"/>
  <c r="O10" i="5"/>
  <c r="O9" i="5"/>
  <c r="O7" i="5"/>
  <c r="O6" i="5"/>
  <c r="C128" i="1"/>
  <c r="C155" i="1"/>
  <c r="E18" i="3"/>
  <c r="E10" i="4"/>
  <c r="B10" i="4"/>
  <c r="C16" i="10"/>
  <c r="C136" i="8"/>
  <c r="E28" i="2"/>
  <c r="E19" i="2"/>
  <c r="C135" i="10"/>
  <c r="C145" i="10" s="1"/>
  <c r="C122" i="10"/>
  <c r="C108" i="10"/>
  <c r="C92" i="10"/>
  <c r="C37" i="10"/>
  <c r="C30" i="10"/>
  <c r="C9" i="10"/>
  <c r="E93" i="8"/>
  <c r="D93" i="8"/>
  <c r="C93" i="8"/>
  <c r="C72" i="8"/>
  <c r="E35" i="8"/>
  <c r="D35" i="8"/>
  <c r="C35" i="8"/>
  <c r="E28" i="8"/>
  <c r="D28" i="8"/>
  <c r="C28" i="8"/>
  <c r="D13" i="7"/>
  <c r="E7" i="8"/>
  <c r="D7" i="8"/>
  <c r="C7" i="8"/>
  <c r="C19" i="2"/>
  <c r="B14" i="6"/>
  <c r="C55" i="11"/>
  <c r="C49" i="11"/>
  <c r="C37" i="11"/>
  <c r="C30" i="11"/>
  <c r="C36" i="11" s="1"/>
  <c r="C26" i="11"/>
  <c r="C20" i="11"/>
  <c r="C130" i="10"/>
  <c r="C69" i="10"/>
  <c r="C65" i="10"/>
  <c r="C54" i="10"/>
  <c r="E67" i="8"/>
  <c r="D67" i="8"/>
  <c r="C67" i="8"/>
  <c r="E63" i="8"/>
  <c r="D63" i="8"/>
  <c r="C63" i="8"/>
  <c r="E57" i="8"/>
  <c r="D57" i="8"/>
  <c r="C57" i="8"/>
  <c r="F9" i="4"/>
  <c r="F8" i="4"/>
  <c r="F7" i="4"/>
  <c r="F6" i="4"/>
  <c r="C25" i="3"/>
  <c r="C19" i="3"/>
  <c r="C18" i="3"/>
  <c r="C160" i="1"/>
  <c r="C112" i="1"/>
  <c r="C79" i="1"/>
  <c r="C75" i="1"/>
  <c r="C67" i="1"/>
  <c r="C63" i="1"/>
  <c r="C57" i="1"/>
  <c r="C52" i="1"/>
  <c r="C46" i="1"/>
  <c r="C35" i="1"/>
  <c r="C28" i="1"/>
  <c r="C21" i="1"/>
  <c r="C14" i="1"/>
  <c r="C7" i="1"/>
  <c r="C31" i="3" l="1"/>
  <c r="C60" i="11"/>
  <c r="E62" i="8"/>
  <c r="F10" i="4"/>
  <c r="C166" i="1"/>
  <c r="C62" i="8"/>
  <c r="C62" i="1"/>
  <c r="C170" i="1" s="1"/>
  <c r="D62" i="8"/>
  <c r="C64" i="10"/>
  <c r="C41" i="11"/>
  <c r="C85" i="1"/>
  <c r="C171" i="1" s="1"/>
  <c r="C32" i="3"/>
  <c r="C86" i="1" l="1"/>
</calcChain>
</file>

<file path=xl/sharedStrings.xml><?xml version="1.0" encoding="utf-8"?>
<sst xmlns="http://schemas.openxmlformats.org/spreadsheetml/2006/main" count="1250" uniqueCount="458">
  <si>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</si>
  <si>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</si>
  <si>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</si>
  <si>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</si>
  <si>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</si>
  <si>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</si>
  <si>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</si>
  <si>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</si>
  <si>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</si>
  <si>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</si>
  <si>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</si>
  <si>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</si>
  <si>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</si>
  <si>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</si>
  <si>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</si>
  <si>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</si>
  <si>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</si>
  <si>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</si>
  <si>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</si>
  <si>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</si>
  <si>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</si>
  <si>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</si>
  <si>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</si>
  <si>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</si>
  <si>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</si>
  <si>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</si>
  <si>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</si>
  <si>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</si>
  <si>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</si>
  <si>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</si>
  <si>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</si>
  <si>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</si>
  <si>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</si>
  <si>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</si>
  <si>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</si>
  <si>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</si>
  <si>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</si>
  <si>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</si>
  <si>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</si>
  <si>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</si>
  <si>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</si>
  <si>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</si>
  <si>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</si>
  <si>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</si>
  <si>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</si>
  <si>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</si>
  <si>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</si>
  <si>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</si>
  <si>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</si>
  <si>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</si>
  <si>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</si>
  <si>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</si>
  <si>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</si>
  <si>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</si>
  <si>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</si>
  <si>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</si>
  <si>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</si>
  <si>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</si>
  <si>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</si>
  <si>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</si>
  <si>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</si>
  <si>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</si>
  <si>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</si>
  <si>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</si>
  <si>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</si>
  <si>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</si>
  <si>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</si>
  <si>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</si>
  <si>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</si>
  <si>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</si>
  <si>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</si>
  <si>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</si>
  <si>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</si>
  <si>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</si>
  <si>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</si>
  <si>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</si>
  <si>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</si>
  <si>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</si>
  <si>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</si>
  <si>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</si>
  <si>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</si>
  <si>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</si>
  <si>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</si>
  <si>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</si>
  <si>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</si>
  <si>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</si>
  <si>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</si>
  <si>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</si>
  <si>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</si>
  <si>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</si>
  <si>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</si>
  <si>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</si>
  <si>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</si>
  <si>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</si>
  <si>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</si>
  <si>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</si>
  <si>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</si>
  <si>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</si>
  <si>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</si>
  <si>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</si>
  <si>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</si>
  <si>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</si>
  <si>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</si>
  <si>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</si>
  <si>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</si>
  <si>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</si>
  <si>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</si>
  <si>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</si>
  <si>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</si>
  <si>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</si>
  <si>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</si>
  <si>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</si>
  <si>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</si>
  <si>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</si>
  <si>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</si>
  <si>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</si>
  <si>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</si>
  <si>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</si>
  <si>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</si>
  <si>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</si>
  <si>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</si>
  <si>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</si>
  <si>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</si>
  <si>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</si>
  <si>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</si>
  <si>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</si>
  <si>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</si>
  <si>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</si>
  <si>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</si>
  <si>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</si>
  <si>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</si>
  <si>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</si>
  <si>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</si>
  <si>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</si>
  <si>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</si>
  <si>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</si>
  <si>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</si>
  <si>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</si>
  <si>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</si>
  <si>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</si>
  <si>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</si>
  <si>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</si>
  <si>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</si>
  <si>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</si>
  <si>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</si>
  <si>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</si>
  <si>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</si>
  <si>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</si>
  <si>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</si>
  <si>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</si>
  <si>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</si>
  <si>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</si>
  <si>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</si>
  <si>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</si>
  <si>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</si>
  <si>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</si>
  <si>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</si>
  <si>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</si>
  <si>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</si>
  <si>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</si>
  <si>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</si>
  <si>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</si>
  <si>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</si>
  <si>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</si>
  <si>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</si>
  <si>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</si>
  <si>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</si>
  <si>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</si>
  <si>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</si>
  <si>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</si>
  <si>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</si>
  <si>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</si>
  <si>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</si>
  <si>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</si>
  <si>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</si>
  <si>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</si>
  <si>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</si>
  <si>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</si>
  <si>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</si>
  <si>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</si>
  <si>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</si>
  <si>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</si>
  <si>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</si>
  <si>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</si>
  <si>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</si>
  <si>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</si>
  <si>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</si>
  <si>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</si>
  <si>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</si>
  <si>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</si>
  <si>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</si>
  <si>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</si>
  <si>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</si>
  <si>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</si>
  <si>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</si>
  <si>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</si>
  <si>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</si>
  <si>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</si>
  <si>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</si>
  <si>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</si>
  <si>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</si>
  <si>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</si>
  <si>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</si>
  <si>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</si>
  <si>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</si>
  <si>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</si>
  <si>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</si>
  <si>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</si>
  <si>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</si>
  <si>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</si>
  <si>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</si>
  <si>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</si>
  <si>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</si>
  <si>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</si>
  <si>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</si>
  <si>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</si>
  <si>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</si>
  <si>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</si>
  <si>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</si>
  <si>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</si>
  <si>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</si>
  <si>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</si>
  <si>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</si>
  <si>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</si>
  <si>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</si>
  <si>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</si>
  <si>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</si>
  <si>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</si>
  <si>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</si>
  <si>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</si>
  <si>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</si>
  <si>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</si>
  <si>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</si>
  <si>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</si>
  <si>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</si>
  <si>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</si>
  <si>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</si>
  <si>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</si>
  <si>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</si>
  <si>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</si>
  <si>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</si>
  <si>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</si>
  <si>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</si>
  <si>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</si>
  <si>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</si>
  <si>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</si>
  <si>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</si>
  <si>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</si>
  <si>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</si>
  <si>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</si>
  <si>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</si>
  <si>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</si>
  <si>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</si>
  <si>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</si>
  <si>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</si>
  <si>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</si>
  <si>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</si>
  <si>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</si>
  <si>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</si>
  <si>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</si>
  <si>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</si>
  <si>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</si>
  <si>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</si>
  <si>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</si>
  <si>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</si>
  <si>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</si>
  <si>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</si>
  <si>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</si>
  <si>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</si>
  <si>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</si>
  <si>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</si>
  <si>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</si>
  <si>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</si>
  <si>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</si>
  <si>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</si>
  <si>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</si>
  <si>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</si>
  <si>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</si>
  <si>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</si>
  <si>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</si>
  <si>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</si>
  <si>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</si>
  <si>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</si>
  <si>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</si>
  <si>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</si>
  <si>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</si>
  <si>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</si>
  <si>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</si>
  <si>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</si>
  <si>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</si>
  <si>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</si>
  <si>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</si>
  <si>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</si>
  <si>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</si>
  <si>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</si>
  <si>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</si>
  <si>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</si>
  <si>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</si>
  <si>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</si>
  <si>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</si>
  <si>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</si>
  <si>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</si>
  <si>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</si>
  <si>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</si>
  <si>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</si>
  <si>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</si>
  <si>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</si>
  <si>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</si>
  <si>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</si>
  <si>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</si>
  <si>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</si>
  <si>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</si>
  <si>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</si>
  <si>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</si>
  <si>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</si>
  <si>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</si>
  <si>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</si>
  <si>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</si>
  <si>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</si>
  <si>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</si>
  <si>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</si>
  <si>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</si>
  <si>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</si>
  <si>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</si>
  <si>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</si>
  <si>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</si>
  <si>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</si>
  <si>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</si>
  <si>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</si>
  <si>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Felújítási kiadások előirányzata felújításonként</t>
  </si>
  <si>
    <t>Felújítás  megnevezése</t>
  </si>
  <si>
    <t>Teljes költség</t>
  </si>
  <si>
    <t>Kivitelezés kezdési és befejezési éve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</si>
  <si>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</si>
  <si>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</si>
  <si>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</si>
  <si>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</si>
  <si>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</si>
  <si>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</si>
  <si>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</si>
  <si>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</si>
  <si>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</si>
  <si>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</si>
  <si>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</si>
  <si>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</si>
  <si>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</si>
  <si>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</si>
  <si>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</si>
  <si>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</si>
  <si>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</si>
  <si>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</si>
  <si>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</si>
  <si>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 xml:space="preserve"> Egyéb működési célú kiadások</t>
  </si>
  <si>
    <t>Finanszírozási kiadások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</si>
  <si>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</si>
  <si>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</si>
  <si>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</si>
  <si>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</si>
  <si>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</si>
  <si>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K I M U T A T Á S
a 2014. évben céljelleggel juttatott támogatásokról</t>
  </si>
  <si>
    <t>Támogatott szervezet neve</t>
  </si>
  <si>
    <t>Támogatás célja</t>
  </si>
  <si>
    <t>Támogatás összge</t>
  </si>
  <si>
    <t>működési támogatás</t>
  </si>
  <si>
    <t xml:space="preserve">   Rövid lejáratú  hitelek, kölcsönök felvétele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</si>
  <si>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</si>
  <si>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</si>
  <si>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</si>
  <si>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</si>
  <si>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</si>
  <si>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</si>
  <si>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</si>
  <si>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</si>
  <si>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</si>
  <si>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</si>
  <si>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</si>
  <si>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</si>
  <si>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</si>
  <si>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</si>
  <si>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</si>
  <si>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</si>
  <si>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</si>
  <si>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</si>
  <si>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</si>
  <si>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</si>
  <si>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</si>
  <si>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</si>
  <si>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</si>
  <si>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</si>
  <si>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</si>
  <si>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</si>
  <si>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</si>
  <si>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</si>
  <si>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</si>
  <si>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</si>
  <si>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</si>
  <si>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</si>
  <si>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</si>
  <si>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</si>
  <si>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</si>
  <si>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</si>
  <si>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>Pápakovácsi SE</t>
  </si>
  <si>
    <t>Vakok és Gyengénlátók</t>
  </si>
  <si>
    <t>Katasztrófavédelem</t>
  </si>
  <si>
    <t>Rendőrség</t>
  </si>
  <si>
    <t>Háromhatár KSE</t>
  </si>
  <si>
    <t>Függő kiadás</t>
  </si>
  <si>
    <t>Függő bevétel</t>
  </si>
  <si>
    <t xml:space="preserve"> forintban</t>
  </si>
  <si>
    <t xml:space="preserve">  forintban </t>
  </si>
  <si>
    <t xml:space="preserve"> forintban </t>
  </si>
  <si>
    <t>2019. év</t>
  </si>
  <si>
    <t>2018. év</t>
  </si>
  <si>
    <t>Államháztartáson belüli megelőlegezés  visszafizetése</t>
  </si>
  <si>
    <t>Tartalék</t>
  </si>
  <si>
    <t>Egyéb támogatás</t>
  </si>
  <si>
    <t>Árkok, utak felújtása</t>
  </si>
  <si>
    <t>Ravatalozó felújítása</t>
  </si>
  <si>
    <t>2017. évi előirányzat</t>
  </si>
  <si>
    <t>2020. év</t>
  </si>
  <si>
    <t>2021. év</t>
  </si>
  <si>
    <t>A 2018. évi általános működés és ágazati feladatok támogatásának alakulása jogcímenként</t>
  </si>
  <si>
    <t>2018. évi támogatás összesen</t>
  </si>
  <si>
    <t>Előirányzat-felhasználási terv 2018. évre</t>
  </si>
  <si>
    <t>Felhasználás 2017. XII.31-ig</t>
  </si>
  <si>
    <t>2018. évi előirányzat</t>
  </si>
  <si>
    <t>2018. év utáni szükséglet
(6=2 - 4 - 5)</t>
  </si>
  <si>
    <t>2018</t>
  </si>
  <si>
    <t>Hivatal felújítás (önrész)</t>
  </si>
  <si>
    <t>Közösségi ház</t>
  </si>
  <si>
    <t>Kimutatás az európai uniós alapokból és központi költségvetési előirányzat terhére finanszírozott projektek tervezett forrásairól</t>
  </si>
  <si>
    <t>Sorszám</t>
  </si>
  <si>
    <t>Projet megnevezése</t>
  </si>
  <si>
    <t>Pályázat neve</t>
  </si>
  <si>
    <t>Támogatás megnevezése</t>
  </si>
  <si>
    <t>Bevétel</t>
  </si>
  <si>
    <t>Kiadás</t>
  </si>
  <si>
    <t>jogcíme</t>
  </si>
  <si>
    <t>összege</t>
  </si>
  <si>
    <t>KÖFOP-1.2.1-VEKOP-16-2016-00110</t>
  </si>
  <si>
    <t>Pápakovácsi Község Önkormányzat ASP központhoz való csatlakozása</t>
  </si>
  <si>
    <t>támogatás</t>
  </si>
  <si>
    <t>önerő</t>
  </si>
  <si>
    <t>Tesztelés, élesítés, projektmenedzsment költsége</t>
  </si>
  <si>
    <t>Összesen</t>
  </si>
  <si>
    <t>forintban</t>
  </si>
  <si>
    <t>8.1. melléklet a 1/2018. (II.20.) önkormányzati rendelethez</t>
  </si>
  <si>
    <t>8.1. melléklet az 1/2018. (II.20.) önkormányzati rendelethez</t>
  </si>
  <si>
    <t>3.melléklet 1/2018. (II.20.) önkormányzati rendelethez</t>
  </si>
  <si>
    <t>6.melléklet  az 1/2018. (II.20.) önkormányzati rendelethez</t>
  </si>
  <si>
    <t>5.melléklet az 1/2018. (II.20.) önkormányzati rendelethez</t>
  </si>
  <si>
    <t>4.melléklet az 1/2018. (II.20.) önkormányzati rendelethez</t>
  </si>
  <si>
    <t>7.melléklet az 1/2018. (II.20.) önkormányzati rendelethez</t>
  </si>
  <si>
    <t>2.2.  melléklet az 1/2018. (II.20.) önkormányzati rendelethez</t>
  </si>
  <si>
    <t>2.1. melléklet az 1/2018. (II.20.) önkormányzati rendelethez</t>
  </si>
  <si>
    <t>1.melléklet az 1/2018. (II.20.) önkormányzati rendelethez</t>
  </si>
  <si>
    <t>8.2. melléklet az 1/2018. (II.20.) önkormányzati rendelethez</t>
  </si>
  <si>
    <t>9.melléklet az 1/2018. (II.20.)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</si>
</sst>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3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6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Alignment="1">
      <alignment horizontal="center" wrapText="1"/>
    </xf>
    <xf numFmtId="0" fontId="0" fillId="0" borderId="0" xfId="0" applyProtection="1"/>
    <xf numFmtId="0" fontId="16" fillId="0" borderId="5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</xf>
    <xf numFmtId="0" fontId="11" fillId="0" borderId="19" xfId="0" applyFont="1" applyBorder="1" applyAlignment="1" applyProtection="1">
      <alignment horizontal="right" vertical="center" indent="1"/>
    </xf>
    <xf numFmtId="0" fontId="11" fillId="0" borderId="20" xfId="0" applyFont="1" applyBorder="1" applyAlignment="1" applyProtection="1">
      <alignment horizontal="left" vertical="center" indent="1"/>
      <protection locked="0"/>
    </xf>
    <xf numFmtId="3" fontId="11" fillId="0" borderId="21" xfId="0" applyNumberFormat="1" applyFont="1" applyBorder="1" applyAlignment="1" applyProtection="1">
      <alignment horizontal="right" vertical="center" indent="1"/>
      <protection locked="0"/>
    </xf>
    <xf numFmtId="0" fontId="11" fillId="0" borderId="11" xfId="0" applyFont="1" applyBorder="1" applyAlignment="1" applyProtection="1">
      <alignment horizontal="right" vertical="center" indent="1"/>
    </xf>
    <xf numFmtId="0" fontId="11" fillId="0" borderId="12" xfId="0" applyFont="1" applyBorder="1" applyAlignment="1" applyProtection="1">
      <alignment horizontal="left" vertical="center" indent="1"/>
      <protection locked="0"/>
    </xf>
    <xf numFmtId="3" fontId="11" fillId="0" borderId="13" xfId="0" applyNumberFormat="1" applyFont="1" applyBorder="1" applyAlignment="1" applyProtection="1">
      <alignment horizontal="right" vertical="center" indent="1"/>
      <protection locked="0"/>
    </xf>
    <xf numFmtId="164" fontId="24" fillId="3" borderId="32" xfId="0" applyNumberFormat="1" applyFont="1" applyFill="1" applyBorder="1" applyAlignment="1" applyProtection="1">
      <alignment horizontal="left" vertical="center" wrapText="1" indent="2"/>
    </xf>
    <xf numFmtId="3" fontId="16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1" applyFont="1" applyFill="1" applyAlignment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51" xfId="1" applyFont="1" applyFill="1" applyBorder="1" applyAlignment="1" applyProtection="1">
      <alignment horizontal="center" vertical="center" wrapText="1"/>
    </xf>
    <xf numFmtId="0" fontId="5" fillId="0" borderId="39" xfId="1" applyFont="1" applyFill="1" applyBorder="1" applyAlignment="1" applyProtection="1">
      <alignment horizontal="center" vertical="center" wrapText="1"/>
    </xf>
    <xf numFmtId="0" fontId="6" fillId="0" borderId="39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0" fillId="0" borderId="39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52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vertical="center" wrapText="1"/>
    </xf>
    <xf numFmtId="0" fontId="8" fillId="0" borderId="15" xfId="0" applyFont="1" applyBorder="1" applyAlignment="1" applyProtection="1">
      <alignment horizontal="left" vertical="center" wrapText="1"/>
    </xf>
    <xf numFmtId="0" fontId="8" fillId="0" borderId="8" xfId="0" applyFont="1" applyBorder="1" applyAlignment="1" applyProtection="1">
      <alignment vertical="center" wrapText="1"/>
    </xf>
    <xf numFmtId="0" fontId="8" fillId="0" borderId="11" xfId="0" applyFont="1" applyBorder="1" applyAlignment="1" applyProtection="1">
      <alignment vertical="center" wrapText="1"/>
    </xf>
    <xf numFmtId="0" fontId="8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vertical="center" wrapText="1"/>
    </xf>
    <xf numFmtId="0" fontId="9" fillId="0" borderId="17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2" fillId="0" borderId="53" xfId="1" applyFont="1" applyFill="1" applyBorder="1" applyAlignment="1" applyProtection="1">
      <alignment horizontal="center" vertical="center" wrapText="1"/>
    </xf>
    <xf numFmtId="0" fontId="2" fillId="0" borderId="53" xfId="1" applyFont="1" applyFill="1" applyBorder="1" applyAlignment="1" applyProtection="1">
      <alignment vertical="center" wrapText="1"/>
    </xf>
    <xf numFmtId="164" fontId="2" fillId="0" borderId="53" xfId="1" applyNumberFormat="1" applyFont="1" applyFill="1" applyBorder="1" applyAlignment="1" applyProtection="1">
      <alignment horizontal="right" vertical="center" wrapText="1" indent="1"/>
    </xf>
    <xf numFmtId="0" fontId="7" fillId="0" borderId="53" xfId="1" applyFont="1" applyFill="1" applyBorder="1" applyAlignment="1" applyProtection="1">
      <alignment horizontal="right" vertical="center" wrapText="1" indent="1"/>
      <protection locked="0"/>
    </xf>
    <xf numFmtId="164" fontId="11" fillId="0" borderId="5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55" xfId="1" applyNumberFormat="1" applyFont="1" applyFill="1" applyBorder="1" applyAlignment="1" applyProtection="1">
      <alignment horizontal="right" vertical="center" wrapText="1" indent="1"/>
    </xf>
    <xf numFmtId="164" fontId="7" fillId="0" borderId="5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1" applyNumberFormat="1" applyFont="1" applyFill="1" applyBorder="1" applyAlignment="1" applyProtection="1">
      <alignment horizontal="right" vertical="center" wrapText="1" indent="1"/>
    </xf>
    <xf numFmtId="164" fontId="7" fillId="0" borderId="6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4" xfId="1" applyNumberFormat="1" applyFont="1" applyFill="1" applyBorder="1" applyAlignment="1" applyProtection="1">
      <alignment horizontal="right" vertical="center" wrapText="1" indent="1"/>
    </xf>
    <xf numFmtId="164" fontId="9" fillId="0" borderId="44" xfId="0" applyNumberFormat="1" applyFont="1" applyBorder="1" applyAlignment="1" applyProtection="1">
      <alignment horizontal="right" vertical="center" wrapText="1" indent="1"/>
    </xf>
    <xf numFmtId="164" fontId="9" fillId="0" borderId="3" xfId="0" applyNumberFormat="1" applyFont="1" applyBorder="1" applyAlignment="1" applyProtection="1">
      <alignment horizontal="right" vertical="center" wrapText="1" indent="1"/>
    </xf>
    <xf numFmtId="164" fontId="9" fillId="0" borderId="39" xfId="0" applyNumberFormat="1" applyFont="1" applyBorder="1" applyAlignment="1" applyProtection="1">
      <alignment horizontal="right" vertical="center" wrapText="1" indent="1"/>
    </xf>
    <xf numFmtId="164" fontId="12" fillId="0" borderId="44" xfId="0" quotePrefix="1" applyNumberFormat="1" applyFont="1" applyBorder="1" applyAlignment="1" applyProtection="1">
      <alignment horizontal="right" vertical="center" wrapText="1" indent="1"/>
    </xf>
    <xf numFmtId="164" fontId="12" fillId="0" borderId="3" xfId="0" quotePrefix="1" applyNumberFormat="1" applyFont="1" applyBorder="1" applyAlignment="1" applyProtection="1">
      <alignment horizontal="right" vertical="center" wrapText="1" indent="1"/>
    </xf>
    <xf numFmtId="164" fontId="12" fillId="0" borderId="39" xfId="0" quotePrefix="1" applyNumberFormat="1" applyFont="1" applyBorder="1" applyAlignment="1" applyProtection="1">
      <alignment horizontal="right" vertical="center" wrapText="1" inden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Alignment="1" applyProtection="1">
      <alignment horizontal="left"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5" fillId="0" borderId="64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65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66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67" xfId="0" applyFont="1" applyFill="1" applyBorder="1" applyAlignment="1" applyProtection="1">
      <alignment horizontal="center" vertical="center" wrapText="1"/>
    </xf>
    <xf numFmtId="0" fontId="5" fillId="0" borderId="63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7" fillId="0" borderId="2" xfId="0" applyFont="1" applyFill="1" applyBorder="1" applyAlignment="1" applyProtection="1">
      <alignment horizontal="left" vertical="center"/>
    </xf>
    <xf numFmtId="0" fontId="27" fillId="0" borderId="51" xfId="0" applyFont="1" applyFill="1" applyBorder="1" applyAlignment="1" applyProtection="1">
      <alignment vertical="center" wrapText="1"/>
    </xf>
    <xf numFmtId="3" fontId="2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65" xfId="0" applyFont="1" applyFill="1" applyBorder="1" applyAlignment="1" applyProtection="1">
      <alignment horizontal="center" vertical="center" wrapText="1"/>
    </xf>
    <xf numFmtId="49" fontId="5" fillId="0" borderId="66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8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8" fillId="0" borderId="0" xfId="0" applyFont="1" applyBorder="1" applyAlignment="1" applyProtection="1">
      <alignment horizontal="left" wrapText="1" indent="1"/>
    </xf>
    <xf numFmtId="0" fontId="6" fillId="0" borderId="17" xfId="1" applyFont="1" applyFill="1" applyBorder="1" applyAlignment="1" applyProtection="1">
      <alignment horizontal="left" vertical="center" wrapText="1" indent="1"/>
    </xf>
    <xf numFmtId="0" fontId="10" fillId="0" borderId="18" xfId="1" applyFont="1" applyFill="1" applyBorder="1" applyAlignment="1" applyProtection="1">
      <alignment horizontal="left" vertical="center" wrapText="1" indent="1"/>
    </xf>
    <xf numFmtId="0" fontId="9" fillId="0" borderId="17" xfId="0" applyFont="1" applyBorder="1" applyAlignment="1" applyProtection="1">
      <alignment horizontal="left" vertical="center" wrapText="1"/>
    </xf>
    <xf numFmtId="164" fontId="0" fillId="0" borderId="0" xfId="0" applyNumberFormat="1"/>
    <xf numFmtId="0" fontId="29" fillId="0" borderId="12" xfId="0" applyFont="1" applyBorder="1"/>
    <xf numFmtId="3" fontId="29" fillId="0" borderId="12" xfId="0" applyNumberFormat="1" applyFont="1" applyBorder="1"/>
    <xf numFmtId="0" fontId="31" fillId="0" borderId="0" xfId="0" applyFont="1"/>
    <xf numFmtId="0" fontId="30" fillId="0" borderId="12" xfId="0" applyFont="1" applyBorder="1"/>
    <xf numFmtId="0" fontId="31" fillId="0" borderId="12" xfId="0" applyFont="1" applyBorder="1"/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164" fontId="13" fillId="0" borderId="0" xfId="0" applyNumberFormat="1" applyFont="1" applyFill="1" applyAlignment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164" fontId="20" fillId="0" borderId="44" xfId="2" applyNumberFormat="1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15" fillId="0" borderId="50" xfId="0" applyFont="1" applyBorder="1" applyAlignment="1" applyProtection="1">
      <alignment horizontal="left" vertical="center" indent="2"/>
    </xf>
    <xf numFmtId="0" fontId="15" fillId="0" borderId="51" xfId="0" applyFont="1" applyBorder="1" applyAlignment="1" applyProtection="1">
      <alignment horizontal="left" vertical="center" indent="2"/>
    </xf>
    <xf numFmtId="0" fontId="32" fillId="0" borderId="0" xfId="0" applyFont="1" applyAlignment="1">
      <alignment horizontal="left" wrapText="1"/>
    </xf>
    <xf numFmtId="0" fontId="31" fillId="0" borderId="15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15" xfId="0" applyFont="1" applyBorder="1" applyAlignment="1">
      <alignment horizontal="center" wrapText="1"/>
    </xf>
    <xf numFmtId="0" fontId="31" fillId="0" borderId="9" xfId="0" applyFont="1" applyBorder="1" applyAlignment="1">
      <alignment horizontal="center" wrapText="1"/>
    </xf>
    <xf numFmtId="3" fontId="31" fillId="0" borderId="15" xfId="0" applyNumberFormat="1" applyFont="1" applyBorder="1" applyAlignment="1">
      <alignment horizontal="right"/>
    </xf>
    <xf numFmtId="3" fontId="31" fillId="0" borderId="9" xfId="0" applyNumberFormat="1" applyFont="1" applyBorder="1" applyAlignment="1">
      <alignment horizontal="right"/>
    </xf>
    <xf numFmtId="0" fontId="30" fillId="0" borderId="12" xfId="0" applyFont="1" applyBorder="1" applyAlignment="1">
      <alignment horizontal="center"/>
    </xf>
    <xf numFmtId="0" fontId="30" fillId="0" borderId="15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</cellXfs>
  <cellStyles count="3">
    <cellStyle name="Normál" xfId="0" builtinId="0"/>
    <cellStyle name="Normál_KVRENMUNKA" xfId="1"/>
    <cellStyle name="Normál_SEGEDLETEK" xfId="2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71"/>
  <sheetViews>
    <sheetView topLeftCell="A91" workbookViewId="0">
      <selection activeCell="E10" sqref="E10"/>
    </sheetView>
  </sheetViews>
  <sheetFormatPr defaultRowHeight="15" x14ac:dyDescent="0.25"/>
  <cols>
    <col min="2" max="2" width="60.140625" customWidth="1"/>
    <col min="3" max="3" width="18.140625" customWidth="1"/>
  </cols>
  <sheetData>
    <row r="2" spans="1:3" x14ac:dyDescent="0.25">
      <c r="B2" t="s">
        <v>455</v>
      </c>
    </row>
    <row r="3" spans="1:3" ht="20.100000000000001" customHeight="1" x14ac:dyDescent="0.25">
      <c r="A3" s="346" t="s">
        <v>0</v>
      </c>
      <c r="B3" s="346"/>
      <c r="C3" s="346"/>
    </row>
    <row r="4" spans="1:3" ht="20.100000000000001" customHeight="1" thickBot="1" x14ac:dyDescent="0.3">
      <c r="A4" s="345"/>
      <c r="B4" s="345"/>
      <c r="C4" s="1" t="s">
        <v>408</v>
      </c>
    </row>
    <row r="5" spans="1:3" ht="24.95" customHeight="1" thickBot="1" x14ac:dyDescent="0.3">
      <c r="A5" s="2" t="s">
        <v>2</v>
      </c>
      <c r="B5" s="3" t="s">
        <v>3</v>
      </c>
      <c r="C5" s="4" t="s">
        <v>418</v>
      </c>
    </row>
    <row r="6" spans="1:3" ht="15" customHeight="1" thickBot="1" x14ac:dyDescent="0.3">
      <c r="A6" s="5">
        <v>1</v>
      </c>
      <c r="B6" s="6">
        <v>2</v>
      </c>
      <c r="C6" s="7">
        <v>3</v>
      </c>
    </row>
    <row r="7" spans="1:3" ht="15" customHeight="1" thickBot="1" x14ac:dyDescent="0.3">
      <c r="A7" s="8" t="s">
        <v>4</v>
      </c>
      <c r="B7" s="9" t="s">
        <v>5</v>
      </c>
      <c r="C7" s="10">
        <f>+C8+C9+C10+C11+C12+C13</f>
        <v>94175173</v>
      </c>
    </row>
    <row r="8" spans="1:3" ht="15" customHeight="1" x14ac:dyDescent="0.25">
      <c r="A8" s="11" t="s">
        <v>6</v>
      </c>
      <c r="B8" s="12" t="s">
        <v>7</v>
      </c>
      <c r="C8" s="13">
        <v>46388755</v>
      </c>
    </row>
    <row r="9" spans="1:3" ht="15" customHeight="1" x14ac:dyDescent="0.25">
      <c r="A9" s="14" t="s">
        <v>8</v>
      </c>
      <c r="B9" s="15" t="s">
        <v>9</v>
      </c>
      <c r="C9" s="16">
        <v>25708967</v>
      </c>
    </row>
    <row r="10" spans="1:3" ht="15" customHeight="1" x14ac:dyDescent="0.25">
      <c r="A10" s="14" t="s">
        <v>10</v>
      </c>
      <c r="B10" s="15" t="s">
        <v>11</v>
      </c>
      <c r="C10" s="16">
        <v>20277451</v>
      </c>
    </row>
    <row r="11" spans="1:3" ht="15" customHeight="1" x14ac:dyDescent="0.25">
      <c r="A11" s="14" t="s">
        <v>12</v>
      </c>
      <c r="B11" s="15" t="s">
        <v>13</v>
      </c>
      <c r="C11" s="16">
        <v>1800000</v>
      </c>
    </row>
    <row r="12" spans="1:3" ht="15" customHeight="1" x14ac:dyDescent="0.25">
      <c r="A12" s="14" t="s">
        <v>14</v>
      </c>
      <c r="B12" s="15" t="s">
        <v>15</v>
      </c>
      <c r="C12" s="16"/>
    </row>
    <row r="13" spans="1:3" ht="15" customHeight="1" thickBot="1" x14ac:dyDescent="0.3">
      <c r="A13" s="17" t="s">
        <v>16</v>
      </c>
      <c r="B13" s="18" t="s">
        <v>17</v>
      </c>
      <c r="C13" s="16"/>
    </row>
    <row r="14" spans="1:3" ht="15" customHeight="1" thickBot="1" x14ac:dyDescent="0.3">
      <c r="A14" s="8" t="s">
        <v>18</v>
      </c>
      <c r="B14" s="19" t="s">
        <v>19</v>
      </c>
      <c r="C14" s="10">
        <f>+C15+C16+C17+C18+C19</f>
        <v>6068800</v>
      </c>
    </row>
    <row r="15" spans="1:3" ht="15" customHeight="1" x14ac:dyDescent="0.25">
      <c r="A15" s="11" t="s">
        <v>20</v>
      </c>
      <c r="B15" s="12" t="s">
        <v>21</v>
      </c>
      <c r="C15" s="13"/>
    </row>
    <row r="16" spans="1:3" ht="15" customHeight="1" x14ac:dyDescent="0.25">
      <c r="A16" s="14" t="s">
        <v>22</v>
      </c>
      <c r="B16" s="15" t="s">
        <v>23</v>
      </c>
      <c r="C16" s="16"/>
    </row>
    <row r="17" spans="1:3" ht="15" customHeight="1" x14ac:dyDescent="0.25">
      <c r="A17" s="14" t="s">
        <v>24</v>
      </c>
      <c r="B17" s="15" t="s">
        <v>25</v>
      </c>
      <c r="C17" s="16"/>
    </row>
    <row r="18" spans="1:3" ht="15" customHeight="1" x14ac:dyDescent="0.25">
      <c r="A18" s="14" t="s">
        <v>26</v>
      </c>
      <c r="B18" s="15" t="s">
        <v>27</v>
      </c>
      <c r="C18" s="16"/>
    </row>
    <row r="19" spans="1:3" ht="15" customHeight="1" x14ac:dyDescent="0.25">
      <c r="A19" s="14" t="s">
        <v>28</v>
      </c>
      <c r="B19" s="15" t="s">
        <v>29</v>
      </c>
      <c r="C19" s="16">
        <v>6068800</v>
      </c>
    </row>
    <row r="20" spans="1:3" ht="15" customHeight="1" thickBot="1" x14ac:dyDescent="0.3">
      <c r="A20" s="17" t="s">
        <v>30</v>
      </c>
      <c r="B20" s="18" t="s">
        <v>31</v>
      </c>
      <c r="C20" s="20"/>
    </row>
    <row r="21" spans="1:3" ht="12" customHeight="1" thickBot="1" x14ac:dyDescent="0.3">
      <c r="A21" s="8" t="s">
        <v>32</v>
      </c>
      <c r="B21" s="9" t="s">
        <v>33</v>
      </c>
      <c r="C21" s="10">
        <f>+C22+C23+C24+C25+C26</f>
        <v>0</v>
      </c>
    </row>
    <row r="22" spans="1:3" ht="12" customHeight="1" x14ac:dyDescent="0.25">
      <c r="A22" s="11" t="s">
        <v>34</v>
      </c>
      <c r="B22" s="12" t="s">
        <v>35</v>
      </c>
      <c r="C22" s="13"/>
    </row>
    <row r="23" spans="1:3" ht="12" customHeight="1" x14ac:dyDescent="0.25">
      <c r="A23" s="14" t="s">
        <v>36</v>
      </c>
      <c r="B23" s="15" t="s">
        <v>37</v>
      </c>
      <c r="C23" s="16"/>
    </row>
    <row r="24" spans="1:3" ht="12" customHeight="1" x14ac:dyDescent="0.25">
      <c r="A24" s="14" t="s">
        <v>38</v>
      </c>
      <c r="B24" s="15" t="s">
        <v>39</v>
      </c>
      <c r="C24" s="16"/>
    </row>
    <row r="25" spans="1:3" ht="12" customHeight="1" x14ac:dyDescent="0.25">
      <c r="A25" s="14" t="s">
        <v>40</v>
      </c>
      <c r="B25" s="15" t="s">
        <v>41</v>
      </c>
      <c r="C25" s="16"/>
    </row>
    <row r="26" spans="1:3" ht="12" customHeight="1" x14ac:dyDescent="0.25">
      <c r="A26" s="14" t="s">
        <v>42</v>
      </c>
      <c r="B26" s="15" t="s">
        <v>43</v>
      </c>
      <c r="C26" s="16"/>
    </row>
    <row r="27" spans="1:3" ht="12" customHeight="1" thickBot="1" x14ac:dyDescent="0.3">
      <c r="A27" s="17" t="s">
        <v>44</v>
      </c>
      <c r="B27" s="18" t="s">
        <v>45</v>
      </c>
      <c r="C27" s="20"/>
    </row>
    <row r="28" spans="1:3" ht="15" customHeight="1" thickBot="1" x14ac:dyDescent="0.3">
      <c r="A28" s="8" t="s">
        <v>46</v>
      </c>
      <c r="B28" s="9" t="s">
        <v>47</v>
      </c>
      <c r="C28" s="21">
        <f>+C29+C32+C33+C34</f>
        <v>10900000</v>
      </c>
    </row>
    <row r="29" spans="1:3" ht="15" customHeight="1" x14ac:dyDescent="0.25">
      <c r="A29" s="11" t="s">
        <v>48</v>
      </c>
      <c r="B29" s="12" t="s">
        <v>49</v>
      </c>
      <c r="C29" s="22">
        <v>9500000</v>
      </c>
    </row>
    <row r="30" spans="1:3" ht="15" customHeight="1" x14ac:dyDescent="0.25">
      <c r="A30" s="14" t="s">
        <v>50</v>
      </c>
      <c r="B30" s="15" t="s">
        <v>51</v>
      </c>
      <c r="C30" s="16">
        <v>500000</v>
      </c>
    </row>
    <row r="31" spans="1:3" ht="15" customHeight="1" x14ac:dyDescent="0.25">
      <c r="A31" s="14" t="s">
        <v>52</v>
      </c>
      <c r="B31" s="15" t="s">
        <v>53</v>
      </c>
      <c r="C31" s="16">
        <v>9000000</v>
      </c>
    </row>
    <row r="32" spans="1:3" ht="15" customHeight="1" x14ac:dyDescent="0.25">
      <c r="A32" s="14" t="s">
        <v>54</v>
      </c>
      <c r="B32" s="15" t="s">
        <v>55</v>
      </c>
      <c r="C32" s="16">
        <v>1400000</v>
      </c>
    </row>
    <row r="33" spans="1:3" ht="15" customHeight="1" x14ac:dyDescent="0.25">
      <c r="A33" s="14" t="s">
        <v>56</v>
      </c>
      <c r="B33" s="15" t="s">
        <v>57</v>
      </c>
      <c r="C33" s="16"/>
    </row>
    <row r="34" spans="1:3" ht="15" customHeight="1" thickBot="1" x14ac:dyDescent="0.3">
      <c r="A34" s="17" t="s">
        <v>58</v>
      </c>
      <c r="B34" s="18" t="s">
        <v>59</v>
      </c>
      <c r="C34" s="20"/>
    </row>
    <row r="35" spans="1:3" ht="15" customHeight="1" thickBot="1" x14ac:dyDescent="0.3">
      <c r="A35" s="8" t="s">
        <v>60</v>
      </c>
      <c r="B35" s="9" t="s">
        <v>61</v>
      </c>
      <c r="C35" s="10">
        <f>SUM(C36:C45)</f>
        <v>5200000</v>
      </c>
    </row>
    <row r="36" spans="1:3" ht="15" customHeight="1" x14ac:dyDescent="0.25">
      <c r="A36" s="11" t="s">
        <v>62</v>
      </c>
      <c r="B36" s="12" t="s">
        <v>63</v>
      </c>
      <c r="C36" s="13"/>
    </row>
    <row r="37" spans="1:3" ht="15" customHeight="1" x14ac:dyDescent="0.25">
      <c r="A37" s="14" t="s">
        <v>64</v>
      </c>
      <c r="B37" s="15" t="s">
        <v>65</v>
      </c>
      <c r="C37" s="16">
        <v>800000</v>
      </c>
    </row>
    <row r="38" spans="1:3" ht="15" customHeight="1" x14ac:dyDescent="0.25">
      <c r="A38" s="14" t="s">
        <v>66</v>
      </c>
      <c r="B38" s="15" t="s">
        <v>67</v>
      </c>
      <c r="C38" s="16"/>
    </row>
    <row r="39" spans="1:3" ht="15" customHeight="1" x14ac:dyDescent="0.25">
      <c r="A39" s="14" t="s">
        <v>68</v>
      </c>
      <c r="B39" s="15" t="s">
        <v>69</v>
      </c>
      <c r="C39" s="16"/>
    </row>
    <row r="40" spans="1:3" ht="15" customHeight="1" x14ac:dyDescent="0.25">
      <c r="A40" s="14" t="s">
        <v>70</v>
      </c>
      <c r="B40" s="15" t="s">
        <v>71</v>
      </c>
      <c r="C40" s="16">
        <v>4400000</v>
      </c>
    </row>
    <row r="41" spans="1:3" ht="15" customHeight="1" x14ac:dyDescent="0.25">
      <c r="A41" s="14" t="s">
        <v>72</v>
      </c>
      <c r="B41" s="15" t="s">
        <v>73</v>
      </c>
      <c r="C41" s="16"/>
    </row>
    <row r="42" spans="1:3" ht="15" customHeight="1" x14ac:dyDescent="0.25">
      <c r="A42" s="14" t="s">
        <v>74</v>
      </c>
      <c r="B42" s="15" t="s">
        <v>75</v>
      </c>
      <c r="C42" s="16"/>
    </row>
    <row r="43" spans="1:3" ht="15" customHeight="1" x14ac:dyDescent="0.25">
      <c r="A43" s="14" t="s">
        <v>76</v>
      </c>
      <c r="B43" s="15" t="s">
        <v>77</v>
      </c>
      <c r="C43" s="16"/>
    </row>
    <row r="44" spans="1:3" ht="15" customHeight="1" x14ac:dyDescent="0.25">
      <c r="A44" s="14" t="s">
        <v>78</v>
      </c>
      <c r="B44" s="15" t="s">
        <v>79</v>
      </c>
      <c r="C44" s="23"/>
    </row>
    <row r="45" spans="1:3" ht="15" customHeight="1" thickBot="1" x14ac:dyDescent="0.3">
      <c r="A45" s="17" t="s">
        <v>80</v>
      </c>
      <c r="B45" s="18" t="s">
        <v>81</v>
      </c>
      <c r="C45" s="24"/>
    </row>
    <row r="46" spans="1:3" ht="15" customHeight="1" thickBot="1" x14ac:dyDescent="0.3">
      <c r="A46" s="8" t="s">
        <v>82</v>
      </c>
      <c r="B46" s="9" t="s">
        <v>83</v>
      </c>
      <c r="C46" s="10">
        <f>SUM(C47:C51)</f>
        <v>0</v>
      </c>
    </row>
    <row r="47" spans="1:3" ht="15" customHeight="1" x14ac:dyDescent="0.25">
      <c r="A47" s="11" t="s">
        <v>84</v>
      </c>
      <c r="B47" s="12" t="s">
        <v>85</v>
      </c>
      <c r="C47" s="25"/>
    </row>
    <row r="48" spans="1:3" ht="15" customHeight="1" x14ac:dyDescent="0.25">
      <c r="A48" s="14" t="s">
        <v>86</v>
      </c>
      <c r="B48" s="15" t="s">
        <v>87</v>
      </c>
      <c r="C48" s="23"/>
    </row>
    <row r="49" spans="1:3" ht="15" customHeight="1" x14ac:dyDescent="0.25">
      <c r="A49" s="14" t="s">
        <v>88</v>
      </c>
      <c r="B49" s="15" t="s">
        <v>89</v>
      </c>
      <c r="C49" s="23"/>
    </row>
    <row r="50" spans="1:3" ht="12" customHeight="1" x14ac:dyDescent="0.25">
      <c r="A50" s="14" t="s">
        <v>90</v>
      </c>
      <c r="B50" s="15" t="s">
        <v>91</v>
      </c>
      <c r="C50" s="23"/>
    </row>
    <row r="51" spans="1:3" ht="12" customHeight="1" thickBot="1" x14ac:dyDescent="0.3">
      <c r="A51" s="17" t="s">
        <v>92</v>
      </c>
      <c r="B51" s="18" t="s">
        <v>93</v>
      </c>
      <c r="C51" s="24"/>
    </row>
    <row r="52" spans="1:3" ht="12" customHeight="1" thickBot="1" x14ac:dyDescent="0.3">
      <c r="A52" s="8" t="s">
        <v>94</v>
      </c>
      <c r="B52" s="9" t="s">
        <v>95</v>
      </c>
      <c r="C52" s="10">
        <f>SUM(C53:C55)</f>
        <v>5690535</v>
      </c>
    </row>
    <row r="53" spans="1:3" ht="12" customHeight="1" x14ac:dyDescent="0.25">
      <c r="A53" s="11" t="s">
        <v>96</v>
      </c>
      <c r="B53" s="12" t="s">
        <v>97</v>
      </c>
      <c r="C53" s="13"/>
    </row>
    <row r="54" spans="1:3" ht="12" customHeight="1" x14ac:dyDescent="0.25">
      <c r="A54" s="14" t="s">
        <v>98</v>
      </c>
      <c r="B54" s="15" t="s">
        <v>99</v>
      </c>
      <c r="C54" s="16"/>
    </row>
    <row r="55" spans="1:3" ht="12" customHeight="1" x14ac:dyDescent="0.25">
      <c r="A55" s="14" t="s">
        <v>100</v>
      </c>
      <c r="B55" s="15" t="s">
        <v>101</v>
      </c>
      <c r="C55" s="16">
        <v>5690535</v>
      </c>
    </row>
    <row r="56" spans="1:3" ht="12" customHeight="1" thickBot="1" x14ac:dyDescent="0.3">
      <c r="A56" s="17" t="s">
        <v>102</v>
      </c>
      <c r="B56" s="18" t="s">
        <v>103</v>
      </c>
      <c r="C56" s="20"/>
    </row>
    <row r="57" spans="1:3" ht="12" customHeight="1" thickBot="1" x14ac:dyDescent="0.3">
      <c r="A57" s="8" t="s">
        <v>104</v>
      </c>
      <c r="B57" s="19" t="s">
        <v>105</v>
      </c>
      <c r="C57" s="10">
        <f>SUM(C58:C60)</f>
        <v>0</v>
      </c>
    </row>
    <row r="58" spans="1:3" ht="12" customHeight="1" x14ac:dyDescent="0.25">
      <c r="A58" s="11" t="s">
        <v>106</v>
      </c>
      <c r="B58" s="12" t="s">
        <v>107</v>
      </c>
      <c r="C58" s="23"/>
    </row>
    <row r="59" spans="1:3" ht="12" customHeight="1" x14ac:dyDescent="0.25">
      <c r="A59" s="14" t="s">
        <v>108</v>
      </c>
      <c r="B59" s="15" t="s">
        <v>109</v>
      </c>
      <c r="C59" s="23"/>
    </row>
    <row r="60" spans="1:3" ht="12" customHeight="1" x14ac:dyDescent="0.25">
      <c r="A60" s="14" t="s">
        <v>110</v>
      </c>
      <c r="B60" s="15" t="s">
        <v>111</v>
      </c>
      <c r="C60" s="23"/>
    </row>
    <row r="61" spans="1:3" ht="12" customHeight="1" thickBot="1" x14ac:dyDescent="0.3">
      <c r="A61" s="17" t="s">
        <v>112</v>
      </c>
      <c r="B61" s="18" t="s">
        <v>113</v>
      </c>
      <c r="C61" s="23"/>
    </row>
    <row r="62" spans="1:3" ht="15" customHeight="1" thickBot="1" x14ac:dyDescent="0.3">
      <c r="A62" s="8" t="s">
        <v>114</v>
      </c>
      <c r="B62" s="9" t="s">
        <v>115</v>
      </c>
      <c r="C62" s="21">
        <f>+C7+C14+C21+C28+C35+C46+C52+C57</f>
        <v>122034508</v>
      </c>
    </row>
    <row r="63" spans="1:3" ht="15" customHeight="1" thickBot="1" x14ac:dyDescent="0.3">
      <c r="A63" s="26" t="s">
        <v>116</v>
      </c>
      <c r="B63" s="19" t="s">
        <v>117</v>
      </c>
      <c r="C63" s="10">
        <f>SUM(C64:C66)</f>
        <v>0</v>
      </c>
    </row>
    <row r="64" spans="1:3" ht="15" customHeight="1" x14ac:dyDescent="0.25">
      <c r="A64" s="11" t="s">
        <v>118</v>
      </c>
      <c r="B64" s="12" t="s">
        <v>119</v>
      </c>
      <c r="C64" s="23"/>
    </row>
    <row r="65" spans="1:3" ht="15" customHeight="1" x14ac:dyDescent="0.25">
      <c r="A65" s="14" t="s">
        <v>120</v>
      </c>
      <c r="B65" s="15" t="s">
        <v>121</v>
      </c>
      <c r="C65" s="23"/>
    </row>
    <row r="66" spans="1:3" ht="15" customHeight="1" thickBot="1" x14ac:dyDescent="0.3">
      <c r="A66" s="17" t="s">
        <v>122</v>
      </c>
      <c r="B66" s="27" t="s">
        <v>123</v>
      </c>
      <c r="C66" s="23"/>
    </row>
    <row r="67" spans="1:3" ht="15" customHeight="1" thickBot="1" x14ac:dyDescent="0.3">
      <c r="A67" s="26" t="s">
        <v>124</v>
      </c>
      <c r="B67" s="19" t="s">
        <v>125</v>
      </c>
      <c r="C67" s="10">
        <f>SUM(C68:C71)</f>
        <v>0</v>
      </c>
    </row>
    <row r="68" spans="1:3" ht="15" customHeight="1" x14ac:dyDescent="0.25">
      <c r="A68" s="11" t="s">
        <v>126</v>
      </c>
      <c r="B68" s="12" t="s">
        <v>127</v>
      </c>
      <c r="C68" s="23"/>
    </row>
    <row r="69" spans="1:3" ht="15" customHeight="1" x14ac:dyDescent="0.25">
      <c r="A69" s="14" t="s">
        <v>128</v>
      </c>
      <c r="B69" s="15" t="s">
        <v>129</v>
      </c>
      <c r="C69" s="23"/>
    </row>
    <row r="70" spans="1:3" ht="15" customHeight="1" x14ac:dyDescent="0.25">
      <c r="A70" s="14" t="s">
        <v>130</v>
      </c>
      <c r="B70" s="15" t="s">
        <v>131</v>
      </c>
      <c r="C70" s="23"/>
    </row>
    <row r="71" spans="1:3" ht="15" customHeight="1" thickBot="1" x14ac:dyDescent="0.3">
      <c r="A71" s="17" t="s">
        <v>132</v>
      </c>
      <c r="B71" s="18" t="s">
        <v>133</v>
      </c>
      <c r="C71" s="23"/>
    </row>
    <row r="72" spans="1:3" ht="15" customHeight="1" thickBot="1" x14ac:dyDescent="0.3">
      <c r="A72" s="26" t="s">
        <v>134</v>
      </c>
      <c r="B72" s="19" t="s">
        <v>135</v>
      </c>
      <c r="C72" s="10">
        <v>25500000</v>
      </c>
    </row>
    <row r="73" spans="1:3" ht="15" customHeight="1" x14ac:dyDescent="0.25">
      <c r="A73" s="11" t="s">
        <v>136</v>
      </c>
      <c r="B73" s="12" t="s">
        <v>137</v>
      </c>
      <c r="C73" s="23">
        <v>25500000</v>
      </c>
    </row>
    <row r="74" spans="1:3" ht="12" customHeight="1" thickBot="1" x14ac:dyDescent="0.3">
      <c r="A74" s="17" t="s">
        <v>138</v>
      </c>
      <c r="B74" s="18" t="s">
        <v>139</v>
      </c>
      <c r="C74" s="23"/>
    </row>
    <row r="75" spans="1:3" ht="12" customHeight="1" thickBot="1" x14ac:dyDescent="0.3">
      <c r="A75" s="26" t="s">
        <v>140</v>
      </c>
      <c r="B75" s="19" t="s">
        <v>141</v>
      </c>
      <c r="C75" s="10">
        <f>SUM(C76:C78)</f>
        <v>0</v>
      </c>
    </row>
    <row r="76" spans="1:3" ht="12" customHeight="1" x14ac:dyDescent="0.25">
      <c r="A76" s="11" t="s">
        <v>142</v>
      </c>
      <c r="B76" s="12" t="s">
        <v>143</v>
      </c>
      <c r="C76" s="23"/>
    </row>
    <row r="77" spans="1:3" ht="12" customHeight="1" x14ac:dyDescent="0.25">
      <c r="A77" s="14" t="s">
        <v>144</v>
      </c>
      <c r="B77" s="15" t="s">
        <v>145</v>
      </c>
      <c r="C77" s="23"/>
    </row>
    <row r="78" spans="1:3" ht="12" customHeight="1" thickBot="1" x14ac:dyDescent="0.3">
      <c r="A78" s="17" t="s">
        <v>146</v>
      </c>
      <c r="B78" s="18" t="s">
        <v>147</v>
      </c>
      <c r="C78" s="23"/>
    </row>
    <row r="79" spans="1:3" ht="12" customHeight="1" thickBot="1" x14ac:dyDescent="0.3">
      <c r="A79" s="26" t="s">
        <v>148</v>
      </c>
      <c r="B79" s="19" t="s">
        <v>149</v>
      </c>
      <c r="C79" s="10">
        <f>SUM(C80:C83)</f>
        <v>0</v>
      </c>
    </row>
    <row r="80" spans="1:3" ht="12" customHeight="1" x14ac:dyDescent="0.25">
      <c r="A80" s="28" t="s">
        <v>150</v>
      </c>
      <c r="B80" s="12" t="s">
        <v>151</v>
      </c>
      <c r="C80" s="23"/>
    </row>
    <row r="81" spans="1:3" ht="12" customHeight="1" x14ac:dyDescent="0.25">
      <c r="A81" s="29" t="s">
        <v>152</v>
      </c>
      <c r="B81" s="15" t="s">
        <v>153</v>
      </c>
      <c r="C81" s="23"/>
    </row>
    <row r="82" spans="1:3" ht="12" customHeight="1" x14ac:dyDescent="0.25">
      <c r="A82" s="29" t="s">
        <v>154</v>
      </c>
      <c r="B82" s="15" t="s">
        <v>155</v>
      </c>
      <c r="C82" s="23"/>
    </row>
    <row r="83" spans="1:3" ht="12" customHeight="1" thickBot="1" x14ac:dyDescent="0.3">
      <c r="A83" s="30" t="s">
        <v>156</v>
      </c>
      <c r="B83" s="18" t="s">
        <v>157</v>
      </c>
      <c r="C83" s="23"/>
    </row>
    <row r="84" spans="1:3" ht="12" customHeight="1" thickBot="1" x14ac:dyDescent="0.3">
      <c r="A84" s="26" t="s">
        <v>158</v>
      </c>
      <c r="B84" s="19" t="s">
        <v>159</v>
      </c>
      <c r="C84" s="31"/>
    </row>
    <row r="85" spans="1:3" ht="15" customHeight="1" thickBot="1" x14ac:dyDescent="0.3">
      <c r="A85" s="26" t="s">
        <v>160</v>
      </c>
      <c r="B85" s="32" t="s">
        <v>161</v>
      </c>
      <c r="C85" s="21">
        <f>+C63+C67+C72+C75+C79+C84</f>
        <v>25500000</v>
      </c>
    </row>
    <row r="86" spans="1:3" ht="15" customHeight="1" thickBot="1" x14ac:dyDescent="0.3">
      <c r="A86" s="33" t="s">
        <v>162</v>
      </c>
      <c r="B86" s="34" t="s">
        <v>163</v>
      </c>
      <c r="C86" s="21">
        <f>+C62+C85</f>
        <v>147534508</v>
      </c>
    </row>
    <row r="87" spans="1:3" ht="15" customHeight="1" x14ac:dyDescent="0.25">
      <c r="A87" s="257"/>
      <c r="B87" s="257"/>
      <c r="C87" s="258"/>
    </row>
    <row r="88" spans="1:3" ht="15" customHeight="1" x14ac:dyDescent="0.25">
      <c r="A88" s="257"/>
      <c r="B88" s="257"/>
      <c r="C88" s="258"/>
    </row>
    <row r="89" spans="1:3" ht="15" customHeight="1" x14ac:dyDescent="0.25">
      <c r="A89" s="257"/>
      <c r="B89" s="257"/>
      <c r="C89" s="258"/>
    </row>
    <row r="90" spans="1:3" ht="15" customHeight="1" x14ac:dyDescent="0.25">
      <c r="A90" s="257"/>
      <c r="B90" s="257"/>
      <c r="C90" s="258"/>
    </row>
    <row r="91" spans="1:3" ht="15" customHeight="1" x14ac:dyDescent="0.25">
      <c r="A91" s="257"/>
      <c r="B91" s="257"/>
      <c r="C91" s="258"/>
    </row>
    <row r="92" spans="1:3" ht="15" customHeight="1" x14ac:dyDescent="0.25">
      <c r="A92" s="257"/>
      <c r="B92" s="257"/>
      <c r="C92" s="258"/>
    </row>
    <row r="93" spans="1:3" ht="15" customHeight="1" x14ac:dyDescent="0.25">
      <c r="A93" s="257"/>
      <c r="B93" s="257"/>
      <c r="C93" s="258"/>
    </row>
    <row r="94" spans="1:3" ht="15" customHeight="1" x14ac:dyDescent="0.25">
      <c r="A94" s="257"/>
      <c r="B94" s="257"/>
      <c r="C94" s="258"/>
    </row>
    <row r="95" spans="1:3" ht="15" customHeight="1" x14ac:dyDescent="0.25">
      <c r="A95" s="257"/>
      <c r="B95" s="257"/>
      <c r="C95" s="258"/>
    </row>
    <row r="96" spans="1:3" ht="15" customHeight="1" x14ac:dyDescent="0.25">
      <c r="A96" s="257"/>
      <c r="B96" s="257"/>
      <c r="C96" s="258"/>
    </row>
    <row r="97" spans="1:3" ht="15" customHeight="1" x14ac:dyDescent="0.25">
      <c r="A97" s="257"/>
      <c r="B97" s="257"/>
      <c r="C97" s="258"/>
    </row>
    <row r="98" spans="1:3" ht="15" customHeight="1" x14ac:dyDescent="0.25">
      <c r="A98" s="257"/>
      <c r="B98" s="257"/>
      <c r="C98" s="258"/>
    </row>
    <row r="99" spans="1:3" ht="15" customHeight="1" x14ac:dyDescent="0.25">
      <c r="A99" s="257"/>
      <c r="B99" s="257"/>
      <c r="C99" s="258"/>
    </row>
    <row r="100" spans="1:3" ht="15" customHeight="1" x14ac:dyDescent="0.25">
      <c r="A100" s="257"/>
      <c r="B100" s="257"/>
      <c r="C100" s="258"/>
    </row>
    <row r="101" spans="1:3" ht="15" customHeight="1" x14ac:dyDescent="0.25">
      <c r="A101" s="257"/>
      <c r="B101" s="257"/>
      <c r="C101" s="258"/>
    </row>
    <row r="102" spans="1:3" ht="15" customHeight="1" x14ac:dyDescent="0.25">
      <c r="A102" s="257"/>
      <c r="B102" s="257"/>
      <c r="C102" s="258"/>
    </row>
    <row r="103" spans="1:3" ht="15" customHeight="1" x14ac:dyDescent="0.25">
      <c r="A103" s="257"/>
      <c r="B103" s="257"/>
      <c r="C103" s="258"/>
    </row>
    <row r="104" spans="1:3" ht="15" customHeight="1" x14ac:dyDescent="0.25">
      <c r="A104" s="257"/>
      <c r="B104" s="257"/>
      <c r="C104" s="258"/>
    </row>
    <row r="105" spans="1:3" ht="15" customHeight="1" x14ac:dyDescent="0.25">
      <c r="A105" s="257"/>
      <c r="B105" s="257"/>
      <c r="C105" s="258"/>
    </row>
    <row r="106" spans="1:3" ht="15" customHeight="1" x14ac:dyDescent="0.25">
      <c r="A106" s="257"/>
      <c r="B106" s="257"/>
      <c r="C106" s="258"/>
    </row>
    <row r="107" spans="1:3" ht="20.100000000000001" customHeight="1" x14ac:dyDescent="0.25">
      <c r="A107" s="35"/>
      <c r="B107" t="s">
        <v>455</v>
      </c>
      <c r="C107" s="36"/>
    </row>
    <row r="108" spans="1:3" ht="20.100000000000001" customHeight="1" x14ac:dyDescent="0.25">
      <c r="A108" s="346" t="s">
        <v>164</v>
      </c>
      <c r="B108" s="346"/>
      <c r="C108" s="346"/>
    </row>
    <row r="109" spans="1:3" ht="20.100000000000001" customHeight="1" thickBot="1" x14ac:dyDescent="0.3">
      <c r="A109" s="347"/>
      <c r="B109" s="347"/>
      <c r="C109" s="37" t="s">
        <v>408</v>
      </c>
    </row>
    <row r="110" spans="1:3" ht="20.100000000000001" customHeight="1" thickBot="1" x14ac:dyDescent="0.3">
      <c r="A110" s="2" t="s">
        <v>2</v>
      </c>
      <c r="B110" s="3" t="s">
        <v>165</v>
      </c>
      <c r="C110" s="4" t="s">
        <v>418</v>
      </c>
    </row>
    <row r="111" spans="1:3" ht="15" customHeight="1" thickBot="1" x14ac:dyDescent="0.3">
      <c r="A111" s="38">
        <v>1</v>
      </c>
      <c r="B111" s="39">
        <v>2</v>
      </c>
      <c r="C111" s="40">
        <v>3</v>
      </c>
    </row>
    <row r="112" spans="1:3" ht="15" customHeight="1" thickBot="1" x14ac:dyDescent="0.3">
      <c r="A112" s="41" t="s">
        <v>4</v>
      </c>
      <c r="B112" s="42" t="s">
        <v>166</v>
      </c>
      <c r="C112" s="43">
        <f>SUM(C113:C117)</f>
        <v>129670447</v>
      </c>
    </row>
    <row r="113" spans="1:3" ht="15" customHeight="1" x14ac:dyDescent="0.25">
      <c r="A113" s="44" t="s">
        <v>6</v>
      </c>
      <c r="B113" s="45" t="s">
        <v>167</v>
      </c>
      <c r="C113" s="46">
        <v>45197500</v>
      </c>
    </row>
    <row r="114" spans="1:3" ht="15" customHeight="1" x14ac:dyDescent="0.25">
      <c r="A114" s="14" t="s">
        <v>8</v>
      </c>
      <c r="B114" s="47" t="s">
        <v>168</v>
      </c>
      <c r="C114" s="16">
        <v>9455000</v>
      </c>
    </row>
    <row r="115" spans="1:3" ht="15" customHeight="1" x14ac:dyDescent="0.25">
      <c r="A115" s="14" t="s">
        <v>10</v>
      </c>
      <c r="B115" s="47" t="s">
        <v>169</v>
      </c>
      <c r="C115" s="20">
        <v>39720000</v>
      </c>
    </row>
    <row r="116" spans="1:3" ht="15" customHeight="1" x14ac:dyDescent="0.25">
      <c r="A116" s="14" t="s">
        <v>12</v>
      </c>
      <c r="B116" s="48" t="s">
        <v>170</v>
      </c>
      <c r="C116" s="20">
        <v>3800000</v>
      </c>
    </row>
    <row r="117" spans="1:3" ht="15" customHeight="1" x14ac:dyDescent="0.25">
      <c r="A117" s="14" t="s">
        <v>171</v>
      </c>
      <c r="B117" s="49" t="s">
        <v>172</v>
      </c>
      <c r="C117" s="20">
        <v>31497947</v>
      </c>
    </row>
    <row r="118" spans="1:3" ht="15" customHeight="1" x14ac:dyDescent="0.25">
      <c r="A118" s="14" t="s">
        <v>16</v>
      </c>
      <c r="B118" s="47" t="s">
        <v>173</v>
      </c>
      <c r="C118" s="20"/>
    </row>
    <row r="119" spans="1:3" ht="15" customHeight="1" x14ac:dyDescent="0.25">
      <c r="A119" s="14" t="s">
        <v>174</v>
      </c>
      <c r="B119" s="50" t="s">
        <v>175</v>
      </c>
      <c r="C119" s="20"/>
    </row>
    <row r="120" spans="1:3" ht="15" customHeight="1" x14ac:dyDescent="0.25">
      <c r="A120" s="14" t="s">
        <v>176</v>
      </c>
      <c r="B120" s="51" t="s">
        <v>177</v>
      </c>
      <c r="C120" s="20"/>
    </row>
    <row r="121" spans="1:3" ht="15" customHeight="1" x14ac:dyDescent="0.25">
      <c r="A121" s="14" t="s">
        <v>178</v>
      </c>
      <c r="B121" s="51" t="s">
        <v>179</v>
      </c>
      <c r="C121" s="20"/>
    </row>
    <row r="122" spans="1:3" ht="15" customHeight="1" x14ac:dyDescent="0.25">
      <c r="A122" s="14" t="s">
        <v>180</v>
      </c>
      <c r="B122" s="50" t="s">
        <v>181</v>
      </c>
      <c r="C122" s="20">
        <v>31097947</v>
      </c>
    </row>
    <row r="123" spans="1:3" ht="15" customHeight="1" x14ac:dyDescent="0.25">
      <c r="A123" s="14" t="s">
        <v>182</v>
      </c>
      <c r="B123" s="50" t="s">
        <v>183</v>
      </c>
      <c r="C123" s="20"/>
    </row>
    <row r="124" spans="1:3" ht="15" customHeight="1" x14ac:dyDescent="0.25">
      <c r="A124" s="14" t="s">
        <v>184</v>
      </c>
      <c r="B124" s="51" t="s">
        <v>185</v>
      </c>
      <c r="C124" s="20"/>
    </row>
    <row r="125" spans="1:3" ht="15" customHeight="1" x14ac:dyDescent="0.25">
      <c r="A125" s="52" t="s">
        <v>186</v>
      </c>
      <c r="B125" s="53" t="s">
        <v>187</v>
      </c>
      <c r="C125" s="20"/>
    </row>
    <row r="126" spans="1:3" ht="15" customHeight="1" x14ac:dyDescent="0.25">
      <c r="A126" s="14" t="s">
        <v>188</v>
      </c>
      <c r="B126" s="53" t="s">
        <v>189</v>
      </c>
      <c r="C126" s="20"/>
    </row>
    <row r="127" spans="1:3" ht="15" customHeight="1" thickBot="1" x14ac:dyDescent="0.3">
      <c r="A127" s="54" t="s">
        <v>190</v>
      </c>
      <c r="B127" s="55" t="s">
        <v>191</v>
      </c>
      <c r="C127" s="56">
        <v>400000</v>
      </c>
    </row>
    <row r="128" spans="1:3" ht="15" customHeight="1" thickBot="1" x14ac:dyDescent="0.3">
      <c r="A128" s="8" t="s">
        <v>18</v>
      </c>
      <c r="B128" s="57" t="s">
        <v>192</v>
      </c>
      <c r="C128" s="10">
        <f>SUM(C130:C138)</f>
        <v>12270000</v>
      </c>
    </row>
    <row r="129" spans="1:3" ht="15" customHeight="1" x14ac:dyDescent="0.25">
      <c r="A129" s="11" t="s">
        <v>20</v>
      </c>
      <c r="B129" s="47" t="s">
        <v>193</v>
      </c>
      <c r="C129" s="13"/>
    </row>
    <row r="130" spans="1:3" ht="15" customHeight="1" x14ac:dyDescent="0.25">
      <c r="A130" s="11" t="s">
        <v>22</v>
      </c>
      <c r="B130" s="58" t="s">
        <v>194</v>
      </c>
      <c r="C130" s="13"/>
    </row>
    <row r="131" spans="1:3" ht="15" customHeight="1" x14ac:dyDescent="0.25">
      <c r="A131" s="11" t="s">
        <v>24</v>
      </c>
      <c r="B131" s="58" t="s">
        <v>195</v>
      </c>
      <c r="C131" s="16">
        <v>12270000</v>
      </c>
    </row>
    <row r="132" spans="1:3" ht="12" customHeight="1" x14ac:dyDescent="0.25">
      <c r="A132" s="11" t="s">
        <v>26</v>
      </c>
      <c r="B132" s="58" t="s">
        <v>196</v>
      </c>
      <c r="C132" s="59"/>
    </row>
    <row r="133" spans="1:3" ht="12" customHeight="1" x14ac:dyDescent="0.25">
      <c r="A133" s="11" t="s">
        <v>28</v>
      </c>
      <c r="B133" s="60" t="s">
        <v>197</v>
      </c>
      <c r="C133" s="59"/>
    </row>
    <row r="134" spans="1:3" ht="12" customHeight="1" x14ac:dyDescent="0.25">
      <c r="A134" s="11" t="s">
        <v>30</v>
      </c>
      <c r="B134" s="61" t="s">
        <v>198</v>
      </c>
      <c r="C134" s="59"/>
    </row>
    <row r="135" spans="1:3" ht="12" customHeight="1" x14ac:dyDescent="0.25">
      <c r="A135" s="11" t="s">
        <v>199</v>
      </c>
      <c r="B135" s="62" t="s">
        <v>200</v>
      </c>
      <c r="C135" s="59"/>
    </row>
    <row r="136" spans="1:3" ht="12" customHeight="1" x14ac:dyDescent="0.25">
      <c r="A136" s="11" t="s">
        <v>201</v>
      </c>
      <c r="B136" s="51" t="s">
        <v>179</v>
      </c>
      <c r="C136" s="59"/>
    </row>
    <row r="137" spans="1:3" ht="12" customHeight="1" x14ac:dyDescent="0.25">
      <c r="A137" s="11" t="s">
        <v>202</v>
      </c>
      <c r="B137" s="51" t="s">
        <v>203</v>
      </c>
      <c r="C137" s="59"/>
    </row>
    <row r="138" spans="1:3" ht="12" customHeight="1" x14ac:dyDescent="0.25">
      <c r="A138" s="11" t="s">
        <v>204</v>
      </c>
      <c r="B138" s="51" t="s">
        <v>205</v>
      </c>
      <c r="C138" s="59"/>
    </row>
    <row r="139" spans="1:3" ht="12" customHeight="1" x14ac:dyDescent="0.25">
      <c r="A139" s="11" t="s">
        <v>206</v>
      </c>
      <c r="B139" s="51" t="s">
        <v>185</v>
      </c>
      <c r="C139" s="59"/>
    </row>
    <row r="140" spans="1:3" ht="12" customHeight="1" x14ac:dyDescent="0.25">
      <c r="A140" s="11" t="s">
        <v>207</v>
      </c>
      <c r="B140" s="51" t="s">
        <v>208</v>
      </c>
      <c r="C140" s="59"/>
    </row>
    <row r="141" spans="1:3" ht="12" customHeight="1" thickBot="1" x14ac:dyDescent="0.3">
      <c r="A141" s="52" t="s">
        <v>209</v>
      </c>
      <c r="B141" s="51" t="s">
        <v>210</v>
      </c>
      <c r="C141" s="63"/>
    </row>
    <row r="142" spans="1:3" ht="15" customHeight="1" thickBot="1" x14ac:dyDescent="0.3">
      <c r="A142" s="8" t="s">
        <v>32</v>
      </c>
      <c r="B142" s="64" t="s">
        <v>211</v>
      </c>
      <c r="C142" s="10">
        <f>SUM(C143:C144)</f>
        <v>2189933</v>
      </c>
    </row>
    <row r="143" spans="1:3" ht="15" customHeight="1" x14ac:dyDescent="0.25">
      <c r="A143" s="11" t="s">
        <v>34</v>
      </c>
      <c r="B143" s="65" t="s">
        <v>212</v>
      </c>
      <c r="C143" s="13">
        <v>2039933</v>
      </c>
    </row>
    <row r="144" spans="1:3" ht="15" customHeight="1" thickBot="1" x14ac:dyDescent="0.3">
      <c r="A144" s="17" t="s">
        <v>36</v>
      </c>
      <c r="B144" s="58" t="s">
        <v>213</v>
      </c>
      <c r="C144" s="20">
        <v>150000</v>
      </c>
    </row>
    <row r="145" spans="1:3" ht="15" customHeight="1" thickBot="1" x14ac:dyDescent="0.3">
      <c r="A145" s="8" t="s">
        <v>214</v>
      </c>
      <c r="B145" s="64" t="s">
        <v>215</v>
      </c>
      <c r="C145" s="10">
        <v>144130380</v>
      </c>
    </row>
    <row r="146" spans="1:3" ht="15" customHeight="1" thickBot="1" x14ac:dyDescent="0.3">
      <c r="A146" s="8" t="s">
        <v>60</v>
      </c>
      <c r="B146" s="64" t="s">
        <v>216</v>
      </c>
      <c r="C146" s="10"/>
    </row>
    <row r="147" spans="1:3" ht="12" customHeight="1" x14ac:dyDescent="0.25">
      <c r="A147" s="11" t="s">
        <v>62</v>
      </c>
      <c r="B147" s="65" t="s">
        <v>217</v>
      </c>
      <c r="C147" s="59"/>
    </row>
    <row r="148" spans="1:3" ht="12" customHeight="1" x14ac:dyDescent="0.25">
      <c r="A148" s="11" t="s">
        <v>64</v>
      </c>
      <c r="B148" s="65" t="s">
        <v>218</v>
      </c>
      <c r="C148" s="59"/>
    </row>
    <row r="149" spans="1:3" ht="12" customHeight="1" thickBot="1" x14ac:dyDescent="0.3">
      <c r="A149" s="52" t="s">
        <v>66</v>
      </c>
      <c r="B149" s="66" t="s">
        <v>219</v>
      </c>
      <c r="C149" s="59"/>
    </row>
    <row r="150" spans="1:3" ht="12" customHeight="1" thickBot="1" x14ac:dyDescent="0.3">
      <c r="A150" s="8" t="s">
        <v>82</v>
      </c>
      <c r="B150" s="64" t="s">
        <v>220</v>
      </c>
      <c r="C150" s="10"/>
    </row>
    <row r="151" spans="1:3" ht="12" customHeight="1" x14ac:dyDescent="0.25">
      <c r="A151" s="11" t="s">
        <v>84</v>
      </c>
      <c r="B151" s="65" t="s">
        <v>221</v>
      </c>
      <c r="C151" s="59"/>
    </row>
    <row r="152" spans="1:3" ht="12" customHeight="1" x14ac:dyDescent="0.25">
      <c r="A152" s="11" t="s">
        <v>86</v>
      </c>
      <c r="B152" s="65" t="s">
        <v>222</v>
      </c>
      <c r="C152" s="59"/>
    </row>
    <row r="153" spans="1:3" ht="12" customHeight="1" x14ac:dyDescent="0.25">
      <c r="A153" s="11" t="s">
        <v>88</v>
      </c>
      <c r="B153" s="65" t="s">
        <v>223</v>
      </c>
      <c r="C153" s="59"/>
    </row>
    <row r="154" spans="1:3" ht="12" customHeight="1" thickBot="1" x14ac:dyDescent="0.3">
      <c r="A154" s="52" t="s">
        <v>90</v>
      </c>
      <c r="B154" s="66" t="s">
        <v>224</v>
      </c>
      <c r="C154" s="59"/>
    </row>
    <row r="155" spans="1:3" ht="12" customHeight="1" thickBot="1" x14ac:dyDescent="0.3">
      <c r="A155" s="8" t="s">
        <v>225</v>
      </c>
      <c r="B155" s="64" t="s">
        <v>226</v>
      </c>
      <c r="C155" s="21">
        <f>SUM(C156:C157)</f>
        <v>3404128</v>
      </c>
    </row>
    <row r="156" spans="1:3" ht="12" customHeight="1" x14ac:dyDescent="0.25">
      <c r="A156" s="11" t="s">
        <v>96</v>
      </c>
      <c r="B156" s="65" t="s">
        <v>227</v>
      </c>
      <c r="C156" s="59"/>
    </row>
    <row r="157" spans="1:3" ht="12" customHeight="1" x14ac:dyDescent="0.25">
      <c r="A157" s="11" t="s">
        <v>98</v>
      </c>
      <c r="B157" s="65" t="s">
        <v>228</v>
      </c>
      <c r="C157" s="59">
        <v>3404128</v>
      </c>
    </row>
    <row r="158" spans="1:3" ht="12" customHeight="1" x14ac:dyDescent="0.25">
      <c r="A158" s="11" t="s">
        <v>100</v>
      </c>
      <c r="B158" s="65" t="s">
        <v>229</v>
      </c>
      <c r="C158" s="59"/>
    </row>
    <row r="159" spans="1:3" ht="12" customHeight="1" thickBot="1" x14ac:dyDescent="0.3">
      <c r="A159" s="52" t="s">
        <v>102</v>
      </c>
      <c r="B159" s="66" t="s">
        <v>230</v>
      </c>
      <c r="C159" s="59"/>
    </row>
    <row r="160" spans="1:3" ht="12" customHeight="1" thickBot="1" x14ac:dyDescent="0.3">
      <c r="A160" s="8" t="s">
        <v>104</v>
      </c>
      <c r="B160" s="64" t="s">
        <v>231</v>
      </c>
      <c r="C160" s="67">
        <f>+C161+C162+C163+C164</f>
        <v>0</v>
      </c>
    </row>
    <row r="161" spans="1:3" ht="12" customHeight="1" x14ac:dyDescent="0.25">
      <c r="A161" s="11" t="s">
        <v>106</v>
      </c>
      <c r="B161" s="65" t="s">
        <v>232</v>
      </c>
      <c r="C161" s="59"/>
    </row>
    <row r="162" spans="1:3" ht="12" customHeight="1" x14ac:dyDescent="0.25">
      <c r="A162" s="11" t="s">
        <v>108</v>
      </c>
      <c r="B162" s="65" t="s">
        <v>233</v>
      </c>
      <c r="C162" s="59"/>
    </row>
    <row r="163" spans="1:3" ht="12" customHeight="1" x14ac:dyDescent="0.25">
      <c r="A163" s="11" t="s">
        <v>110</v>
      </c>
      <c r="B163" s="65" t="s">
        <v>234</v>
      </c>
      <c r="C163" s="59"/>
    </row>
    <row r="164" spans="1:3" ht="12" customHeight="1" thickBot="1" x14ac:dyDescent="0.3">
      <c r="A164" s="11" t="s">
        <v>112</v>
      </c>
      <c r="B164" s="65" t="s">
        <v>235</v>
      </c>
      <c r="C164" s="59"/>
    </row>
    <row r="165" spans="1:3" ht="12" customHeight="1" thickBot="1" x14ac:dyDescent="0.3">
      <c r="A165" s="8" t="s">
        <v>114</v>
      </c>
      <c r="B165" s="64" t="s">
        <v>236</v>
      </c>
      <c r="C165" s="68">
        <v>3404128</v>
      </c>
    </row>
    <row r="166" spans="1:3" ht="15" customHeight="1" thickBot="1" x14ac:dyDescent="0.3">
      <c r="A166" s="69" t="s">
        <v>237</v>
      </c>
      <c r="B166" s="70" t="s">
        <v>238</v>
      </c>
      <c r="C166" s="68">
        <f>+C145+C165</f>
        <v>147534508</v>
      </c>
    </row>
    <row r="167" spans="1:3" ht="20.100000000000001" customHeight="1" x14ac:dyDescent="0.25">
      <c r="A167" s="71"/>
      <c r="B167" s="71"/>
      <c r="C167" s="72"/>
    </row>
    <row r="168" spans="1:3" ht="20.100000000000001" customHeight="1" x14ac:dyDescent="0.25">
      <c r="A168" s="348" t="s">
        <v>239</v>
      </c>
      <c r="B168" s="348"/>
      <c r="C168" s="348"/>
    </row>
    <row r="169" spans="1:3" ht="20.100000000000001" customHeight="1" thickBot="1" x14ac:dyDescent="0.3">
      <c r="A169" s="345" t="s">
        <v>240</v>
      </c>
      <c r="B169" s="345"/>
      <c r="C169" s="1" t="s">
        <v>1</v>
      </c>
    </row>
    <row r="170" spans="1:3" ht="20.100000000000001" customHeight="1" thickBot="1" x14ac:dyDescent="0.3">
      <c r="A170" s="8">
        <v>1</v>
      </c>
      <c r="B170" s="57" t="s">
        <v>241</v>
      </c>
      <c r="C170" s="10">
        <f>+C62-C145</f>
        <v>-22095872</v>
      </c>
    </row>
    <row r="171" spans="1:3" ht="20.100000000000001" customHeight="1" thickBot="1" x14ac:dyDescent="0.3">
      <c r="A171" s="8" t="s">
        <v>18</v>
      </c>
      <c r="B171" s="57" t="s">
        <v>242</v>
      </c>
      <c r="C171" s="10">
        <f>+C85-C165</f>
        <v>22095872</v>
      </c>
    </row>
  </sheetData>
  <mergeCells count="6">
    <mergeCell ref="A169:B169"/>
    <mergeCell ref="A3:C3"/>
    <mergeCell ref="A4:B4"/>
    <mergeCell ref="A108:C108"/>
    <mergeCell ref="A109:B109"/>
    <mergeCell ref="A168:C16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>
      <selection activeCell="C55" sqref="C55"/>
    </sheetView>
  </sheetViews>
  <sheetFormatPr defaultRowHeight="15" x14ac:dyDescent="0.25"/>
  <cols>
    <col min="1" max="1" width="16.28515625" customWidth="1"/>
    <col min="2" max="2" width="60.85546875" customWidth="1"/>
    <col min="3" max="3" width="14.42578125" customWidth="1"/>
  </cols>
  <sheetData>
    <row r="1" spans="1:3" x14ac:dyDescent="0.25">
      <c r="A1" s="333"/>
      <c r="B1" s="260" t="s">
        <v>456</v>
      </c>
    </row>
    <row r="2" spans="1:3" ht="15.75" thickBot="1" x14ac:dyDescent="0.3"/>
    <row r="3" spans="1:3" ht="24.95" customHeight="1" x14ac:dyDescent="0.25">
      <c r="A3" s="261" t="s">
        <v>374</v>
      </c>
      <c r="B3" s="262" t="s">
        <v>400</v>
      </c>
      <c r="C3" s="306"/>
    </row>
    <row r="4" spans="1:3" ht="20.100000000000001" customHeight="1" thickBot="1" x14ac:dyDescent="0.3">
      <c r="A4" s="307"/>
      <c r="B4" s="265" t="s">
        <v>365</v>
      </c>
      <c r="C4" s="308"/>
    </row>
    <row r="5" spans="1:3" ht="20.100000000000001" customHeight="1" thickBot="1" x14ac:dyDescent="0.3">
      <c r="A5" s="267"/>
      <c r="B5" s="267"/>
      <c r="C5" s="268" t="s">
        <v>410</v>
      </c>
    </row>
    <row r="6" spans="1:3" ht="20.100000000000001" customHeight="1" thickBot="1" x14ac:dyDescent="0.3">
      <c r="A6" s="269" t="s">
        <v>366</v>
      </c>
      <c r="B6" s="270" t="s">
        <v>367</v>
      </c>
      <c r="C6" s="309" t="s">
        <v>368</v>
      </c>
    </row>
    <row r="7" spans="1:3" ht="20.100000000000001" customHeight="1" thickBot="1" x14ac:dyDescent="0.3">
      <c r="A7" s="272">
        <v>1</v>
      </c>
      <c r="B7" s="273">
        <v>2</v>
      </c>
      <c r="C7" s="274">
        <v>3</v>
      </c>
    </row>
    <row r="8" spans="1:3" ht="20.100000000000001" customHeight="1" thickBot="1" x14ac:dyDescent="0.3">
      <c r="A8" s="275"/>
      <c r="B8" s="276" t="s">
        <v>244</v>
      </c>
      <c r="C8" s="310"/>
    </row>
    <row r="9" spans="1:3" ht="15" customHeight="1" thickBot="1" x14ac:dyDescent="0.3">
      <c r="A9" s="272" t="s">
        <v>4</v>
      </c>
      <c r="B9" s="311" t="s">
        <v>375</v>
      </c>
      <c r="C9" s="106"/>
    </row>
    <row r="10" spans="1:3" ht="15" customHeight="1" x14ac:dyDescent="0.25">
      <c r="A10" s="312" t="s">
        <v>6</v>
      </c>
      <c r="B10" s="45" t="s">
        <v>63</v>
      </c>
      <c r="C10" s="313"/>
    </row>
    <row r="11" spans="1:3" ht="15" customHeight="1" x14ac:dyDescent="0.25">
      <c r="A11" s="314" t="s">
        <v>8</v>
      </c>
      <c r="B11" s="47" t="s">
        <v>65</v>
      </c>
      <c r="C11" s="95"/>
    </row>
    <row r="12" spans="1:3" ht="15" customHeight="1" x14ac:dyDescent="0.25">
      <c r="A12" s="314" t="s">
        <v>10</v>
      </c>
      <c r="B12" s="47" t="s">
        <v>67</v>
      </c>
      <c r="C12" s="95"/>
    </row>
    <row r="13" spans="1:3" ht="15" customHeight="1" x14ac:dyDescent="0.25">
      <c r="A13" s="314" t="s">
        <v>12</v>
      </c>
      <c r="B13" s="47" t="s">
        <v>69</v>
      </c>
      <c r="C13" s="95"/>
    </row>
    <row r="14" spans="1:3" ht="15" customHeight="1" x14ac:dyDescent="0.25">
      <c r="A14" s="314" t="s">
        <v>14</v>
      </c>
      <c r="B14" s="47" t="s">
        <v>71</v>
      </c>
      <c r="C14" s="95"/>
    </row>
    <row r="15" spans="1:3" ht="15" customHeight="1" x14ac:dyDescent="0.25">
      <c r="A15" s="314" t="s">
        <v>16</v>
      </c>
      <c r="B15" s="47" t="s">
        <v>376</v>
      </c>
      <c r="C15" s="95"/>
    </row>
    <row r="16" spans="1:3" ht="15" customHeight="1" x14ac:dyDescent="0.25">
      <c r="A16" s="314" t="s">
        <v>174</v>
      </c>
      <c r="B16" s="66" t="s">
        <v>377</v>
      </c>
      <c r="C16" s="95"/>
    </row>
    <row r="17" spans="1:3" ht="15" customHeight="1" x14ac:dyDescent="0.25">
      <c r="A17" s="314" t="s">
        <v>176</v>
      </c>
      <c r="B17" s="47" t="s">
        <v>77</v>
      </c>
      <c r="C17" s="123"/>
    </row>
    <row r="18" spans="1:3" ht="15" customHeight="1" x14ac:dyDescent="0.25">
      <c r="A18" s="314" t="s">
        <v>178</v>
      </c>
      <c r="B18" s="47" t="s">
        <v>79</v>
      </c>
      <c r="C18" s="95"/>
    </row>
    <row r="19" spans="1:3" ht="15" customHeight="1" thickBot="1" x14ac:dyDescent="0.3">
      <c r="A19" s="314" t="s">
        <v>180</v>
      </c>
      <c r="B19" s="66" t="s">
        <v>81</v>
      </c>
      <c r="C19" s="102"/>
    </row>
    <row r="20" spans="1:3" ht="15" customHeight="1" thickBot="1" x14ac:dyDescent="0.3">
      <c r="A20" s="272" t="s">
        <v>18</v>
      </c>
      <c r="B20" s="311" t="s">
        <v>378</v>
      </c>
      <c r="C20" s="106">
        <f>SUM(C21:C23)</f>
        <v>0</v>
      </c>
    </row>
    <row r="21" spans="1:3" ht="15" customHeight="1" x14ac:dyDescent="0.25">
      <c r="A21" s="314" t="s">
        <v>20</v>
      </c>
      <c r="B21" s="65" t="s">
        <v>21</v>
      </c>
      <c r="C21" s="95"/>
    </row>
    <row r="22" spans="1:3" ht="15" customHeight="1" x14ac:dyDescent="0.25">
      <c r="A22" s="314" t="s">
        <v>22</v>
      </c>
      <c r="B22" s="47" t="s">
        <v>379</v>
      </c>
      <c r="C22" s="95"/>
    </row>
    <row r="23" spans="1:3" ht="15" customHeight="1" x14ac:dyDescent="0.25">
      <c r="A23" s="314" t="s">
        <v>24</v>
      </c>
      <c r="B23" s="47" t="s">
        <v>380</v>
      </c>
      <c r="C23" s="95"/>
    </row>
    <row r="24" spans="1:3" ht="15" customHeight="1" thickBot="1" x14ac:dyDescent="0.3">
      <c r="A24" s="314" t="s">
        <v>26</v>
      </c>
      <c r="B24" s="47" t="s">
        <v>381</v>
      </c>
      <c r="C24" s="95"/>
    </row>
    <row r="25" spans="1:3" ht="15" customHeight="1" thickBot="1" x14ac:dyDescent="0.3">
      <c r="A25" s="315" t="s">
        <v>32</v>
      </c>
      <c r="B25" s="64" t="s">
        <v>252</v>
      </c>
      <c r="C25" s="316"/>
    </row>
    <row r="26" spans="1:3" ht="15" customHeight="1" thickBot="1" x14ac:dyDescent="0.3">
      <c r="A26" s="315" t="s">
        <v>214</v>
      </c>
      <c r="B26" s="64" t="s">
        <v>382</v>
      </c>
      <c r="C26" s="106">
        <f>+C27+C28</f>
        <v>0</v>
      </c>
    </row>
    <row r="27" spans="1:3" ht="15" customHeight="1" x14ac:dyDescent="0.25">
      <c r="A27" s="317" t="s">
        <v>48</v>
      </c>
      <c r="B27" s="318" t="s">
        <v>379</v>
      </c>
      <c r="C27" s="126"/>
    </row>
    <row r="28" spans="1:3" ht="15" customHeight="1" x14ac:dyDescent="0.25">
      <c r="A28" s="317" t="s">
        <v>54</v>
      </c>
      <c r="B28" s="319" t="s">
        <v>383</v>
      </c>
      <c r="C28" s="111"/>
    </row>
    <row r="29" spans="1:3" ht="15" customHeight="1" thickBot="1" x14ac:dyDescent="0.3">
      <c r="A29" s="314" t="s">
        <v>56</v>
      </c>
      <c r="B29" s="320" t="s">
        <v>384</v>
      </c>
      <c r="C29" s="321"/>
    </row>
    <row r="30" spans="1:3" ht="15" customHeight="1" thickBot="1" x14ac:dyDescent="0.3">
      <c r="A30" s="315" t="s">
        <v>60</v>
      </c>
      <c r="B30" s="64" t="s">
        <v>385</v>
      </c>
      <c r="C30" s="106">
        <f>+C31+C32+C33</f>
        <v>0</v>
      </c>
    </row>
    <row r="31" spans="1:3" ht="15" customHeight="1" x14ac:dyDescent="0.25">
      <c r="A31" s="317" t="s">
        <v>62</v>
      </c>
      <c r="B31" s="318" t="s">
        <v>85</v>
      </c>
      <c r="C31" s="126"/>
    </row>
    <row r="32" spans="1:3" ht="15" customHeight="1" x14ac:dyDescent="0.25">
      <c r="A32" s="317" t="s">
        <v>64</v>
      </c>
      <c r="B32" s="319" t="s">
        <v>87</v>
      </c>
      <c r="C32" s="111"/>
    </row>
    <row r="33" spans="1:3" ht="15" customHeight="1" thickBot="1" x14ac:dyDescent="0.3">
      <c r="A33" s="314" t="s">
        <v>66</v>
      </c>
      <c r="B33" s="322" t="s">
        <v>89</v>
      </c>
      <c r="C33" s="321"/>
    </row>
    <row r="34" spans="1:3" ht="15" customHeight="1" thickBot="1" x14ac:dyDescent="0.3">
      <c r="A34" s="315" t="s">
        <v>82</v>
      </c>
      <c r="B34" s="64" t="s">
        <v>253</v>
      </c>
      <c r="C34" s="316"/>
    </row>
    <row r="35" spans="1:3" ht="15" customHeight="1" thickBot="1" x14ac:dyDescent="0.3">
      <c r="A35" s="315" t="s">
        <v>225</v>
      </c>
      <c r="B35" s="64" t="s">
        <v>350</v>
      </c>
      <c r="C35" s="323"/>
    </row>
    <row r="36" spans="1:3" ht="15" customHeight="1" thickBot="1" x14ac:dyDescent="0.3">
      <c r="A36" s="272" t="s">
        <v>104</v>
      </c>
      <c r="B36" s="64" t="s">
        <v>386</v>
      </c>
      <c r="C36" s="324">
        <f>+C9+C20+C25+C26+C30+C34+C35</f>
        <v>0</v>
      </c>
    </row>
    <row r="37" spans="1:3" ht="20.100000000000001" customHeight="1" thickBot="1" x14ac:dyDescent="0.3">
      <c r="A37" s="325" t="s">
        <v>114</v>
      </c>
      <c r="B37" s="64" t="s">
        <v>387</v>
      </c>
      <c r="C37" s="324">
        <f>+C38+C39+C40</f>
        <v>45754500</v>
      </c>
    </row>
    <row r="38" spans="1:3" ht="20.100000000000001" customHeight="1" x14ac:dyDescent="0.25">
      <c r="A38" s="317" t="s">
        <v>388</v>
      </c>
      <c r="B38" s="318" t="s">
        <v>308</v>
      </c>
      <c r="C38" s="126">
        <v>1800000</v>
      </c>
    </row>
    <row r="39" spans="1:3" ht="20.100000000000001" customHeight="1" x14ac:dyDescent="0.25">
      <c r="A39" s="317" t="s">
        <v>389</v>
      </c>
      <c r="B39" s="319" t="s">
        <v>390</v>
      </c>
      <c r="C39" s="111"/>
    </row>
    <row r="40" spans="1:3" ht="20.100000000000001" customHeight="1" thickBot="1" x14ac:dyDescent="0.3">
      <c r="A40" s="314" t="s">
        <v>391</v>
      </c>
      <c r="B40" s="322" t="s">
        <v>392</v>
      </c>
      <c r="C40" s="321">
        <v>43954500</v>
      </c>
    </row>
    <row r="41" spans="1:3" ht="20.100000000000001" customHeight="1" thickBot="1" x14ac:dyDescent="0.3">
      <c r="A41" s="325" t="s">
        <v>237</v>
      </c>
      <c r="B41" s="326" t="s">
        <v>393</v>
      </c>
      <c r="C41" s="295">
        <f>+C36+C37</f>
        <v>45754500</v>
      </c>
    </row>
    <row r="42" spans="1:3" ht="20.100000000000001" customHeight="1" x14ac:dyDescent="0.25">
      <c r="A42" s="334"/>
      <c r="B42" s="335"/>
      <c r="C42" s="290"/>
    </row>
    <row r="43" spans="1:3" ht="20.100000000000001" customHeight="1" x14ac:dyDescent="0.25">
      <c r="A43" s="334"/>
      <c r="B43" s="335"/>
      <c r="C43" s="290"/>
    </row>
    <row r="44" spans="1:3" ht="20.100000000000001" customHeight="1" x14ac:dyDescent="0.25">
      <c r="A44" s="334"/>
      <c r="B44" s="335"/>
      <c r="C44" s="290"/>
    </row>
    <row r="45" spans="1:3" ht="20.100000000000001" customHeight="1" x14ac:dyDescent="0.25">
      <c r="A45" s="334"/>
      <c r="B45" s="335"/>
      <c r="C45" s="290"/>
    </row>
    <row r="46" spans="1:3" ht="20.100000000000001" customHeight="1" x14ac:dyDescent="0.25">
      <c r="A46" s="288"/>
      <c r="B46" s="289"/>
      <c r="C46" s="290"/>
    </row>
    <row r="47" spans="1:3" ht="20.100000000000001" customHeight="1" thickBot="1" x14ac:dyDescent="0.3">
      <c r="B47" s="260" t="s">
        <v>456</v>
      </c>
      <c r="C47" s="292"/>
    </row>
    <row r="48" spans="1:3" ht="20.100000000000001" customHeight="1" thickBot="1" x14ac:dyDescent="0.3">
      <c r="A48" s="293"/>
      <c r="B48" s="294" t="s">
        <v>245</v>
      </c>
      <c r="C48" s="295"/>
    </row>
    <row r="49" spans="1:3" ht="20.100000000000001" customHeight="1" thickBot="1" x14ac:dyDescent="0.3">
      <c r="A49" s="315" t="s">
        <v>4</v>
      </c>
      <c r="B49" s="64" t="s">
        <v>394</v>
      </c>
      <c r="C49" s="106">
        <f>SUM(C50:C54)</f>
        <v>45754500</v>
      </c>
    </row>
    <row r="50" spans="1:3" ht="20.100000000000001" customHeight="1" x14ac:dyDescent="0.25">
      <c r="A50" s="314" t="s">
        <v>6</v>
      </c>
      <c r="B50" s="65" t="s">
        <v>167</v>
      </c>
      <c r="C50" s="126">
        <v>33004500</v>
      </c>
    </row>
    <row r="51" spans="1:3" ht="20.100000000000001" customHeight="1" x14ac:dyDescent="0.25">
      <c r="A51" s="314" t="s">
        <v>8</v>
      </c>
      <c r="B51" s="47" t="s">
        <v>168</v>
      </c>
      <c r="C51" s="114">
        <v>7050000</v>
      </c>
    </row>
    <row r="52" spans="1:3" ht="20.100000000000001" customHeight="1" x14ac:dyDescent="0.25">
      <c r="A52" s="314" t="s">
        <v>10</v>
      </c>
      <c r="B52" s="47" t="s">
        <v>169</v>
      </c>
      <c r="C52" s="114">
        <v>5700000</v>
      </c>
    </row>
    <row r="53" spans="1:3" ht="20.100000000000001" customHeight="1" x14ac:dyDescent="0.25">
      <c r="A53" s="314" t="s">
        <v>12</v>
      </c>
      <c r="B53" s="47" t="s">
        <v>170</v>
      </c>
      <c r="C53" s="114"/>
    </row>
    <row r="54" spans="1:3" ht="20.100000000000001" customHeight="1" thickBot="1" x14ac:dyDescent="0.3">
      <c r="A54" s="314" t="s">
        <v>14</v>
      </c>
      <c r="B54" s="47" t="s">
        <v>172</v>
      </c>
      <c r="C54" s="114"/>
    </row>
    <row r="55" spans="1:3" ht="20.100000000000001" customHeight="1" thickBot="1" x14ac:dyDescent="0.3">
      <c r="A55" s="315" t="s">
        <v>18</v>
      </c>
      <c r="B55" s="64" t="s">
        <v>395</v>
      </c>
      <c r="C55" s="106">
        <f>SUM(C56:C58)</f>
        <v>0</v>
      </c>
    </row>
    <row r="56" spans="1:3" ht="20.100000000000001" customHeight="1" x14ac:dyDescent="0.25">
      <c r="A56" s="314" t="s">
        <v>20</v>
      </c>
      <c r="B56" s="65" t="s">
        <v>193</v>
      </c>
      <c r="C56" s="126"/>
    </row>
    <row r="57" spans="1:3" ht="20.100000000000001" customHeight="1" x14ac:dyDescent="0.25">
      <c r="A57" s="314" t="s">
        <v>22</v>
      </c>
      <c r="B57" s="47" t="s">
        <v>195</v>
      </c>
      <c r="C57" s="114"/>
    </row>
    <row r="58" spans="1:3" ht="20.100000000000001" customHeight="1" x14ac:dyDescent="0.25">
      <c r="A58" s="314" t="s">
        <v>24</v>
      </c>
      <c r="B58" s="47" t="s">
        <v>396</v>
      </c>
      <c r="C58" s="114"/>
    </row>
    <row r="59" spans="1:3" ht="20.100000000000001" customHeight="1" thickBot="1" x14ac:dyDescent="0.3">
      <c r="A59" s="314" t="s">
        <v>26</v>
      </c>
      <c r="B59" s="47" t="s">
        <v>397</v>
      </c>
      <c r="C59" s="114"/>
    </row>
    <row r="60" spans="1:3" ht="20.100000000000001" customHeight="1" thickBot="1" x14ac:dyDescent="0.3">
      <c r="A60" s="315" t="s">
        <v>32</v>
      </c>
      <c r="B60" s="327" t="s">
        <v>398</v>
      </c>
      <c r="C60" s="328">
        <f>+C49+C55</f>
        <v>45754500</v>
      </c>
    </row>
    <row r="61" spans="1:3" ht="20.100000000000001" customHeight="1" thickBot="1" x14ac:dyDescent="0.3">
      <c r="A61" s="329"/>
      <c r="B61" s="330"/>
      <c r="C61" s="331"/>
    </row>
    <row r="62" spans="1:3" ht="20.100000000000001" customHeight="1" thickBot="1" x14ac:dyDescent="0.3">
      <c r="A62" s="303" t="s">
        <v>372</v>
      </c>
      <c r="B62" s="304"/>
      <c r="C62" s="305">
        <v>9</v>
      </c>
    </row>
    <row r="63" spans="1:3" ht="20.100000000000001" customHeight="1" thickBot="1" x14ac:dyDescent="0.3">
      <c r="A63" s="303" t="s">
        <v>373</v>
      </c>
      <c r="B63" s="304"/>
      <c r="C63" s="305">
        <v>0</v>
      </c>
    </row>
  </sheetData>
  <pageMargins left="0.25" right="0.25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tabSelected="1" workbookViewId="0">
      <selection activeCell="D20" sqref="D20"/>
    </sheetView>
  </sheetViews>
  <sheetFormatPr defaultRowHeight="15" x14ac:dyDescent="0.25"/>
  <cols>
    <col min="2" max="2" width="17.7109375" customWidth="1"/>
    <col min="3" max="3" width="22.28515625" customWidth="1"/>
    <col min="4" max="4" width="22.5703125" customWidth="1"/>
    <col min="5" max="5" width="10.5703125" customWidth="1"/>
    <col min="6" max="6" width="8.42578125" customWidth="1"/>
    <col min="7" max="7" width="20.7109375" customWidth="1"/>
    <col min="8" max="8" width="11.28515625" customWidth="1"/>
  </cols>
  <sheetData>
    <row r="2" spans="1:11" x14ac:dyDescent="0.25">
      <c r="A2" t="s">
        <v>457</v>
      </c>
    </row>
    <row r="4" spans="1:11" ht="18.75" customHeight="1" x14ac:dyDescent="0.25">
      <c r="A4" s="366" t="s">
        <v>430</v>
      </c>
      <c r="B4" s="366"/>
      <c r="C4" s="366"/>
      <c r="D4" s="366"/>
      <c r="E4" s="366"/>
      <c r="F4" s="366"/>
      <c r="G4" s="366"/>
      <c r="H4" s="366"/>
      <c r="I4" s="366"/>
      <c r="J4" s="366"/>
      <c r="K4" s="366"/>
    </row>
    <row r="5" spans="1:11" ht="15.75" customHeight="1" x14ac:dyDescent="0.25">
      <c r="A5" s="366"/>
      <c r="B5" s="366"/>
      <c r="C5" s="366"/>
      <c r="D5" s="366"/>
      <c r="E5" s="366"/>
      <c r="F5" s="366"/>
      <c r="G5" s="366"/>
      <c r="H5" s="366"/>
      <c r="I5" s="366"/>
      <c r="J5" s="366"/>
      <c r="K5" s="366"/>
    </row>
    <row r="6" spans="1:11" ht="15.75" x14ac:dyDescent="0.25">
      <c r="A6" s="342"/>
      <c r="B6" s="342"/>
      <c r="C6" s="342"/>
      <c r="D6" s="342"/>
      <c r="E6" s="342"/>
      <c r="F6" s="342"/>
      <c r="G6" s="342"/>
      <c r="H6" s="342" t="s">
        <v>445</v>
      </c>
    </row>
    <row r="7" spans="1:11" ht="15.75" x14ac:dyDescent="0.25">
      <c r="A7" s="373" t="s">
        <v>431</v>
      </c>
      <c r="B7" s="374" t="s">
        <v>432</v>
      </c>
      <c r="C7" s="373" t="s">
        <v>433</v>
      </c>
      <c r="D7" s="374" t="s">
        <v>434</v>
      </c>
      <c r="E7" s="373" t="s">
        <v>435</v>
      </c>
      <c r="F7" s="373"/>
      <c r="G7" s="373" t="s">
        <v>436</v>
      </c>
      <c r="H7" s="373"/>
    </row>
    <row r="8" spans="1:11" ht="15.75" x14ac:dyDescent="0.25">
      <c r="A8" s="373"/>
      <c r="B8" s="375"/>
      <c r="C8" s="373"/>
      <c r="D8" s="375"/>
      <c r="E8" s="343" t="s">
        <v>437</v>
      </c>
      <c r="F8" s="343" t="s">
        <v>438</v>
      </c>
      <c r="G8" s="343" t="s">
        <v>437</v>
      </c>
      <c r="H8" s="343" t="s">
        <v>438</v>
      </c>
    </row>
    <row r="9" spans="1:11" ht="60" customHeight="1" x14ac:dyDescent="0.25">
      <c r="A9" s="367">
        <v>1</v>
      </c>
      <c r="B9" s="369" t="s">
        <v>439</v>
      </c>
      <c r="C9" s="369" t="s">
        <v>440</v>
      </c>
      <c r="D9" s="369" t="s">
        <v>439</v>
      </c>
      <c r="E9" s="344" t="s">
        <v>441</v>
      </c>
      <c r="F9" s="344">
        <v>0</v>
      </c>
      <c r="G9" s="369" t="s">
        <v>443</v>
      </c>
      <c r="H9" s="371">
        <v>812460</v>
      </c>
    </row>
    <row r="10" spans="1:11" ht="15.75" x14ac:dyDescent="0.25">
      <c r="A10" s="368"/>
      <c r="B10" s="370"/>
      <c r="C10" s="370"/>
      <c r="D10" s="370"/>
      <c r="E10" s="344" t="s">
        <v>442</v>
      </c>
      <c r="F10" s="344">
        <v>0</v>
      </c>
      <c r="G10" s="370"/>
      <c r="H10" s="372"/>
    </row>
    <row r="11" spans="1:11" x14ac:dyDescent="0.25">
      <c r="A11" s="340"/>
      <c r="B11" s="340" t="s">
        <v>444</v>
      </c>
      <c r="C11" s="340"/>
      <c r="D11" s="340"/>
      <c r="E11" s="340"/>
      <c r="F11" s="340">
        <v>0</v>
      </c>
      <c r="G11" s="340"/>
      <c r="H11" s="341">
        <v>812460</v>
      </c>
    </row>
  </sheetData>
  <mergeCells count="13">
    <mergeCell ref="A4:K5"/>
    <mergeCell ref="A9:A10"/>
    <mergeCell ref="B9:B10"/>
    <mergeCell ref="C9:C10"/>
    <mergeCell ref="D9:D10"/>
    <mergeCell ref="G9:G10"/>
    <mergeCell ref="H9:H10"/>
    <mergeCell ref="A7:A8"/>
    <mergeCell ref="B7:B8"/>
    <mergeCell ref="C7:C8"/>
    <mergeCell ref="D7:D8"/>
    <mergeCell ref="E7:F7"/>
    <mergeCell ref="G7:H7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B1" sqref="B1"/>
    </sheetView>
  </sheetViews>
  <sheetFormatPr defaultRowHeight="15" x14ac:dyDescent="0.2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 x14ac:dyDescent="0.25">
      <c r="B1" t="s">
        <v>454</v>
      </c>
    </row>
    <row r="2" spans="1:6" ht="30" customHeight="1" x14ac:dyDescent="0.25">
      <c r="A2" s="73"/>
      <c r="B2" s="74" t="s">
        <v>243</v>
      </c>
      <c r="C2" s="75"/>
      <c r="D2" s="75"/>
      <c r="E2" s="75"/>
      <c r="F2" s="349"/>
    </row>
    <row r="3" spans="1:6" ht="20.100000000000001" customHeight="1" thickBot="1" x14ac:dyDescent="0.3">
      <c r="A3" s="73"/>
      <c r="B3" s="76"/>
      <c r="C3" s="73"/>
      <c r="D3" s="73"/>
      <c r="E3" s="77" t="s">
        <v>409</v>
      </c>
      <c r="F3" s="349"/>
    </row>
    <row r="4" spans="1:6" ht="20.100000000000001" customHeight="1" thickBot="1" x14ac:dyDescent="0.3">
      <c r="A4" s="350" t="s">
        <v>2</v>
      </c>
      <c r="B4" s="78" t="s">
        <v>244</v>
      </c>
      <c r="C4" s="79"/>
      <c r="D4" s="78" t="s">
        <v>245</v>
      </c>
      <c r="E4" s="80"/>
      <c r="F4" s="349"/>
    </row>
    <row r="5" spans="1:6" ht="20.100000000000001" customHeight="1" thickBot="1" x14ac:dyDescent="0.3">
      <c r="A5" s="351"/>
      <c r="B5" s="81" t="s">
        <v>246</v>
      </c>
      <c r="C5" s="82" t="s">
        <v>425</v>
      </c>
      <c r="D5" s="81" t="s">
        <v>246</v>
      </c>
      <c r="E5" s="83" t="s">
        <v>425</v>
      </c>
      <c r="F5" s="349"/>
    </row>
    <row r="6" spans="1:6" ht="20.100000000000001" customHeight="1" thickBot="1" x14ac:dyDescent="0.3">
      <c r="A6" s="84">
        <v>1</v>
      </c>
      <c r="B6" s="85">
        <v>2</v>
      </c>
      <c r="C6" s="86" t="s">
        <v>32</v>
      </c>
      <c r="D6" s="85" t="s">
        <v>214</v>
      </c>
      <c r="E6" s="87" t="s">
        <v>60</v>
      </c>
      <c r="F6" s="349"/>
    </row>
    <row r="7" spans="1:6" ht="15" customHeight="1" x14ac:dyDescent="0.25">
      <c r="A7" s="88" t="s">
        <v>4</v>
      </c>
      <c r="B7" s="89" t="s">
        <v>247</v>
      </c>
      <c r="C7" s="90">
        <v>94175173</v>
      </c>
      <c r="D7" s="89" t="s">
        <v>248</v>
      </c>
      <c r="E7" s="91">
        <v>12193000</v>
      </c>
      <c r="F7" s="349"/>
    </row>
    <row r="8" spans="1:6" ht="15" customHeight="1" x14ac:dyDescent="0.25">
      <c r="A8" s="92" t="s">
        <v>18</v>
      </c>
      <c r="B8" s="93" t="s">
        <v>249</v>
      </c>
      <c r="C8" s="94">
        <v>6068800</v>
      </c>
      <c r="D8" s="93" t="s">
        <v>168</v>
      </c>
      <c r="E8" s="95">
        <v>2405000</v>
      </c>
      <c r="F8" s="349"/>
    </row>
    <row r="9" spans="1:6" ht="15" customHeight="1" x14ac:dyDescent="0.25">
      <c r="A9" s="92" t="s">
        <v>32</v>
      </c>
      <c r="B9" s="93" t="s">
        <v>250</v>
      </c>
      <c r="C9" s="94"/>
      <c r="D9" s="93" t="s">
        <v>251</v>
      </c>
      <c r="E9" s="95">
        <v>34020000</v>
      </c>
      <c r="F9" s="349"/>
    </row>
    <row r="10" spans="1:6" ht="15" customHeight="1" x14ac:dyDescent="0.25">
      <c r="A10" s="92" t="s">
        <v>214</v>
      </c>
      <c r="B10" s="93" t="s">
        <v>252</v>
      </c>
      <c r="C10" s="94">
        <v>10900000</v>
      </c>
      <c r="D10" s="93" t="s">
        <v>170</v>
      </c>
      <c r="E10" s="95">
        <v>3800000</v>
      </c>
      <c r="F10" s="349"/>
    </row>
    <row r="11" spans="1:6" ht="15" customHeight="1" x14ac:dyDescent="0.25">
      <c r="A11" s="92" t="s">
        <v>60</v>
      </c>
      <c r="B11" s="96" t="s">
        <v>253</v>
      </c>
      <c r="C11" s="94"/>
      <c r="D11" s="93" t="s">
        <v>172</v>
      </c>
      <c r="E11" s="95">
        <v>31497947</v>
      </c>
      <c r="F11" s="349"/>
    </row>
    <row r="12" spans="1:6" ht="15" customHeight="1" x14ac:dyDescent="0.25">
      <c r="A12" s="92" t="s">
        <v>82</v>
      </c>
      <c r="B12" s="93" t="s">
        <v>254</v>
      </c>
      <c r="C12" s="97"/>
      <c r="D12" s="93" t="s">
        <v>255</v>
      </c>
      <c r="E12" s="95">
        <v>2189933</v>
      </c>
      <c r="F12" s="349"/>
    </row>
    <row r="13" spans="1:6" ht="15" customHeight="1" x14ac:dyDescent="0.25">
      <c r="A13" s="92" t="s">
        <v>225</v>
      </c>
      <c r="B13" s="93" t="s">
        <v>81</v>
      </c>
      <c r="C13" s="94">
        <v>10890535</v>
      </c>
      <c r="D13" s="98"/>
      <c r="E13" s="95"/>
      <c r="F13" s="349"/>
    </row>
    <row r="14" spans="1:6" ht="12" customHeight="1" x14ac:dyDescent="0.25">
      <c r="A14" s="92" t="s">
        <v>104</v>
      </c>
      <c r="B14" s="98"/>
      <c r="C14" s="94"/>
      <c r="D14" s="98"/>
      <c r="E14" s="95"/>
      <c r="F14" s="349"/>
    </row>
    <row r="15" spans="1:6" ht="12" customHeight="1" x14ac:dyDescent="0.25">
      <c r="A15" s="92" t="s">
        <v>114</v>
      </c>
      <c r="B15" s="99"/>
      <c r="C15" s="97"/>
      <c r="D15" s="98"/>
      <c r="E15" s="95"/>
      <c r="F15" s="349"/>
    </row>
    <row r="16" spans="1:6" ht="12" customHeight="1" x14ac:dyDescent="0.25">
      <c r="A16" s="92" t="s">
        <v>237</v>
      </c>
      <c r="B16" s="98"/>
      <c r="C16" s="94"/>
      <c r="D16" s="98"/>
      <c r="E16" s="95"/>
      <c r="F16" s="349"/>
    </row>
    <row r="17" spans="1:6" ht="12" customHeight="1" x14ac:dyDescent="0.25">
      <c r="A17" s="92" t="s">
        <v>256</v>
      </c>
      <c r="B17" s="98"/>
      <c r="C17" s="94"/>
      <c r="D17" s="98"/>
      <c r="E17" s="95"/>
      <c r="F17" s="349"/>
    </row>
    <row r="18" spans="1:6" ht="12" customHeight="1" thickBot="1" x14ac:dyDescent="0.3">
      <c r="A18" s="92" t="s">
        <v>257</v>
      </c>
      <c r="B18" s="100"/>
      <c r="C18" s="101"/>
      <c r="D18" s="98"/>
      <c r="E18" s="102"/>
      <c r="F18" s="349"/>
    </row>
    <row r="19" spans="1:6" ht="20.100000000000001" customHeight="1" thickBot="1" x14ac:dyDescent="0.3">
      <c r="A19" s="103" t="s">
        <v>258</v>
      </c>
      <c r="B19" s="104" t="s">
        <v>259</v>
      </c>
      <c r="C19" s="105">
        <f>SUM(C7:C13)</f>
        <v>122034508</v>
      </c>
      <c r="D19" s="104" t="s">
        <v>260</v>
      </c>
      <c r="E19" s="106">
        <f>SUM(E7:E13)</f>
        <v>86105880</v>
      </c>
      <c r="F19" s="349"/>
    </row>
    <row r="20" spans="1:6" ht="15" customHeight="1" x14ac:dyDescent="0.25">
      <c r="A20" s="107" t="s">
        <v>261</v>
      </c>
      <c r="B20" s="108" t="s">
        <v>262</v>
      </c>
      <c r="C20" s="109"/>
      <c r="D20" s="110" t="s">
        <v>263</v>
      </c>
      <c r="E20" s="111"/>
      <c r="F20" s="349"/>
    </row>
    <row r="21" spans="1:6" ht="15" customHeight="1" x14ac:dyDescent="0.25">
      <c r="A21" s="112" t="s">
        <v>264</v>
      </c>
      <c r="B21" s="110" t="s">
        <v>265</v>
      </c>
      <c r="C21" s="113"/>
      <c r="D21" s="110" t="s">
        <v>266</v>
      </c>
      <c r="E21" s="114"/>
      <c r="F21" s="349"/>
    </row>
    <row r="22" spans="1:6" ht="15" customHeight="1" x14ac:dyDescent="0.25">
      <c r="A22" s="112" t="s">
        <v>267</v>
      </c>
      <c r="B22" s="110" t="s">
        <v>268</v>
      </c>
      <c r="C22" s="113"/>
      <c r="D22" s="110" t="s">
        <v>269</v>
      </c>
      <c r="E22" s="114"/>
      <c r="F22" s="349"/>
    </row>
    <row r="23" spans="1:6" ht="15" customHeight="1" x14ac:dyDescent="0.25">
      <c r="A23" s="112" t="s">
        <v>270</v>
      </c>
      <c r="B23" s="110" t="s">
        <v>271</v>
      </c>
      <c r="C23" s="113"/>
      <c r="D23" s="110" t="s">
        <v>272</v>
      </c>
      <c r="E23" s="114"/>
      <c r="F23" s="349"/>
    </row>
    <row r="24" spans="1:6" ht="15" customHeight="1" x14ac:dyDescent="0.25">
      <c r="A24" s="112" t="s">
        <v>273</v>
      </c>
      <c r="B24" s="110" t="s">
        <v>274</v>
      </c>
      <c r="C24" s="113"/>
      <c r="D24" s="108" t="s">
        <v>275</v>
      </c>
      <c r="E24" s="114"/>
      <c r="F24" s="349"/>
    </row>
    <row r="25" spans="1:6" ht="15" customHeight="1" x14ac:dyDescent="0.25">
      <c r="A25" s="112" t="s">
        <v>276</v>
      </c>
      <c r="B25" s="110" t="s">
        <v>277</v>
      </c>
      <c r="C25" s="115"/>
      <c r="D25" s="110" t="s">
        <v>278</v>
      </c>
      <c r="E25" s="114"/>
      <c r="F25" s="349"/>
    </row>
    <row r="26" spans="1:6" ht="15" customHeight="1" x14ac:dyDescent="0.25">
      <c r="A26" s="107" t="s">
        <v>279</v>
      </c>
      <c r="B26" s="108" t="s">
        <v>280</v>
      </c>
      <c r="C26" s="116"/>
      <c r="D26" s="89" t="s">
        <v>413</v>
      </c>
      <c r="E26" s="111">
        <v>3404128</v>
      </c>
      <c r="F26" s="349"/>
    </row>
    <row r="27" spans="1:6" ht="15" customHeight="1" thickBot="1" x14ac:dyDescent="0.3">
      <c r="A27" s="112" t="s">
        <v>282</v>
      </c>
      <c r="B27" s="110" t="s">
        <v>283</v>
      </c>
      <c r="C27" s="113"/>
      <c r="D27" s="98" t="s">
        <v>371</v>
      </c>
      <c r="E27" s="114">
        <v>43954500</v>
      </c>
      <c r="F27" s="349"/>
    </row>
    <row r="28" spans="1:6" ht="15" customHeight="1" thickBot="1" x14ac:dyDescent="0.3">
      <c r="A28" s="103" t="s">
        <v>284</v>
      </c>
      <c r="B28" s="104" t="s">
        <v>285</v>
      </c>
      <c r="C28" s="105"/>
      <c r="D28" s="104" t="s">
        <v>286</v>
      </c>
      <c r="E28" s="106">
        <f>SUM(E26:E27)</f>
        <v>47358628</v>
      </c>
      <c r="F28" s="349"/>
    </row>
    <row r="29" spans="1:6" ht="15" customHeight="1" thickBot="1" x14ac:dyDescent="0.3">
      <c r="A29" s="103" t="s">
        <v>287</v>
      </c>
      <c r="B29" s="117" t="s">
        <v>288</v>
      </c>
      <c r="C29" s="118">
        <v>122034508</v>
      </c>
      <c r="D29" s="117" t="s">
        <v>289</v>
      </c>
      <c r="E29" s="118">
        <v>133464508</v>
      </c>
      <c r="F29" s="349"/>
    </row>
    <row r="30" spans="1:6" ht="15" customHeight="1" thickBot="1" x14ac:dyDescent="0.3">
      <c r="A30" s="103" t="s">
        <v>290</v>
      </c>
      <c r="B30" s="117" t="s">
        <v>291</v>
      </c>
      <c r="C30" s="118"/>
      <c r="D30" s="117" t="s">
        <v>292</v>
      </c>
      <c r="E30" s="118"/>
      <c r="F30" s="349"/>
    </row>
    <row r="31" spans="1:6" ht="15" customHeight="1" thickBot="1" x14ac:dyDescent="0.3">
      <c r="A31" s="103" t="s">
        <v>293</v>
      </c>
      <c r="B31" s="117" t="s">
        <v>294</v>
      </c>
      <c r="C31" s="118"/>
      <c r="D31" s="117" t="s">
        <v>295</v>
      </c>
      <c r="E31" s="118"/>
      <c r="F31" s="349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workbookViewId="0">
      <selection activeCell="B1" sqref="B1"/>
    </sheetView>
  </sheetViews>
  <sheetFormatPr defaultRowHeight="15" x14ac:dyDescent="0.2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 x14ac:dyDescent="0.25">
      <c r="B1" t="s">
        <v>453</v>
      </c>
    </row>
    <row r="2" spans="1:6" ht="35.1" customHeight="1" x14ac:dyDescent="0.25">
      <c r="A2" s="73"/>
      <c r="B2" s="74" t="s">
        <v>296</v>
      </c>
      <c r="C2" s="75"/>
      <c r="D2" s="75"/>
      <c r="E2" s="75"/>
      <c r="F2" s="349"/>
    </row>
    <row r="3" spans="1:6" ht="15" customHeight="1" thickBot="1" x14ac:dyDescent="0.3">
      <c r="A3" s="73"/>
      <c r="B3" s="76"/>
      <c r="C3" s="73"/>
      <c r="D3" s="73"/>
      <c r="E3" s="77" t="s">
        <v>409</v>
      </c>
      <c r="F3" s="349"/>
    </row>
    <row r="4" spans="1:6" ht="20.100000000000001" customHeight="1" thickBot="1" x14ac:dyDescent="0.3">
      <c r="A4" s="352" t="s">
        <v>2</v>
      </c>
      <c r="B4" s="78" t="s">
        <v>244</v>
      </c>
      <c r="C4" s="79"/>
      <c r="D4" s="78" t="s">
        <v>245</v>
      </c>
      <c r="E4" s="80"/>
      <c r="F4" s="349"/>
    </row>
    <row r="5" spans="1:6" ht="20.100000000000001" customHeight="1" thickBot="1" x14ac:dyDescent="0.3">
      <c r="A5" s="353"/>
      <c r="B5" s="81" t="s">
        <v>246</v>
      </c>
      <c r="C5" s="82" t="s">
        <v>425</v>
      </c>
      <c r="D5" s="81" t="s">
        <v>246</v>
      </c>
      <c r="E5" s="82" t="s">
        <v>425</v>
      </c>
      <c r="F5" s="349"/>
    </row>
    <row r="6" spans="1:6" ht="20.100000000000001" customHeight="1" thickBot="1" x14ac:dyDescent="0.3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349"/>
    </row>
    <row r="7" spans="1:6" ht="15" customHeight="1" x14ac:dyDescent="0.25">
      <c r="A7" s="88" t="s">
        <v>4</v>
      </c>
      <c r="B7" s="89" t="s">
        <v>297</v>
      </c>
      <c r="C7" s="90"/>
      <c r="D7" s="89" t="s">
        <v>193</v>
      </c>
      <c r="E7" s="91"/>
      <c r="F7" s="349"/>
    </row>
    <row r="8" spans="1:6" ht="15" customHeight="1" x14ac:dyDescent="0.25">
      <c r="A8" s="92" t="s">
        <v>18</v>
      </c>
      <c r="B8" s="93" t="s">
        <v>298</v>
      </c>
      <c r="C8" s="94"/>
      <c r="D8" s="93" t="s">
        <v>299</v>
      </c>
      <c r="E8" s="95"/>
      <c r="F8" s="349"/>
    </row>
    <row r="9" spans="1:6" ht="15" customHeight="1" x14ac:dyDescent="0.25">
      <c r="A9" s="92" t="s">
        <v>32</v>
      </c>
      <c r="B9" s="93" t="s">
        <v>300</v>
      </c>
      <c r="C9" s="94"/>
      <c r="D9" s="93" t="s">
        <v>195</v>
      </c>
      <c r="E9" s="95">
        <v>12270000</v>
      </c>
      <c r="F9" s="349"/>
    </row>
    <row r="10" spans="1:6" ht="15" customHeight="1" x14ac:dyDescent="0.25">
      <c r="A10" s="92" t="s">
        <v>214</v>
      </c>
      <c r="B10" s="93" t="s">
        <v>301</v>
      </c>
      <c r="C10" s="94"/>
      <c r="D10" s="93" t="s">
        <v>302</v>
      </c>
      <c r="E10" s="95"/>
      <c r="F10" s="349"/>
    </row>
    <row r="11" spans="1:6" ht="15" customHeight="1" x14ac:dyDescent="0.25">
      <c r="A11" s="92" t="s">
        <v>60</v>
      </c>
      <c r="B11" s="93" t="s">
        <v>303</v>
      </c>
      <c r="C11" s="94"/>
      <c r="D11" s="93" t="s">
        <v>197</v>
      </c>
      <c r="E11" s="95"/>
      <c r="F11" s="349"/>
    </row>
    <row r="12" spans="1:6" ht="15" customHeight="1" x14ac:dyDescent="0.25">
      <c r="A12" s="92" t="s">
        <v>82</v>
      </c>
      <c r="B12" s="93" t="s">
        <v>304</v>
      </c>
      <c r="C12" s="97"/>
      <c r="D12" s="98"/>
      <c r="E12" s="95"/>
      <c r="F12" s="349"/>
    </row>
    <row r="13" spans="1:6" ht="12" customHeight="1" x14ac:dyDescent="0.25">
      <c r="A13" s="92" t="s">
        <v>225</v>
      </c>
      <c r="B13" s="98"/>
      <c r="C13" s="94"/>
      <c r="D13" s="98"/>
      <c r="E13" s="95"/>
      <c r="F13" s="349"/>
    </row>
    <row r="14" spans="1:6" ht="12" customHeight="1" x14ac:dyDescent="0.25">
      <c r="A14" s="92" t="s">
        <v>104</v>
      </c>
      <c r="B14" s="98"/>
      <c r="C14" s="94"/>
      <c r="D14" s="98"/>
      <c r="E14" s="95"/>
      <c r="F14" s="349"/>
    </row>
    <row r="15" spans="1:6" ht="12" customHeight="1" x14ac:dyDescent="0.25">
      <c r="A15" s="92" t="s">
        <v>114</v>
      </c>
      <c r="B15" s="98"/>
      <c r="C15" s="97"/>
      <c r="D15" s="98"/>
      <c r="E15" s="95"/>
      <c r="F15" s="349"/>
    </row>
    <row r="16" spans="1:6" ht="12" customHeight="1" x14ac:dyDescent="0.25">
      <c r="A16" s="92" t="s">
        <v>237</v>
      </c>
      <c r="B16" s="98"/>
      <c r="C16" s="97"/>
      <c r="D16" s="98"/>
      <c r="E16" s="95"/>
      <c r="F16" s="349"/>
    </row>
    <row r="17" spans="1:6" ht="12" customHeight="1" thickBot="1" x14ac:dyDescent="0.3">
      <c r="A17" s="119" t="s">
        <v>256</v>
      </c>
      <c r="B17" s="120"/>
      <c r="C17" s="121"/>
      <c r="D17" s="122" t="s">
        <v>255</v>
      </c>
      <c r="E17" s="123"/>
      <c r="F17" s="349"/>
    </row>
    <row r="18" spans="1:6" ht="20.100000000000001" customHeight="1" thickBot="1" x14ac:dyDescent="0.3">
      <c r="A18" s="103" t="s">
        <v>257</v>
      </c>
      <c r="B18" s="104" t="s">
        <v>305</v>
      </c>
      <c r="C18" s="105">
        <f>+C7+C9+C10+C12+C13+C14+C15+C16+C17</f>
        <v>0</v>
      </c>
      <c r="D18" s="104" t="s">
        <v>306</v>
      </c>
      <c r="E18" s="106">
        <f>SUM(E9:E17)</f>
        <v>12270000</v>
      </c>
      <c r="F18" s="349"/>
    </row>
    <row r="19" spans="1:6" ht="12" customHeight="1" x14ac:dyDescent="0.25">
      <c r="A19" s="88" t="s">
        <v>258</v>
      </c>
      <c r="B19" s="124" t="s">
        <v>307</v>
      </c>
      <c r="C19" s="125">
        <f>+C20+C21+C22+C23+C24</f>
        <v>23700000</v>
      </c>
      <c r="D19" s="110" t="s">
        <v>263</v>
      </c>
      <c r="E19" s="126"/>
      <c r="F19" s="349"/>
    </row>
    <row r="20" spans="1:6" ht="12" customHeight="1" x14ac:dyDescent="0.25">
      <c r="A20" s="92" t="s">
        <v>261</v>
      </c>
      <c r="B20" s="127" t="s">
        <v>308</v>
      </c>
      <c r="C20" s="113">
        <v>23700000</v>
      </c>
      <c r="D20" s="110" t="s">
        <v>309</v>
      </c>
      <c r="E20" s="114"/>
      <c r="F20" s="349"/>
    </row>
    <row r="21" spans="1:6" ht="12" customHeight="1" x14ac:dyDescent="0.25">
      <c r="A21" s="88" t="s">
        <v>264</v>
      </c>
      <c r="B21" s="127" t="s">
        <v>310</v>
      </c>
      <c r="C21" s="113"/>
      <c r="D21" s="110" t="s">
        <v>269</v>
      </c>
      <c r="E21" s="114"/>
      <c r="F21" s="349"/>
    </row>
    <row r="22" spans="1:6" ht="12" customHeight="1" x14ac:dyDescent="0.25">
      <c r="A22" s="92" t="s">
        <v>267</v>
      </c>
      <c r="B22" s="127" t="s">
        <v>311</v>
      </c>
      <c r="C22" s="113"/>
      <c r="D22" s="110" t="s">
        <v>272</v>
      </c>
      <c r="E22" s="114"/>
      <c r="F22" s="349"/>
    </row>
    <row r="23" spans="1:6" ht="12" customHeight="1" x14ac:dyDescent="0.25">
      <c r="A23" s="88" t="s">
        <v>270</v>
      </c>
      <c r="B23" s="127" t="s">
        <v>312</v>
      </c>
      <c r="C23" s="113"/>
      <c r="D23" s="108" t="s">
        <v>275</v>
      </c>
      <c r="E23" s="114"/>
      <c r="F23" s="349"/>
    </row>
    <row r="24" spans="1:6" ht="12" customHeight="1" x14ac:dyDescent="0.25">
      <c r="A24" s="92" t="s">
        <v>273</v>
      </c>
      <c r="B24" s="128" t="s">
        <v>313</v>
      </c>
      <c r="C24" s="113"/>
      <c r="D24" s="110" t="s">
        <v>314</v>
      </c>
      <c r="E24" s="114"/>
      <c r="F24" s="349"/>
    </row>
    <row r="25" spans="1:6" ht="12" customHeight="1" x14ac:dyDescent="0.25">
      <c r="A25" s="88" t="s">
        <v>276</v>
      </c>
      <c r="B25" s="129" t="s">
        <v>315</v>
      </c>
      <c r="C25" s="115">
        <f>+C26+C27+C28+C29+C30</f>
        <v>0</v>
      </c>
      <c r="D25" s="130" t="s">
        <v>281</v>
      </c>
      <c r="E25" s="114"/>
      <c r="F25" s="349"/>
    </row>
    <row r="26" spans="1:6" ht="12" customHeight="1" x14ac:dyDescent="0.25">
      <c r="A26" s="92" t="s">
        <v>279</v>
      </c>
      <c r="B26" s="128" t="s">
        <v>316</v>
      </c>
      <c r="C26" s="113"/>
      <c r="D26" s="130" t="s">
        <v>317</v>
      </c>
      <c r="E26" s="114"/>
      <c r="F26" s="349"/>
    </row>
    <row r="27" spans="1:6" ht="12" customHeight="1" x14ac:dyDescent="0.25">
      <c r="A27" s="88" t="s">
        <v>282</v>
      </c>
      <c r="B27" s="128" t="s">
        <v>318</v>
      </c>
      <c r="C27" s="113"/>
      <c r="D27" s="131"/>
      <c r="E27" s="114"/>
      <c r="F27" s="349"/>
    </row>
    <row r="28" spans="1:6" ht="12" customHeight="1" x14ac:dyDescent="0.25">
      <c r="A28" s="92" t="s">
        <v>284</v>
      </c>
      <c r="B28" s="127" t="s">
        <v>319</v>
      </c>
      <c r="C28" s="113"/>
      <c r="D28" s="132"/>
      <c r="E28" s="114"/>
      <c r="F28" s="349"/>
    </row>
    <row r="29" spans="1:6" ht="12" customHeight="1" x14ac:dyDescent="0.25">
      <c r="A29" s="88" t="s">
        <v>287</v>
      </c>
      <c r="B29" s="133" t="s">
        <v>320</v>
      </c>
      <c r="C29" s="113"/>
      <c r="D29" s="98"/>
      <c r="E29" s="114"/>
      <c r="F29" s="349"/>
    </row>
    <row r="30" spans="1:6" ht="12" customHeight="1" thickBot="1" x14ac:dyDescent="0.3">
      <c r="A30" s="92" t="s">
        <v>290</v>
      </c>
      <c r="B30" s="134" t="s">
        <v>321</v>
      </c>
      <c r="C30" s="113"/>
      <c r="D30" s="132"/>
      <c r="E30" s="114"/>
      <c r="F30" s="349"/>
    </row>
    <row r="31" spans="1:6" ht="20.100000000000001" customHeight="1" thickBot="1" x14ac:dyDescent="0.3">
      <c r="A31" s="103" t="s">
        <v>293</v>
      </c>
      <c r="B31" s="104" t="s">
        <v>322</v>
      </c>
      <c r="C31" s="105">
        <f>+C19+C25</f>
        <v>23700000</v>
      </c>
      <c r="D31" s="104" t="s">
        <v>323</v>
      </c>
      <c r="E31" s="106"/>
      <c r="F31" s="349"/>
    </row>
    <row r="32" spans="1:6" ht="20.100000000000001" customHeight="1" thickBot="1" x14ac:dyDescent="0.3">
      <c r="A32" s="103" t="s">
        <v>324</v>
      </c>
      <c r="B32" s="117" t="s">
        <v>325</v>
      </c>
      <c r="C32" s="118">
        <f>+C18+C31</f>
        <v>23700000</v>
      </c>
      <c r="D32" s="117" t="s">
        <v>326</v>
      </c>
      <c r="E32" s="118">
        <v>12270000</v>
      </c>
      <c r="F32" s="349"/>
    </row>
    <row r="33" spans="1:6" ht="15" customHeight="1" thickBot="1" x14ac:dyDescent="0.3">
      <c r="A33" s="103" t="s">
        <v>327</v>
      </c>
      <c r="B33" s="117" t="s">
        <v>291</v>
      </c>
      <c r="C33" s="118"/>
      <c r="D33" s="117" t="s">
        <v>292</v>
      </c>
      <c r="E33" s="118"/>
      <c r="F33" s="349"/>
    </row>
    <row r="34" spans="1:6" ht="15" customHeight="1" thickBot="1" x14ac:dyDescent="0.3">
      <c r="A34" s="103" t="s">
        <v>328</v>
      </c>
      <c r="B34" s="117" t="s">
        <v>294</v>
      </c>
      <c r="C34" s="118"/>
      <c r="D34" s="117" t="s">
        <v>295</v>
      </c>
      <c r="E34" s="118"/>
      <c r="F34" s="349"/>
    </row>
    <row r="35" spans="1:6" ht="20.100000000000001" customHeight="1" x14ac:dyDescent="0.25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2" sqref="A2:F2"/>
    </sheetView>
  </sheetViews>
  <sheetFormatPr defaultRowHeight="15" x14ac:dyDescent="0.25"/>
  <cols>
    <col min="1" max="1" width="27.140625" customWidth="1"/>
    <col min="2" max="2" width="11.5703125" customWidth="1"/>
    <col min="3" max="3" width="14.5703125" customWidth="1"/>
    <col min="4" max="4" width="13.5703125" customWidth="1"/>
    <col min="5" max="5" width="13.85546875" customWidth="1"/>
    <col min="6" max="6" width="17.7109375" customWidth="1"/>
  </cols>
  <sheetData>
    <row r="1" spans="1:6" x14ac:dyDescent="0.25">
      <c r="A1" t="s">
        <v>452</v>
      </c>
    </row>
    <row r="2" spans="1:6" ht="15.75" x14ac:dyDescent="0.25">
      <c r="A2" s="354" t="s">
        <v>329</v>
      </c>
      <c r="B2" s="354"/>
      <c r="C2" s="354"/>
      <c r="D2" s="354"/>
      <c r="E2" s="354"/>
      <c r="F2" s="354"/>
    </row>
    <row r="3" spans="1:6" ht="15.75" thickBot="1" x14ac:dyDescent="0.3">
      <c r="A3" s="76"/>
      <c r="B3" s="73"/>
      <c r="C3" s="73"/>
      <c r="D3" s="73"/>
      <c r="E3" s="73"/>
      <c r="F3" s="135" t="s">
        <v>409</v>
      </c>
    </row>
    <row r="4" spans="1:6" ht="36.75" thickBot="1" x14ac:dyDescent="0.3">
      <c r="A4" s="81" t="s">
        <v>330</v>
      </c>
      <c r="B4" s="82" t="s">
        <v>331</v>
      </c>
      <c r="C4" s="82" t="s">
        <v>332</v>
      </c>
      <c r="D4" s="82" t="s">
        <v>424</v>
      </c>
      <c r="E4" s="82" t="s">
        <v>425</v>
      </c>
      <c r="F4" s="83" t="s">
        <v>426</v>
      </c>
    </row>
    <row r="5" spans="1:6" ht="15.75" thickBot="1" x14ac:dyDescent="0.3">
      <c r="A5" s="136">
        <v>1</v>
      </c>
      <c r="B5" s="137">
        <v>2</v>
      </c>
      <c r="C5" s="137">
        <v>3</v>
      </c>
      <c r="D5" s="137">
        <v>4</v>
      </c>
      <c r="E5" s="137">
        <v>5</v>
      </c>
      <c r="F5" s="138">
        <v>6</v>
      </c>
    </row>
    <row r="6" spans="1:6" x14ac:dyDescent="0.25">
      <c r="A6" s="139" t="s">
        <v>416</v>
      </c>
      <c r="B6" s="140">
        <v>3000000</v>
      </c>
      <c r="C6" s="141" t="s">
        <v>427</v>
      </c>
      <c r="D6" s="140"/>
      <c r="E6" s="140">
        <v>3000000</v>
      </c>
      <c r="F6" s="142">
        <f t="shared" ref="F6:F9" si="0">B6-D6-E6</f>
        <v>0</v>
      </c>
    </row>
    <row r="7" spans="1:6" x14ac:dyDescent="0.25">
      <c r="A7" s="139" t="s">
        <v>417</v>
      </c>
      <c r="B7" s="140">
        <v>6520000</v>
      </c>
      <c r="C7" s="141" t="s">
        <v>427</v>
      </c>
      <c r="D7" s="140"/>
      <c r="E7" s="140">
        <v>6520000</v>
      </c>
      <c r="F7" s="142">
        <f t="shared" si="0"/>
        <v>0</v>
      </c>
    </row>
    <row r="8" spans="1:6" x14ac:dyDescent="0.25">
      <c r="A8" s="139" t="s">
        <v>428</v>
      </c>
      <c r="B8" s="140">
        <v>1500000</v>
      </c>
      <c r="C8" s="141" t="s">
        <v>427</v>
      </c>
      <c r="D8" s="140"/>
      <c r="E8" s="140">
        <v>1500000</v>
      </c>
      <c r="F8" s="142">
        <f t="shared" si="0"/>
        <v>0</v>
      </c>
    </row>
    <row r="9" spans="1:6" ht="15.75" thickBot="1" x14ac:dyDescent="0.3">
      <c r="A9" s="143" t="s">
        <v>429</v>
      </c>
      <c r="B9" s="144">
        <v>1250000</v>
      </c>
      <c r="C9" s="145" t="s">
        <v>427</v>
      </c>
      <c r="D9" s="144"/>
      <c r="E9" s="144">
        <v>1250000</v>
      </c>
      <c r="F9" s="146">
        <f t="shared" si="0"/>
        <v>0</v>
      </c>
    </row>
    <row r="10" spans="1:6" ht="15.75" thickBot="1" x14ac:dyDescent="0.3">
      <c r="A10" s="147"/>
      <c r="B10" s="148">
        <f>SUM(B6:B9)</f>
        <v>12270000</v>
      </c>
      <c r="C10" s="149"/>
      <c r="D10" s="148"/>
      <c r="E10" s="148">
        <f>SUM(E6:E9)</f>
        <v>12270000</v>
      </c>
      <c r="F10" s="150">
        <f>SUM(F6:F9)</f>
        <v>0</v>
      </c>
    </row>
  </sheetData>
  <mergeCells count="1">
    <mergeCell ref="A2:F2"/>
  </mergeCells>
  <pageMargins left="0.25" right="0.25" top="0.75" bottom="0.75" header="0.3" footer="0.3"/>
  <pageSetup paperSize="9" orientation="portrait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B1" zoomScale="106" zoomScaleNormal="106" workbookViewId="0">
      <selection activeCell="B1" sqref="B1"/>
    </sheetView>
  </sheetViews>
  <sheetFormatPr defaultRowHeight="15" x14ac:dyDescent="0.25"/>
  <cols>
    <col min="1" max="1" width="7.42578125" customWidth="1"/>
    <col min="2" max="2" width="27.28515625" customWidth="1"/>
    <col min="3" max="3" width="9" customWidth="1"/>
    <col min="4" max="4" width="8.28515625" customWidth="1"/>
    <col min="5" max="5" width="9.42578125" customWidth="1"/>
    <col min="6" max="6" width="8.42578125" customWidth="1"/>
    <col min="7" max="7" width="8.85546875" customWidth="1"/>
    <col min="8" max="8" width="9.7109375" customWidth="1"/>
    <col min="9" max="9" width="9.85546875" customWidth="1"/>
    <col min="10" max="10" width="10.5703125" customWidth="1"/>
    <col min="11" max="11" width="12" customWidth="1"/>
    <col min="12" max="12" width="10.7109375" customWidth="1"/>
    <col min="13" max="13" width="11.42578125" customWidth="1"/>
    <col min="14" max="14" width="12" customWidth="1"/>
    <col min="15" max="15" width="12.28515625" customWidth="1"/>
  </cols>
  <sheetData>
    <row r="1" spans="1:15" x14ac:dyDescent="0.25">
      <c r="B1" t="s">
        <v>451</v>
      </c>
    </row>
    <row r="2" spans="1:15" ht="20.100000000000001" customHeight="1" x14ac:dyDescent="0.25">
      <c r="A2" s="355" t="s">
        <v>423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</row>
    <row r="3" spans="1:15" ht="20.100000000000001" customHeight="1" thickBot="1" x14ac:dyDescent="0.3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408</v>
      </c>
    </row>
    <row r="4" spans="1:15" ht="20.100000000000001" customHeight="1" thickBot="1" x14ac:dyDescent="0.3">
      <c r="A4" s="154" t="s">
        <v>333</v>
      </c>
      <c r="B4" s="155" t="s">
        <v>246</v>
      </c>
      <c r="C4" s="155" t="s">
        <v>334</v>
      </c>
      <c r="D4" s="155" t="s">
        <v>335</v>
      </c>
      <c r="E4" s="155" t="s">
        <v>336</v>
      </c>
      <c r="F4" s="155" t="s">
        <v>337</v>
      </c>
      <c r="G4" s="155" t="s">
        <v>338</v>
      </c>
      <c r="H4" s="155" t="s">
        <v>339</v>
      </c>
      <c r="I4" s="155" t="s">
        <v>340</v>
      </c>
      <c r="J4" s="155" t="s">
        <v>341</v>
      </c>
      <c r="K4" s="155" t="s">
        <v>342</v>
      </c>
      <c r="L4" s="155" t="s">
        <v>343</v>
      </c>
      <c r="M4" s="155" t="s">
        <v>344</v>
      </c>
      <c r="N4" s="155" t="s">
        <v>345</v>
      </c>
      <c r="O4" s="156" t="s">
        <v>346</v>
      </c>
    </row>
    <row r="5" spans="1:15" ht="20.100000000000001" customHeight="1" thickBot="1" x14ac:dyDescent="0.3">
      <c r="A5" s="157" t="s">
        <v>4</v>
      </c>
      <c r="B5" s="357" t="s">
        <v>244</v>
      </c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9"/>
    </row>
    <row r="6" spans="1:15" ht="20.100000000000001" customHeight="1" x14ac:dyDescent="0.25">
      <c r="A6" s="158" t="s">
        <v>18</v>
      </c>
      <c r="B6" s="159" t="s">
        <v>247</v>
      </c>
      <c r="C6" s="160">
        <v>7847931</v>
      </c>
      <c r="D6" s="160">
        <v>7847931</v>
      </c>
      <c r="E6" s="160">
        <v>7847931</v>
      </c>
      <c r="F6" s="160">
        <v>7847931</v>
      </c>
      <c r="G6" s="160">
        <v>7847931</v>
      </c>
      <c r="H6" s="160">
        <v>7847931</v>
      </c>
      <c r="I6" s="160">
        <v>7847931</v>
      </c>
      <c r="J6" s="160">
        <v>7847931</v>
      </c>
      <c r="K6" s="160">
        <v>7847931</v>
      </c>
      <c r="L6" s="160">
        <v>7847931</v>
      </c>
      <c r="M6" s="160">
        <v>7847931</v>
      </c>
      <c r="N6" s="160">
        <v>7847932</v>
      </c>
      <c r="O6" s="161">
        <f>SUM(C6:N6)</f>
        <v>94175173</v>
      </c>
    </row>
    <row r="7" spans="1:15" ht="20.100000000000001" customHeight="1" x14ac:dyDescent="0.25">
      <c r="A7" s="162" t="s">
        <v>32</v>
      </c>
      <c r="B7" s="163" t="s">
        <v>347</v>
      </c>
      <c r="C7" s="164">
        <v>505733</v>
      </c>
      <c r="D7" s="164">
        <v>505733</v>
      </c>
      <c r="E7" s="164">
        <v>505733</v>
      </c>
      <c r="F7" s="164">
        <v>505733</v>
      </c>
      <c r="G7" s="164">
        <v>505733</v>
      </c>
      <c r="H7" s="164">
        <v>505733</v>
      </c>
      <c r="I7" s="164">
        <v>505733</v>
      </c>
      <c r="J7" s="164">
        <v>505733</v>
      </c>
      <c r="K7" s="164">
        <v>505733</v>
      </c>
      <c r="L7" s="164">
        <v>505733</v>
      </c>
      <c r="M7" s="164">
        <v>505733</v>
      </c>
      <c r="N7" s="164">
        <v>505737</v>
      </c>
      <c r="O7" s="165">
        <f>SUM(C7:N7)</f>
        <v>6068800</v>
      </c>
    </row>
    <row r="8" spans="1:15" ht="20.100000000000001" customHeight="1" x14ac:dyDescent="0.25">
      <c r="A8" s="162" t="s">
        <v>214</v>
      </c>
      <c r="B8" s="166" t="s">
        <v>348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1:15" ht="20.100000000000001" customHeight="1" x14ac:dyDescent="0.25">
      <c r="A9" s="162" t="s">
        <v>60</v>
      </c>
      <c r="B9" s="169" t="s">
        <v>252</v>
      </c>
      <c r="C9" s="164">
        <v>100000</v>
      </c>
      <c r="D9" s="164">
        <v>100000</v>
      </c>
      <c r="E9" s="164">
        <v>3200000</v>
      </c>
      <c r="F9" s="164">
        <v>1000000</v>
      </c>
      <c r="G9" s="164">
        <v>300000</v>
      </c>
      <c r="H9" s="164">
        <v>100000</v>
      </c>
      <c r="I9" s="164">
        <v>100000</v>
      </c>
      <c r="J9" s="164">
        <v>100000</v>
      </c>
      <c r="K9" s="164">
        <v>3200000</v>
      </c>
      <c r="L9" s="164">
        <v>900000</v>
      </c>
      <c r="M9" s="164">
        <v>300000</v>
      </c>
      <c r="N9" s="164">
        <v>1500000</v>
      </c>
      <c r="O9" s="165">
        <f>SUM(C9:N9)</f>
        <v>10900000</v>
      </c>
    </row>
    <row r="10" spans="1:15" ht="20.100000000000001" customHeight="1" x14ac:dyDescent="0.25">
      <c r="A10" s="162" t="s">
        <v>82</v>
      </c>
      <c r="B10" s="169" t="s">
        <v>349</v>
      </c>
      <c r="C10" s="164">
        <v>433333</v>
      </c>
      <c r="D10" s="164">
        <v>433333</v>
      </c>
      <c r="E10" s="164">
        <v>433333</v>
      </c>
      <c r="F10" s="164">
        <v>433333</v>
      </c>
      <c r="G10" s="164">
        <v>433333</v>
      </c>
      <c r="H10" s="164">
        <v>433333</v>
      </c>
      <c r="I10" s="164">
        <v>433333</v>
      </c>
      <c r="J10" s="164">
        <v>433333</v>
      </c>
      <c r="K10" s="164">
        <v>433333</v>
      </c>
      <c r="L10" s="164">
        <v>433333</v>
      </c>
      <c r="M10" s="164">
        <v>433333</v>
      </c>
      <c r="N10" s="164">
        <v>433337</v>
      </c>
      <c r="O10" s="165">
        <f>SUM(C10:N10)</f>
        <v>5200000</v>
      </c>
    </row>
    <row r="11" spans="1:15" ht="15" customHeight="1" x14ac:dyDescent="0.25">
      <c r="A11" s="162" t="s">
        <v>225</v>
      </c>
      <c r="B11" s="169" t="s">
        <v>300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>
        <f>SUM(C11:N11)</f>
        <v>0</v>
      </c>
    </row>
    <row r="12" spans="1:15" ht="15" customHeight="1" x14ac:dyDescent="0.25">
      <c r="A12" s="162" t="s">
        <v>104</v>
      </c>
      <c r="B12" s="169" t="s">
        <v>253</v>
      </c>
      <c r="C12" s="164">
        <v>311833</v>
      </c>
      <c r="D12" s="164">
        <v>500000</v>
      </c>
      <c r="E12" s="164">
        <v>500000</v>
      </c>
      <c r="F12" s="164">
        <v>500000</v>
      </c>
      <c r="G12" s="164">
        <v>500000</v>
      </c>
      <c r="H12" s="164">
        <v>500000</v>
      </c>
      <c r="I12" s="164">
        <v>500000</v>
      </c>
      <c r="J12" s="164">
        <v>500000</v>
      </c>
      <c r="K12" s="164">
        <v>500000</v>
      </c>
      <c r="L12" s="164">
        <v>500000</v>
      </c>
      <c r="M12" s="164">
        <v>400000</v>
      </c>
      <c r="N12" s="164">
        <v>478702</v>
      </c>
      <c r="O12" s="165">
        <f>SUM(C12:N12)</f>
        <v>5690535</v>
      </c>
    </row>
    <row r="13" spans="1:15" ht="15" customHeight="1" x14ac:dyDescent="0.25">
      <c r="A13" s="162" t="s">
        <v>114</v>
      </c>
      <c r="B13" s="163" t="s">
        <v>350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5"/>
    </row>
    <row r="14" spans="1:15" ht="20.100000000000001" customHeight="1" thickBot="1" x14ac:dyDescent="0.3">
      <c r="A14" s="162" t="s">
        <v>237</v>
      </c>
      <c r="B14" s="169" t="s">
        <v>351</v>
      </c>
      <c r="C14" s="164">
        <v>2125000</v>
      </c>
      <c r="D14" s="164">
        <v>2125000</v>
      </c>
      <c r="E14" s="164">
        <v>2125000</v>
      </c>
      <c r="F14" s="164">
        <v>2125000</v>
      </c>
      <c r="G14" s="164">
        <v>2125000</v>
      </c>
      <c r="H14" s="164">
        <v>2125000</v>
      </c>
      <c r="I14" s="164">
        <v>2125000</v>
      </c>
      <c r="J14" s="164">
        <v>2125000</v>
      </c>
      <c r="K14" s="164">
        <v>2125000</v>
      </c>
      <c r="L14" s="164">
        <v>2125000</v>
      </c>
      <c r="M14" s="164">
        <v>1325000</v>
      </c>
      <c r="N14" s="164">
        <v>1125000</v>
      </c>
      <c r="O14" s="165">
        <f>SUM(C14:N14)</f>
        <v>23700000</v>
      </c>
    </row>
    <row r="15" spans="1:15" ht="20.100000000000001" customHeight="1" thickBot="1" x14ac:dyDescent="0.3">
      <c r="A15" s="157"/>
      <c r="B15" s="360" t="s">
        <v>245</v>
      </c>
      <c r="C15" s="358"/>
      <c r="D15" s="358"/>
      <c r="E15" s="358"/>
      <c r="F15" s="358"/>
      <c r="G15" s="358"/>
      <c r="H15" s="358"/>
      <c r="I15" s="358"/>
      <c r="J15" s="358"/>
      <c r="K15" s="358"/>
      <c r="L15" s="358"/>
      <c r="M15" s="358"/>
      <c r="N15" s="358"/>
      <c r="O15" s="359"/>
    </row>
    <row r="16" spans="1:15" ht="20.100000000000001" customHeight="1" x14ac:dyDescent="0.25">
      <c r="A16" s="170" t="s">
        <v>258</v>
      </c>
      <c r="B16" s="171" t="s">
        <v>248</v>
      </c>
      <c r="C16" s="167">
        <v>1026083</v>
      </c>
      <c r="D16" s="167">
        <v>1026083</v>
      </c>
      <c r="E16" s="167">
        <v>1026083</v>
      </c>
      <c r="F16" s="167">
        <v>1026083</v>
      </c>
      <c r="G16" s="167">
        <v>1026083</v>
      </c>
      <c r="H16" s="167">
        <v>1026083</v>
      </c>
      <c r="I16" s="167">
        <v>1026083</v>
      </c>
      <c r="J16" s="167">
        <v>1026083</v>
      </c>
      <c r="K16" s="167">
        <v>1026083</v>
      </c>
      <c r="L16" s="167">
        <v>1026083</v>
      </c>
      <c r="M16" s="167">
        <v>1026083</v>
      </c>
      <c r="N16" s="167">
        <v>906087</v>
      </c>
      <c r="O16" s="168">
        <f>SUM(C16:N16)</f>
        <v>12193000</v>
      </c>
    </row>
    <row r="17" spans="1:15" ht="20.100000000000001" customHeight="1" x14ac:dyDescent="0.25">
      <c r="A17" s="162" t="s">
        <v>261</v>
      </c>
      <c r="B17" s="163" t="s">
        <v>168</v>
      </c>
      <c r="C17" s="164">
        <v>200000</v>
      </c>
      <c r="D17" s="164">
        <v>200000</v>
      </c>
      <c r="E17" s="164">
        <v>200000</v>
      </c>
      <c r="F17" s="164">
        <v>200000</v>
      </c>
      <c r="G17" s="164">
        <v>200000</v>
      </c>
      <c r="H17" s="164">
        <v>200000</v>
      </c>
      <c r="I17" s="164">
        <v>200000</v>
      </c>
      <c r="J17" s="164">
        <v>200000</v>
      </c>
      <c r="K17" s="164">
        <v>200000</v>
      </c>
      <c r="L17" s="164">
        <v>200000</v>
      </c>
      <c r="M17" s="164">
        <v>200000</v>
      </c>
      <c r="N17" s="164">
        <v>205000</v>
      </c>
      <c r="O17" s="165">
        <f>SUM(C17:N17)</f>
        <v>2405000</v>
      </c>
    </row>
    <row r="18" spans="1:15" ht="20.100000000000001" customHeight="1" x14ac:dyDescent="0.25">
      <c r="A18" s="162" t="s">
        <v>264</v>
      </c>
      <c r="B18" s="169" t="s">
        <v>169</v>
      </c>
      <c r="C18" s="164">
        <v>2835000</v>
      </c>
      <c r="D18" s="164">
        <v>2835000</v>
      </c>
      <c r="E18" s="164">
        <v>2835000</v>
      </c>
      <c r="F18" s="164">
        <v>2835000</v>
      </c>
      <c r="G18" s="164">
        <v>2835000</v>
      </c>
      <c r="H18" s="164">
        <v>2835000</v>
      </c>
      <c r="I18" s="164">
        <v>2835000</v>
      </c>
      <c r="J18" s="164">
        <v>2835000</v>
      </c>
      <c r="K18" s="164">
        <v>2835000</v>
      </c>
      <c r="L18" s="164">
        <v>2835000</v>
      </c>
      <c r="M18" s="164">
        <v>2835000</v>
      </c>
      <c r="N18" s="164">
        <v>2835000</v>
      </c>
      <c r="O18" s="165">
        <f>SUM(C18:N18)</f>
        <v>34020000</v>
      </c>
    </row>
    <row r="19" spans="1:15" ht="20.100000000000001" customHeight="1" x14ac:dyDescent="0.25">
      <c r="A19" s="162" t="s">
        <v>267</v>
      </c>
      <c r="B19" s="169" t="s">
        <v>170</v>
      </c>
      <c r="C19" s="164">
        <v>100000</v>
      </c>
      <c r="D19" s="164">
        <v>100000</v>
      </c>
      <c r="E19" s="164">
        <v>300000</v>
      </c>
      <c r="F19" s="164">
        <v>300000</v>
      </c>
      <c r="G19" s="164">
        <v>300000</v>
      </c>
      <c r="H19" s="164">
        <v>300000</v>
      </c>
      <c r="I19" s="164">
        <v>300000</v>
      </c>
      <c r="J19" s="164">
        <v>800000</v>
      </c>
      <c r="K19" s="164">
        <v>300000</v>
      </c>
      <c r="L19" s="164">
        <v>100000</v>
      </c>
      <c r="M19" s="164">
        <v>100000</v>
      </c>
      <c r="N19" s="164">
        <v>800000</v>
      </c>
      <c r="O19" s="165">
        <f>SUM(C19:N19)</f>
        <v>3800000</v>
      </c>
    </row>
    <row r="20" spans="1:15" ht="20.100000000000001" customHeight="1" x14ac:dyDescent="0.25">
      <c r="A20" s="162" t="s">
        <v>270</v>
      </c>
      <c r="B20" s="169" t="s">
        <v>352</v>
      </c>
      <c r="C20" s="164">
        <v>2614828</v>
      </c>
      <c r="D20" s="164">
        <v>2614828</v>
      </c>
      <c r="E20" s="164">
        <v>2614828</v>
      </c>
      <c r="F20" s="164">
        <v>2614828</v>
      </c>
      <c r="G20" s="164">
        <v>2614828</v>
      </c>
      <c r="H20" s="164">
        <v>2614828</v>
      </c>
      <c r="I20" s="164">
        <v>2614828</v>
      </c>
      <c r="J20" s="164">
        <v>2614828</v>
      </c>
      <c r="K20" s="164">
        <v>2614828</v>
      </c>
      <c r="L20" s="164">
        <v>2614828</v>
      </c>
      <c r="M20" s="164">
        <v>2614828</v>
      </c>
      <c r="N20" s="164">
        <v>2734839</v>
      </c>
      <c r="O20" s="165">
        <f>SUM(C20:N20)</f>
        <v>31497947</v>
      </c>
    </row>
    <row r="21" spans="1:15" ht="20.100000000000001" customHeight="1" x14ac:dyDescent="0.25">
      <c r="A21" s="162" t="s">
        <v>273</v>
      </c>
      <c r="B21" s="169" t="s">
        <v>193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5"/>
    </row>
    <row r="22" spans="1:15" ht="20.100000000000001" customHeight="1" x14ac:dyDescent="0.25">
      <c r="A22" s="162" t="s">
        <v>276</v>
      </c>
      <c r="B22" s="163" t="s">
        <v>195</v>
      </c>
      <c r="C22" s="164"/>
      <c r="D22" s="164"/>
      <c r="E22" s="164">
        <v>1500000</v>
      </c>
      <c r="F22" s="164">
        <v>770000</v>
      </c>
      <c r="G22" s="164">
        <v>3000000</v>
      </c>
      <c r="H22" s="164">
        <v>3000000</v>
      </c>
      <c r="I22" s="164">
        <v>2000000</v>
      </c>
      <c r="J22" s="164">
        <v>2000000</v>
      </c>
      <c r="K22" s="164"/>
      <c r="L22" s="164"/>
      <c r="M22" s="164"/>
      <c r="N22" s="164"/>
      <c r="O22" s="165">
        <f>SUM(C22:N22)</f>
        <v>12270000</v>
      </c>
    </row>
    <row r="23" spans="1:15" ht="20.100000000000001" customHeight="1" x14ac:dyDescent="0.25">
      <c r="A23" s="162" t="s">
        <v>279</v>
      </c>
      <c r="B23" s="169" t="s">
        <v>414</v>
      </c>
      <c r="C23" s="164">
        <v>240574</v>
      </c>
      <c r="D23" s="164">
        <v>240574</v>
      </c>
      <c r="E23" s="164">
        <v>100000</v>
      </c>
      <c r="F23" s="164">
        <v>100000</v>
      </c>
      <c r="G23" s="164">
        <v>100000</v>
      </c>
      <c r="H23" s="164">
        <v>100000</v>
      </c>
      <c r="I23" s="164">
        <v>105905</v>
      </c>
      <c r="J23" s="164">
        <v>240574</v>
      </c>
      <c r="K23" s="164">
        <v>240574</v>
      </c>
      <c r="L23" s="164">
        <v>240574</v>
      </c>
      <c r="M23" s="164">
        <v>240574</v>
      </c>
      <c r="N23" s="164">
        <v>240584</v>
      </c>
      <c r="O23" s="165">
        <f>SUM(C23:N23)</f>
        <v>2189933</v>
      </c>
    </row>
    <row r="24" spans="1:15" ht="20.100000000000001" customHeight="1" x14ac:dyDescent="0.25">
      <c r="A24" s="162" t="s">
        <v>282</v>
      </c>
      <c r="B24" s="169" t="s">
        <v>353</v>
      </c>
      <c r="C24" s="164">
        <v>6097688</v>
      </c>
      <c r="D24" s="164">
        <v>3726094</v>
      </c>
      <c r="E24" s="164">
        <v>3726094</v>
      </c>
      <c r="F24" s="164">
        <v>3726094</v>
      </c>
      <c r="G24" s="164">
        <v>3726094</v>
      </c>
      <c r="H24" s="164">
        <v>3726094</v>
      </c>
      <c r="I24" s="164">
        <v>3726094</v>
      </c>
      <c r="J24" s="164">
        <v>3726094</v>
      </c>
      <c r="K24" s="164">
        <v>3726094</v>
      </c>
      <c r="L24" s="164">
        <v>3726094</v>
      </c>
      <c r="M24" s="164">
        <v>4000000</v>
      </c>
      <c r="N24" s="164">
        <v>3726094</v>
      </c>
      <c r="O24" s="165">
        <f>SUM(C24:N24)</f>
        <v>47358628</v>
      </c>
    </row>
    <row r="28" spans="1:15" x14ac:dyDescent="0.25">
      <c r="K28" s="339"/>
    </row>
  </sheetData>
  <mergeCells count="3">
    <mergeCell ref="A2:O2"/>
    <mergeCell ref="B5:O5"/>
    <mergeCell ref="B15:O15"/>
  </mergeCells>
  <pageMargins left="0.23622047244094491" right="0.23622047244094491" top="0.59055118110236227" bottom="0.59055118110236227" header="0.31496062992125984" footer="0.31496062992125984"/>
  <pageSetup paperSize="8" orientation="landscape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4" sqref="C4"/>
    </sheetView>
  </sheetViews>
  <sheetFormatPr defaultRowHeight="15" x14ac:dyDescent="0.25"/>
  <cols>
    <col min="1" max="1" width="52" customWidth="1"/>
    <col min="2" max="2" width="29.42578125" customWidth="1"/>
  </cols>
  <sheetData>
    <row r="1" spans="1:2" x14ac:dyDescent="0.25">
      <c r="A1" t="s">
        <v>450</v>
      </c>
    </row>
    <row r="4" spans="1:2" ht="20.100000000000001" customHeight="1" x14ac:dyDescent="0.25">
      <c r="A4" s="361" t="s">
        <v>421</v>
      </c>
      <c r="B4" s="361"/>
    </row>
    <row r="5" spans="1:2" ht="20.100000000000001" customHeight="1" thickBot="1" x14ac:dyDescent="0.3">
      <c r="A5" s="172"/>
      <c r="B5" s="173" t="s">
        <v>354</v>
      </c>
    </row>
    <row r="6" spans="1:2" ht="20.100000000000001" customHeight="1" thickBot="1" x14ac:dyDescent="0.3">
      <c r="A6" s="174" t="s">
        <v>355</v>
      </c>
      <c r="B6" s="175" t="s">
        <v>422</v>
      </c>
    </row>
    <row r="7" spans="1:2" ht="20.100000000000001" customHeight="1" thickBot="1" x14ac:dyDescent="0.3">
      <c r="A7" s="176">
        <v>1</v>
      </c>
      <c r="B7" s="177">
        <v>2</v>
      </c>
    </row>
    <row r="8" spans="1:2" ht="20.100000000000001" customHeight="1" x14ac:dyDescent="0.25">
      <c r="A8" s="178" t="s">
        <v>7</v>
      </c>
      <c r="B8" s="179">
        <v>46388755</v>
      </c>
    </row>
    <row r="9" spans="1:2" ht="20.100000000000001" customHeight="1" x14ac:dyDescent="0.25">
      <c r="A9" s="180" t="s">
        <v>356</v>
      </c>
      <c r="B9" s="179">
        <v>25708967</v>
      </c>
    </row>
    <row r="10" spans="1:2" ht="20.100000000000001" customHeight="1" x14ac:dyDescent="0.25">
      <c r="A10" s="180" t="s">
        <v>357</v>
      </c>
      <c r="B10" s="179">
        <v>20277451</v>
      </c>
    </row>
    <row r="11" spans="1:2" ht="20.100000000000001" customHeight="1" x14ac:dyDescent="0.25">
      <c r="A11" s="180" t="s">
        <v>358</v>
      </c>
      <c r="B11" s="179">
        <v>1800000</v>
      </c>
    </row>
    <row r="12" spans="1:2" ht="20.100000000000001" customHeight="1" x14ac:dyDescent="0.25">
      <c r="A12" s="180"/>
      <c r="B12" s="179"/>
    </row>
    <row r="13" spans="1:2" ht="20.100000000000001" customHeight="1" thickBot="1" x14ac:dyDescent="0.3">
      <c r="A13" s="181"/>
      <c r="B13" s="179"/>
    </row>
    <row r="14" spans="1:2" ht="20.100000000000001" customHeight="1" thickBot="1" x14ac:dyDescent="0.3">
      <c r="A14" s="182" t="s">
        <v>346</v>
      </c>
      <c r="B14" s="183">
        <f>SUM(B8:B11)</f>
        <v>94175173</v>
      </c>
    </row>
  </sheetData>
  <mergeCells count="1">
    <mergeCell ref="A4:B4"/>
  </mergeCells>
  <pageMargins left="0.25" right="0.25" top="0.75" bottom="0.75" header="0.3" footer="0.3"/>
  <pageSetup paperSize="9" orientation="portrait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" sqref="B1"/>
    </sheetView>
  </sheetViews>
  <sheetFormatPr defaultRowHeight="15" x14ac:dyDescent="0.25"/>
  <cols>
    <col min="2" max="2" width="26.5703125" customWidth="1"/>
    <col min="3" max="3" width="19.5703125" customWidth="1"/>
    <col min="4" max="4" width="13" customWidth="1"/>
  </cols>
  <sheetData>
    <row r="1" spans="1:4" x14ac:dyDescent="0.25">
      <c r="B1" t="s">
        <v>449</v>
      </c>
    </row>
    <row r="3" spans="1:4" ht="15.75" x14ac:dyDescent="0.25">
      <c r="A3" s="362" t="s">
        <v>359</v>
      </c>
      <c r="B3" s="362"/>
      <c r="C3" s="362"/>
      <c r="D3" s="362"/>
    </row>
    <row r="4" spans="1:4" ht="15.75" x14ac:dyDescent="0.25">
      <c r="A4" s="184"/>
      <c r="B4" s="184"/>
      <c r="C4" s="184"/>
      <c r="D4" s="184"/>
    </row>
    <row r="5" spans="1:4" ht="15.75" thickBot="1" x14ac:dyDescent="0.3">
      <c r="A5" s="185"/>
      <c r="B5" s="185"/>
      <c r="C5" s="363" t="s">
        <v>410</v>
      </c>
      <c r="D5" s="363"/>
    </row>
    <row r="6" spans="1:4" ht="26.25" thickBot="1" x14ac:dyDescent="0.3">
      <c r="A6" s="186" t="s">
        <v>2</v>
      </c>
      <c r="B6" s="187" t="s">
        <v>360</v>
      </c>
      <c r="C6" s="187" t="s">
        <v>361</v>
      </c>
      <c r="D6" s="188" t="s">
        <v>362</v>
      </c>
    </row>
    <row r="7" spans="1:4" x14ac:dyDescent="0.25">
      <c r="A7" s="189" t="s">
        <v>4</v>
      </c>
      <c r="B7" s="190" t="s">
        <v>401</v>
      </c>
      <c r="C7" s="190" t="s">
        <v>363</v>
      </c>
      <c r="D7" s="191">
        <v>250000</v>
      </c>
    </row>
    <row r="8" spans="1:4" x14ac:dyDescent="0.25">
      <c r="A8" s="192" t="s">
        <v>18</v>
      </c>
      <c r="B8" s="193" t="s">
        <v>402</v>
      </c>
      <c r="C8" s="193" t="s">
        <v>363</v>
      </c>
      <c r="D8" s="194">
        <v>20000</v>
      </c>
    </row>
    <row r="9" spans="1:4" x14ac:dyDescent="0.25">
      <c r="A9" s="192" t="s">
        <v>32</v>
      </c>
      <c r="B9" s="193" t="s">
        <v>403</v>
      </c>
      <c r="C9" s="193" t="s">
        <v>363</v>
      </c>
      <c r="D9" s="194">
        <v>20000</v>
      </c>
    </row>
    <row r="10" spans="1:4" x14ac:dyDescent="0.25">
      <c r="A10" s="192" t="s">
        <v>214</v>
      </c>
      <c r="B10" s="193" t="s">
        <v>404</v>
      </c>
      <c r="C10" s="193" t="s">
        <v>363</v>
      </c>
      <c r="D10" s="194">
        <v>20000</v>
      </c>
    </row>
    <row r="11" spans="1:4" x14ac:dyDescent="0.25">
      <c r="A11" s="192" t="s">
        <v>60</v>
      </c>
      <c r="B11" s="193" t="s">
        <v>405</v>
      </c>
      <c r="C11" s="193" t="s">
        <v>363</v>
      </c>
      <c r="D11" s="194">
        <v>20000</v>
      </c>
    </row>
    <row r="12" spans="1:4" ht="15.75" thickBot="1" x14ac:dyDescent="0.3">
      <c r="A12" s="192" t="s">
        <v>60</v>
      </c>
      <c r="B12" s="193" t="s">
        <v>415</v>
      </c>
      <c r="C12" s="193" t="s">
        <v>363</v>
      </c>
      <c r="D12" s="194">
        <v>200000</v>
      </c>
    </row>
    <row r="13" spans="1:4" ht="15.75" thickBot="1" x14ac:dyDescent="0.3">
      <c r="A13" s="364" t="s">
        <v>346</v>
      </c>
      <c r="B13" s="365"/>
      <c r="C13" s="195"/>
      <c r="D13" s="196">
        <f>SUM(D7:D12)</f>
        <v>530000</v>
      </c>
    </row>
  </sheetData>
  <mergeCells count="3">
    <mergeCell ref="A3:D3"/>
    <mergeCell ref="C5:D5"/>
    <mergeCell ref="A13:B13"/>
  </mergeCells>
  <conditionalFormatting sqref="D13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portrait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8"/>
  <sheetViews>
    <sheetView workbookViewId="0">
      <selection activeCell="B1" sqref="B1"/>
    </sheetView>
  </sheetViews>
  <sheetFormatPr defaultRowHeight="15" x14ac:dyDescent="0.25"/>
  <cols>
    <col min="2" max="2" width="47.5703125" customWidth="1"/>
    <col min="3" max="3" width="11.42578125" customWidth="1"/>
    <col min="4" max="4" width="14.42578125" customWidth="1"/>
    <col min="5" max="5" width="12.7109375" customWidth="1"/>
  </cols>
  <sheetData>
    <row r="1" spans="1:5" x14ac:dyDescent="0.25">
      <c r="B1" t="s">
        <v>448</v>
      </c>
    </row>
    <row r="3" spans="1:5" ht="20.100000000000001" customHeight="1" x14ac:dyDescent="0.25">
      <c r="A3" s="346" t="s">
        <v>0</v>
      </c>
      <c r="B3" s="346"/>
      <c r="C3" s="346"/>
      <c r="D3" s="346"/>
      <c r="E3" s="346"/>
    </row>
    <row r="4" spans="1:5" ht="20.100000000000001" customHeight="1" thickBot="1" x14ac:dyDescent="0.3">
      <c r="A4" s="345"/>
      <c r="B4" s="345"/>
      <c r="C4" s="197"/>
      <c r="D4" s="198"/>
      <c r="E4" s="1" t="s">
        <v>408</v>
      </c>
    </row>
    <row r="5" spans="1:5" ht="24.95" customHeight="1" thickBot="1" x14ac:dyDescent="0.3">
      <c r="A5" s="2" t="s">
        <v>2</v>
      </c>
      <c r="B5" s="3" t="s">
        <v>3</v>
      </c>
      <c r="C5" s="3" t="s">
        <v>412</v>
      </c>
      <c r="D5" s="199" t="s">
        <v>411</v>
      </c>
      <c r="E5" s="200" t="s">
        <v>419</v>
      </c>
    </row>
    <row r="6" spans="1:5" ht="20.100000000000001" customHeight="1" thickBot="1" x14ac:dyDescent="0.3">
      <c r="A6" s="38">
        <v>1</v>
      </c>
      <c r="B6" s="39">
        <v>2</v>
      </c>
      <c r="C6" s="39">
        <v>3</v>
      </c>
      <c r="D6" s="39">
        <v>4</v>
      </c>
      <c r="E6" s="201">
        <v>5</v>
      </c>
    </row>
    <row r="7" spans="1:5" ht="20.100000000000001" customHeight="1" thickBot="1" x14ac:dyDescent="0.3">
      <c r="A7" s="8" t="s">
        <v>4</v>
      </c>
      <c r="B7" s="9" t="s">
        <v>5</v>
      </c>
      <c r="C7" s="202">
        <f>SUM(C8:C11)</f>
        <v>88787995</v>
      </c>
      <c r="D7" s="202">
        <f>SUM(D8:D11)</f>
        <v>88250000</v>
      </c>
      <c r="E7" s="203">
        <f>SUM(E8:E11)</f>
        <v>88250000</v>
      </c>
    </row>
    <row r="8" spans="1:5" ht="20.100000000000001" customHeight="1" x14ac:dyDescent="0.25">
      <c r="A8" s="11" t="s">
        <v>6</v>
      </c>
      <c r="B8" s="12" t="s">
        <v>7</v>
      </c>
      <c r="C8" s="204">
        <v>46465995</v>
      </c>
      <c r="D8" s="204">
        <v>46000000</v>
      </c>
      <c r="E8" s="205">
        <v>46050000</v>
      </c>
    </row>
    <row r="9" spans="1:5" ht="20.100000000000001" customHeight="1" x14ac:dyDescent="0.25">
      <c r="A9" s="14" t="s">
        <v>8</v>
      </c>
      <c r="B9" s="15" t="s">
        <v>9</v>
      </c>
      <c r="C9" s="206">
        <v>21615000</v>
      </c>
      <c r="D9" s="206">
        <v>21600000</v>
      </c>
      <c r="E9" s="59">
        <v>21600000</v>
      </c>
    </row>
    <row r="10" spans="1:5" ht="20.100000000000001" customHeight="1" x14ac:dyDescent="0.25">
      <c r="A10" s="14" t="s">
        <v>10</v>
      </c>
      <c r="B10" s="15" t="s">
        <v>11</v>
      </c>
      <c r="C10" s="206">
        <v>19507000</v>
      </c>
      <c r="D10" s="206">
        <v>19450000</v>
      </c>
      <c r="E10" s="59">
        <v>19400000</v>
      </c>
    </row>
    <row r="11" spans="1:5" ht="20.100000000000001" customHeight="1" x14ac:dyDescent="0.25">
      <c r="A11" s="14" t="s">
        <v>12</v>
      </c>
      <c r="B11" s="15" t="s">
        <v>13</v>
      </c>
      <c r="C11" s="206">
        <v>1200000</v>
      </c>
      <c r="D11" s="206">
        <v>1200000</v>
      </c>
      <c r="E11" s="59">
        <v>1200000</v>
      </c>
    </row>
    <row r="12" spans="1:5" ht="20.100000000000001" customHeight="1" x14ac:dyDescent="0.25">
      <c r="A12" s="14" t="s">
        <v>14</v>
      </c>
      <c r="B12" s="15" t="s">
        <v>15</v>
      </c>
      <c r="C12" s="207"/>
      <c r="D12" s="207"/>
      <c r="E12" s="59"/>
    </row>
    <row r="13" spans="1:5" ht="20.100000000000001" customHeight="1" thickBot="1" x14ac:dyDescent="0.3">
      <c r="A13" s="17" t="s">
        <v>16</v>
      </c>
      <c r="B13" s="60" t="s">
        <v>17</v>
      </c>
      <c r="C13" s="208"/>
      <c r="D13" s="208"/>
      <c r="E13" s="59"/>
    </row>
    <row r="14" spans="1:5" ht="20.100000000000001" customHeight="1" thickBot="1" x14ac:dyDescent="0.3">
      <c r="A14" s="8" t="s">
        <v>18</v>
      </c>
      <c r="B14" s="19" t="s">
        <v>19</v>
      </c>
      <c r="C14" s="202">
        <v>5500000</v>
      </c>
      <c r="D14" s="202">
        <v>5000000</v>
      </c>
      <c r="E14" s="203">
        <v>5000000</v>
      </c>
    </row>
    <row r="15" spans="1:5" ht="20.100000000000001" customHeight="1" x14ac:dyDescent="0.25">
      <c r="A15" s="11" t="s">
        <v>20</v>
      </c>
      <c r="B15" s="12" t="s">
        <v>21</v>
      </c>
      <c r="C15" s="204"/>
      <c r="D15" s="204"/>
      <c r="E15" s="205"/>
    </row>
    <row r="16" spans="1:5" ht="20.100000000000001" customHeight="1" x14ac:dyDescent="0.25">
      <c r="A16" s="14" t="s">
        <v>22</v>
      </c>
      <c r="B16" s="15" t="s">
        <v>23</v>
      </c>
      <c r="C16" s="206"/>
      <c r="D16" s="206"/>
      <c r="E16" s="59"/>
    </row>
    <row r="17" spans="1:5" ht="20.100000000000001" customHeight="1" x14ac:dyDescent="0.25">
      <c r="A17" s="14" t="s">
        <v>24</v>
      </c>
      <c r="B17" s="15" t="s">
        <v>25</v>
      </c>
      <c r="C17" s="206"/>
      <c r="D17" s="206"/>
      <c r="E17" s="59"/>
    </row>
    <row r="18" spans="1:5" ht="20.100000000000001" customHeight="1" x14ac:dyDescent="0.25">
      <c r="A18" s="14" t="s">
        <v>26</v>
      </c>
      <c r="B18" s="15" t="s">
        <v>27</v>
      </c>
      <c r="C18" s="206"/>
      <c r="D18" s="206"/>
      <c r="E18" s="59"/>
    </row>
    <row r="19" spans="1:5" ht="20.100000000000001" customHeight="1" x14ac:dyDescent="0.25">
      <c r="A19" s="14" t="s">
        <v>28</v>
      </c>
      <c r="B19" s="15" t="s">
        <v>29</v>
      </c>
      <c r="C19" s="206">
        <v>5500000</v>
      </c>
      <c r="D19" s="206">
        <v>5000000</v>
      </c>
      <c r="E19" s="59">
        <v>5000000</v>
      </c>
    </row>
    <row r="20" spans="1:5" ht="20.100000000000001" customHeight="1" thickBot="1" x14ac:dyDescent="0.3">
      <c r="A20" s="17" t="s">
        <v>30</v>
      </c>
      <c r="B20" s="60" t="s">
        <v>31</v>
      </c>
      <c r="C20" s="209"/>
      <c r="D20" s="209"/>
      <c r="E20" s="63"/>
    </row>
    <row r="21" spans="1:5" ht="20.100000000000001" customHeight="1" thickBot="1" x14ac:dyDescent="0.3">
      <c r="A21" s="8" t="s">
        <v>32</v>
      </c>
      <c r="B21" s="9" t="s">
        <v>33</v>
      </c>
      <c r="C21" s="202"/>
      <c r="D21" s="202"/>
      <c r="E21" s="203"/>
    </row>
    <row r="22" spans="1:5" ht="20.100000000000001" customHeight="1" x14ac:dyDescent="0.25">
      <c r="A22" s="11" t="s">
        <v>34</v>
      </c>
      <c r="B22" s="12" t="s">
        <v>35</v>
      </c>
      <c r="C22" s="204"/>
      <c r="D22" s="204"/>
      <c r="E22" s="205"/>
    </row>
    <row r="23" spans="1:5" ht="20.100000000000001" customHeight="1" x14ac:dyDescent="0.25">
      <c r="A23" s="14" t="s">
        <v>36</v>
      </c>
      <c r="B23" s="15" t="s">
        <v>37</v>
      </c>
      <c r="C23" s="206"/>
      <c r="D23" s="206"/>
      <c r="E23" s="59"/>
    </row>
    <row r="24" spans="1:5" ht="20.100000000000001" customHeight="1" x14ac:dyDescent="0.25">
      <c r="A24" s="14" t="s">
        <v>38</v>
      </c>
      <c r="B24" s="15" t="s">
        <v>39</v>
      </c>
      <c r="C24" s="206"/>
      <c r="D24" s="206"/>
      <c r="E24" s="59"/>
    </row>
    <row r="25" spans="1:5" ht="20.100000000000001" customHeight="1" x14ac:dyDescent="0.25">
      <c r="A25" s="14" t="s">
        <v>40</v>
      </c>
      <c r="B25" s="15" t="s">
        <v>41</v>
      </c>
      <c r="C25" s="206"/>
      <c r="D25" s="206"/>
      <c r="E25" s="59"/>
    </row>
    <row r="26" spans="1:5" ht="20.100000000000001" customHeight="1" x14ac:dyDescent="0.25">
      <c r="A26" s="14" t="s">
        <v>42</v>
      </c>
      <c r="B26" s="15" t="s">
        <v>43</v>
      </c>
      <c r="C26" s="206"/>
      <c r="D26" s="206"/>
      <c r="E26" s="59"/>
    </row>
    <row r="27" spans="1:5" ht="20.100000000000001" customHeight="1" thickBot="1" x14ac:dyDescent="0.3">
      <c r="A27" s="17" t="s">
        <v>44</v>
      </c>
      <c r="B27" s="60" t="s">
        <v>45</v>
      </c>
      <c r="C27" s="209"/>
      <c r="D27" s="209"/>
      <c r="E27" s="63"/>
    </row>
    <row r="28" spans="1:5" ht="20.100000000000001" customHeight="1" thickBot="1" x14ac:dyDescent="0.3">
      <c r="A28" s="8" t="s">
        <v>46</v>
      </c>
      <c r="B28" s="9" t="s">
        <v>47</v>
      </c>
      <c r="C28" s="210">
        <f>SUM(C30:C33)</f>
        <v>9590000</v>
      </c>
      <c r="D28" s="210">
        <f>SUM(D30:D34)</f>
        <v>9690000</v>
      </c>
      <c r="E28" s="211">
        <f>SUM(E30:E33)</f>
        <v>9740000</v>
      </c>
    </row>
    <row r="29" spans="1:5" ht="20.100000000000001" customHeight="1" x14ac:dyDescent="0.25">
      <c r="A29" s="11" t="s">
        <v>48</v>
      </c>
      <c r="B29" s="12" t="s">
        <v>49</v>
      </c>
      <c r="C29" s="212"/>
      <c r="D29" s="212"/>
      <c r="E29" s="213"/>
    </row>
    <row r="30" spans="1:5" ht="20.100000000000001" customHeight="1" x14ac:dyDescent="0.25">
      <c r="A30" s="14" t="s">
        <v>50</v>
      </c>
      <c r="B30" s="15" t="s">
        <v>51</v>
      </c>
      <c r="C30" s="206">
        <v>50000</v>
      </c>
      <c r="D30" s="206">
        <v>50000</v>
      </c>
      <c r="E30" s="59">
        <v>50000</v>
      </c>
    </row>
    <row r="31" spans="1:5" ht="20.100000000000001" customHeight="1" x14ac:dyDescent="0.25">
      <c r="A31" s="14" t="s">
        <v>52</v>
      </c>
      <c r="B31" s="15" t="s">
        <v>53</v>
      </c>
      <c r="C31" s="206">
        <v>8100000</v>
      </c>
      <c r="D31" s="206">
        <v>8150000</v>
      </c>
      <c r="E31" s="59">
        <v>8200000</v>
      </c>
    </row>
    <row r="32" spans="1:5" ht="20.100000000000001" customHeight="1" x14ac:dyDescent="0.25">
      <c r="A32" s="14" t="s">
        <v>54</v>
      </c>
      <c r="B32" s="15" t="s">
        <v>55</v>
      </c>
      <c r="C32" s="206">
        <v>1400000</v>
      </c>
      <c r="D32" s="206">
        <v>1450000</v>
      </c>
      <c r="E32" s="59">
        <v>1450000</v>
      </c>
    </row>
    <row r="33" spans="1:5" ht="20.100000000000001" customHeight="1" x14ac:dyDescent="0.25">
      <c r="A33" s="14" t="s">
        <v>56</v>
      </c>
      <c r="B33" s="15" t="s">
        <v>57</v>
      </c>
      <c r="C33" s="206">
        <v>40000</v>
      </c>
      <c r="D33" s="206">
        <v>40000</v>
      </c>
      <c r="E33" s="59">
        <v>40000</v>
      </c>
    </row>
    <row r="34" spans="1:5" ht="20.100000000000001" customHeight="1" thickBot="1" x14ac:dyDescent="0.3">
      <c r="A34" s="17" t="s">
        <v>58</v>
      </c>
      <c r="B34" s="60" t="s">
        <v>59</v>
      </c>
      <c r="C34" s="209"/>
      <c r="D34" s="209"/>
      <c r="E34" s="63"/>
    </row>
    <row r="35" spans="1:5" ht="20.100000000000001" customHeight="1" thickBot="1" x14ac:dyDescent="0.3">
      <c r="A35" s="8" t="s">
        <v>60</v>
      </c>
      <c r="B35" s="9" t="s">
        <v>61</v>
      </c>
      <c r="C35" s="202">
        <f>SUM(C37:C42)</f>
        <v>3500000</v>
      </c>
      <c r="D35" s="202">
        <f>SUM(D37:D42)</f>
        <v>3650000</v>
      </c>
      <c r="E35" s="203">
        <f>SUM(E37:E41)</f>
        <v>3700000</v>
      </c>
    </row>
    <row r="36" spans="1:5" ht="20.100000000000001" customHeight="1" x14ac:dyDescent="0.25">
      <c r="A36" s="11" t="s">
        <v>62</v>
      </c>
      <c r="B36" s="12" t="s">
        <v>63</v>
      </c>
      <c r="C36" s="204"/>
      <c r="D36" s="204"/>
      <c r="E36" s="205"/>
    </row>
    <row r="37" spans="1:5" ht="20.100000000000001" customHeight="1" x14ac:dyDescent="0.25">
      <c r="A37" s="14" t="s">
        <v>64</v>
      </c>
      <c r="B37" s="15" t="s">
        <v>65</v>
      </c>
      <c r="C37" s="206">
        <v>1000000</v>
      </c>
      <c r="D37" s="206">
        <v>1100000</v>
      </c>
      <c r="E37" s="59">
        <v>1100000</v>
      </c>
    </row>
    <row r="38" spans="1:5" ht="20.100000000000001" customHeight="1" x14ac:dyDescent="0.25">
      <c r="A38" s="14" t="s">
        <v>66</v>
      </c>
      <c r="B38" s="15" t="s">
        <v>67</v>
      </c>
      <c r="C38" s="206"/>
      <c r="D38" s="206"/>
      <c r="E38" s="59"/>
    </row>
    <row r="39" spans="1:5" ht="20.100000000000001" customHeight="1" x14ac:dyDescent="0.25">
      <c r="A39" s="14" t="s">
        <v>68</v>
      </c>
      <c r="B39" s="15" t="s">
        <v>69</v>
      </c>
      <c r="C39" s="206"/>
      <c r="D39" s="206"/>
      <c r="E39" s="59"/>
    </row>
    <row r="40" spans="1:5" ht="20.100000000000001" customHeight="1" x14ac:dyDescent="0.25">
      <c r="A40" s="14" t="s">
        <v>70</v>
      </c>
      <c r="B40" s="15" t="s">
        <v>71</v>
      </c>
      <c r="C40" s="206">
        <v>2500000</v>
      </c>
      <c r="D40" s="206">
        <v>2550000</v>
      </c>
      <c r="E40" s="59">
        <v>2600000</v>
      </c>
    </row>
    <row r="41" spans="1:5" ht="20.100000000000001" customHeight="1" x14ac:dyDescent="0.25">
      <c r="A41" s="14" t="s">
        <v>72</v>
      </c>
      <c r="B41" s="15" t="s">
        <v>73</v>
      </c>
      <c r="C41" s="206"/>
      <c r="D41" s="206"/>
      <c r="E41" s="59"/>
    </row>
    <row r="42" spans="1:5" ht="20.100000000000001" customHeight="1" x14ac:dyDescent="0.25">
      <c r="A42" s="14" t="s">
        <v>74</v>
      </c>
      <c r="B42" s="15" t="s">
        <v>75</v>
      </c>
      <c r="C42" s="206"/>
      <c r="D42" s="206"/>
      <c r="E42" s="59"/>
    </row>
    <row r="43" spans="1:5" ht="20.100000000000001" customHeight="1" x14ac:dyDescent="0.25">
      <c r="A43" s="14" t="s">
        <v>76</v>
      </c>
      <c r="B43" s="15" t="s">
        <v>77</v>
      </c>
      <c r="C43" s="206"/>
      <c r="D43" s="206"/>
      <c r="E43" s="59"/>
    </row>
    <row r="44" spans="1:5" ht="20.100000000000001" customHeight="1" x14ac:dyDescent="0.25">
      <c r="A44" s="14" t="s">
        <v>78</v>
      </c>
      <c r="B44" s="15" t="s">
        <v>79</v>
      </c>
      <c r="C44" s="214"/>
      <c r="D44" s="214"/>
      <c r="E44" s="215"/>
    </row>
    <row r="45" spans="1:5" ht="20.100000000000001" customHeight="1" thickBot="1" x14ac:dyDescent="0.3">
      <c r="A45" s="17" t="s">
        <v>80</v>
      </c>
      <c r="B45" s="60" t="s">
        <v>81</v>
      </c>
      <c r="C45" s="216"/>
      <c r="D45" s="216"/>
      <c r="E45" s="217"/>
    </row>
    <row r="46" spans="1:5" ht="20.100000000000001" customHeight="1" thickBot="1" x14ac:dyDescent="0.3">
      <c r="A46" s="8" t="s">
        <v>82</v>
      </c>
      <c r="B46" s="9" t="s">
        <v>83</v>
      </c>
      <c r="C46" s="202"/>
      <c r="D46" s="202"/>
      <c r="E46" s="203"/>
    </row>
    <row r="47" spans="1:5" ht="20.100000000000001" customHeight="1" x14ac:dyDescent="0.25">
      <c r="A47" s="11" t="s">
        <v>84</v>
      </c>
      <c r="B47" s="12" t="s">
        <v>85</v>
      </c>
      <c r="C47" s="218"/>
      <c r="D47" s="218"/>
      <c r="E47" s="219"/>
    </row>
    <row r="48" spans="1:5" ht="20.100000000000001" customHeight="1" x14ac:dyDescent="0.25">
      <c r="A48" s="14" t="s">
        <v>86</v>
      </c>
      <c r="B48" s="15" t="s">
        <v>87</v>
      </c>
      <c r="C48" s="214"/>
      <c r="D48" s="214"/>
      <c r="E48" s="215"/>
    </row>
    <row r="49" spans="1:5" ht="20.100000000000001" customHeight="1" x14ac:dyDescent="0.25">
      <c r="A49" s="14" t="s">
        <v>88</v>
      </c>
      <c r="B49" s="15" t="s">
        <v>89</v>
      </c>
      <c r="C49" s="214"/>
      <c r="D49" s="214"/>
      <c r="E49" s="215"/>
    </row>
    <row r="50" spans="1:5" ht="20.100000000000001" customHeight="1" x14ac:dyDescent="0.25">
      <c r="A50" s="14" t="s">
        <v>90</v>
      </c>
      <c r="B50" s="15" t="s">
        <v>91</v>
      </c>
      <c r="C50" s="214"/>
      <c r="D50" s="214"/>
      <c r="E50" s="215"/>
    </row>
    <row r="51" spans="1:5" ht="20.100000000000001" customHeight="1" thickBot="1" x14ac:dyDescent="0.3">
      <c r="A51" s="17" t="s">
        <v>92</v>
      </c>
      <c r="B51" s="60" t="s">
        <v>93</v>
      </c>
      <c r="C51" s="216"/>
      <c r="D51" s="216"/>
      <c r="E51" s="217"/>
    </row>
    <row r="52" spans="1:5" ht="20.100000000000001" customHeight="1" thickBot="1" x14ac:dyDescent="0.3">
      <c r="A52" s="8" t="s">
        <v>94</v>
      </c>
      <c r="B52" s="9" t="s">
        <v>95</v>
      </c>
      <c r="C52" s="202"/>
      <c r="D52" s="202"/>
      <c r="E52" s="203"/>
    </row>
    <row r="53" spans="1:5" ht="20.100000000000001" customHeight="1" x14ac:dyDescent="0.25">
      <c r="A53" s="11" t="s">
        <v>96</v>
      </c>
      <c r="B53" s="12" t="s">
        <v>97</v>
      </c>
      <c r="C53" s="204"/>
      <c r="D53" s="204"/>
      <c r="E53" s="205"/>
    </row>
    <row r="54" spans="1:5" ht="20.100000000000001" customHeight="1" x14ac:dyDescent="0.25">
      <c r="A54" s="14" t="s">
        <v>98</v>
      </c>
      <c r="B54" s="15" t="s">
        <v>99</v>
      </c>
      <c r="C54" s="206"/>
      <c r="D54" s="206"/>
      <c r="E54" s="59"/>
    </row>
    <row r="55" spans="1:5" ht="20.100000000000001" customHeight="1" x14ac:dyDescent="0.25">
      <c r="A55" s="14" t="s">
        <v>100</v>
      </c>
      <c r="B55" s="15" t="s">
        <v>101</v>
      </c>
      <c r="C55" s="206"/>
      <c r="D55" s="206"/>
      <c r="E55" s="59"/>
    </row>
    <row r="56" spans="1:5" ht="20.100000000000001" customHeight="1" thickBot="1" x14ac:dyDescent="0.3">
      <c r="A56" s="17" t="s">
        <v>102</v>
      </c>
      <c r="B56" s="60" t="s">
        <v>103</v>
      </c>
      <c r="C56" s="209"/>
      <c r="D56" s="209"/>
      <c r="E56" s="63"/>
    </row>
    <row r="57" spans="1:5" ht="20.100000000000001" customHeight="1" thickBot="1" x14ac:dyDescent="0.3">
      <c r="A57" s="8" t="s">
        <v>104</v>
      </c>
      <c r="B57" s="19" t="s">
        <v>105</v>
      </c>
      <c r="C57" s="202">
        <f>SUM(C58:C60)</f>
        <v>0</v>
      </c>
      <c r="D57" s="202">
        <f>SUM(D58:D60)</f>
        <v>0</v>
      </c>
      <c r="E57" s="203">
        <f>SUM(E58:E60)</f>
        <v>0</v>
      </c>
    </row>
    <row r="58" spans="1:5" ht="20.100000000000001" customHeight="1" x14ac:dyDescent="0.25">
      <c r="A58" s="14" t="s">
        <v>106</v>
      </c>
      <c r="B58" s="12" t="s">
        <v>107</v>
      </c>
      <c r="C58" s="214"/>
      <c r="D58" s="214"/>
      <c r="E58" s="215"/>
    </row>
    <row r="59" spans="1:5" ht="20.100000000000001" customHeight="1" x14ac:dyDescent="0.25">
      <c r="A59" s="14" t="s">
        <v>108</v>
      </c>
      <c r="B59" s="15" t="s">
        <v>109</v>
      </c>
      <c r="C59" s="214"/>
      <c r="D59" s="214"/>
      <c r="E59" s="215"/>
    </row>
    <row r="60" spans="1:5" ht="20.100000000000001" customHeight="1" x14ac:dyDescent="0.25">
      <c r="A60" s="14" t="s">
        <v>110</v>
      </c>
      <c r="B60" s="15" t="s">
        <v>111</v>
      </c>
      <c r="C60" s="214"/>
      <c r="D60" s="214"/>
      <c r="E60" s="215"/>
    </row>
    <row r="61" spans="1:5" ht="20.100000000000001" customHeight="1" thickBot="1" x14ac:dyDescent="0.3">
      <c r="A61" s="14" t="s">
        <v>112</v>
      </c>
      <c r="B61" s="60" t="s">
        <v>113</v>
      </c>
      <c r="C61" s="214"/>
      <c r="D61" s="214"/>
      <c r="E61" s="215"/>
    </row>
    <row r="62" spans="1:5" ht="20.100000000000001" customHeight="1" thickBot="1" x14ac:dyDescent="0.3">
      <c r="A62" s="8" t="s">
        <v>114</v>
      </c>
      <c r="B62" s="9" t="s">
        <v>115</v>
      </c>
      <c r="C62" s="210">
        <f>+C7+C14+C21+C28+C35+C46+C52+C57</f>
        <v>107377995</v>
      </c>
      <c r="D62" s="210">
        <f>+D7+D14+D21+D28+D35+D46+D52+D57</f>
        <v>106590000</v>
      </c>
      <c r="E62" s="211">
        <f>+E7+E14+E21+E28+E35+E46+E52+E57</f>
        <v>106690000</v>
      </c>
    </row>
    <row r="63" spans="1:5" ht="20.100000000000001" customHeight="1" thickBot="1" x14ac:dyDescent="0.3">
      <c r="A63" s="220" t="s">
        <v>116</v>
      </c>
      <c r="B63" s="19" t="s">
        <v>117</v>
      </c>
      <c r="C63" s="202">
        <f>SUM(C64:C66)</f>
        <v>0</v>
      </c>
      <c r="D63" s="202">
        <f>SUM(D64:D66)</f>
        <v>0</v>
      </c>
      <c r="E63" s="203">
        <f>SUM(E64:E66)</f>
        <v>0</v>
      </c>
    </row>
    <row r="64" spans="1:5" ht="20.100000000000001" customHeight="1" x14ac:dyDescent="0.25">
      <c r="A64" s="14" t="s">
        <v>118</v>
      </c>
      <c r="B64" s="12" t="s">
        <v>119</v>
      </c>
      <c r="C64" s="214"/>
      <c r="D64" s="214"/>
      <c r="E64" s="215"/>
    </row>
    <row r="65" spans="1:5" ht="20.100000000000001" customHeight="1" x14ac:dyDescent="0.25">
      <c r="A65" s="14" t="s">
        <v>120</v>
      </c>
      <c r="B65" s="15" t="s">
        <v>121</v>
      </c>
      <c r="C65" s="214"/>
      <c r="D65" s="214"/>
      <c r="E65" s="215"/>
    </row>
    <row r="66" spans="1:5" ht="20.100000000000001" customHeight="1" thickBot="1" x14ac:dyDescent="0.3">
      <c r="A66" s="14" t="s">
        <v>122</v>
      </c>
      <c r="B66" s="221" t="s">
        <v>364</v>
      </c>
      <c r="C66" s="214"/>
      <c r="D66" s="214"/>
      <c r="E66" s="215"/>
    </row>
    <row r="67" spans="1:5" ht="20.100000000000001" customHeight="1" thickBot="1" x14ac:dyDescent="0.3">
      <c r="A67" s="220" t="s">
        <v>124</v>
      </c>
      <c r="B67" s="19" t="s">
        <v>125</v>
      </c>
      <c r="C67" s="202">
        <f>SUM(C68:C71)</f>
        <v>0</v>
      </c>
      <c r="D67" s="202">
        <f>SUM(D68:D71)</f>
        <v>0</v>
      </c>
      <c r="E67" s="203">
        <f>SUM(E68:E71)</f>
        <v>0</v>
      </c>
    </row>
    <row r="68" spans="1:5" ht="20.100000000000001" customHeight="1" x14ac:dyDescent="0.25">
      <c r="A68" s="14" t="s">
        <v>126</v>
      </c>
      <c r="B68" s="12" t="s">
        <v>127</v>
      </c>
      <c r="C68" s="214"/>
      <c r="D68" s="214"/>
      <c r="E68" s="215"/>
    </row>
    <row r="69" spans="1:5" ht="20.100000000000001" customHeight="1" x14ac:dyDescent="0.25">
      <c r="A69" s="14" t="s">
        <v>128</v>
      </c>
      <c r="B69" s="15" t="s">
        <v>129</v>
      </c>
      <c r="C69" s="214"/>
      <c r="D69" s="214"/>
      <c r="E69" s="215"/>
    </row>
    <row r="70" spans="1:5" ht="20.100000000000001" customHeight="1" x14ac:dyDescent="0.25">
      <c r="A70" s="14" t="s">
        <v>130</v>
      </c>
      <c r="B70" s="15" t="s">
        <v>131</v>
      </c>
      <c r="C70" s="214"/>
      <c r="D70" s="214"/>
      <c r="E70" s="215"/>
    </row>
    <row r="71" spans="1:5" ht="20.100000000000001" customHeight="1" thickBot="1" x14ac:dyDescent="0.3">
      <c r="A71" s="14" t="s">
        <v>132</v>
      </c>
      <c r="B71" s="60" t="s">
        <v>133</v>
      </c>
      <c r="C71" s="214"/>
      <c r="D71" s="214"/>
      <c r="E71" s="215"/>
    </row>
    <row r="72" spans="1:5" ht="20.100000000000001" customHeight="1" thickBot="1" x14ac:dyDescent="0.3">
      <c r="A72" s="220" t="s">
        <v>134</v>
      </c>
      <c r="B72" s="19" t="s">
        <v>135</v>
      </c>
      <c r="C72" s="202">
        <f>SUM(C73)</f>
        <v>12000000</v>
      </c>
      <c r="D72" s="202">
        <v>11500000</v>
      </c>
      <c r="E72" s="203">
        <v>11500000</v>
      </c>
    </row>
    <row r="73" spans="1:5" ht="20.100000000000001" customHeight="1" x14ac:dyDescent="0.25">
      <c r="A73" s="14" t="s">
        <v>136</v>
      </c>
      <c r="B73" s="12" t="s">
        <v>137</v>
      </c>
      <c r="C73" s="214">
        <v>12000000</v>
      </c>
      <c r="D73" s="214">
        <v>11500000</v>
      </c>
      <c r="E73" s="215">
        <v>11500000</v>
      </c>
    </row>
    <row r="74" spans="1:5" ht="20.100000000000001" customHeight="1" thickBot="1" x14ac:dyDescent="0.3">
      <c r="A74" s="14" t="s">
        <v>138</v>
      </c>
      <c r="B74" s="60" t="s">
        <v>139</v>
      </c>
      <c r="C74" s="214"/>
      <c r="D74" s="214"/>
      <c r="E74" s="215"/>
    </row>
    <row r="75" spans="1:5" ht="20.100000000000001" customHeight="1" thickBot="1" x14ac:dyDescent="0.3">
      <c r="A75" s="220" t="s">
        <v>140</v>
      </c>
      <c r="B75" s="19" t="s">
        <v>141</v>
      </c>
      <c r="C75" s="202"/>
      <c r="D75" s="202"/>
      <c r="E75" s="203"/>
    </row>
    <row r="76" spans="1:5" ht="20.100000000000001" customHeight="1" x14ac:dyDescent="0.25">
      <c r="A76" s="14" t="s">
        <v>142</v>
      </c>
      <c r="B76" s="12" t="s">
        <v>143</v>
      </c>
      <c r="C76" s="214"/>
      <c r="D76" s="214"/>
      <c r="E76" s="215"/>
    </row>
    <row r="77" spans="1:5" ht="20.100000000000001" customHeight="1" x14ac:dyDescent="0.25">
      <c r="A77" s="14" t="s">
        <v>144</v>
      </c>
      <c r="B77" s="15" t="s">
        <v>145</v>
      </c>
      <c r="C77" s="214"/>
      <c r="D77" s="214"/>
      <c r="E77" s="215"/>
    </row>
    <row r="78" spans="1:5" ht="20.100000000000001" customHeight="1" thickBot="1" x14ac:dyDescent="0.3">
      <c r="A78" s="14" t="s">
        <v>146</v>
      </c>
      <c r="B78" s="60" t="s">
        <v>147</v>
      </c>
      <c r="C78" s="214"/>
      <c r="D78" s="214"/>
      <c r="E78" s="215"/>
    </row>
    <row r="79" spans="1:5" ht="20.100000000000001" customHeight="1" thickBot="1" x14ac:dyDescent="0.3">
      <c r="A79" s="220" t="s">
        <v>148</v>
      </c>
      <c r="B79" s="19" t="s">
        <v>149</v>
      </c>
      <c r="C79" s="202"/>
      <c r="D79" s="202"/>
      <c r="E79" s="203"/>
    </row>
    <row r="80" spans="1:5" ht="20.100000000000001" customHeight="1" x14ac:dyDescent="0.25">
      <c r="A80" s="222" t="s">
        <v>150</v>
      </c>
      <c r="B80" s="12" t="s">
        <v>151</v>
      </c>
      <c r="C80" s="214"/>
      <c r="D80" s="214"/>
      <c r="E80" s="215"/>
    </row>
    <row r="81" spans="1:5" ht="20.100000000000001" customHeight="1" x14ac:dyDescent="0.25">
      <c r="A81" s="223" t="s">
        <v>152</v>
      </c>
      <c r="B81" s="15" t="s">
        <v>153</v>
      </c>
      <c r="C81" s="214"/>
      <c r="D81" s="214"/>
      <c r="E81" s="215"/>
    </row>
    <row r="82" spans="1:5" ht="20.100000000000001" customHeight="1" x14ac:dyDescent="0.25">
      <c r="A82" s="223" t="s">
        <v>154</v>
      </c>
      <c r="B82" s="15" t="s">
        <v>155</v>
      </c>
      <c r="C82" s="214"/>
      <c r="D82" s="214"/>
      <c r="E82" s="215"/>
    </row>
    <row r="83" spans="1:5" ht="20.100000000000001" customHeight="1" thickBot="1" x14ac:dyDescent="0.3">
      <c r="A83" s="224" t="s">
        <v>156</v>
      </c>
      <c r="B83" s="60" t="s">
        <v>157</v>
      </c>
      <c r="C83" s="214"/>
      <c r="D83" s="214"/>
      <c r="E83" s="215"/>
    </row>
    <row r="84" spans="1:5" ht="20.100000000000001" customHeight="1" thickBot="1" x14ac:dyDescent="0.3">
      <c r="A84" s="220" t="s">
        <v>158</v>
      </c>
      <c r="B84" s="19" t="s">
        <v>159</v>
      </c>
      <c r="C84" s="225"/>
      <c r="D84" s="225"/>
      <c r="E84" s="226"/>
    </row>
    <row r="85" spans="1:5" ht="20.100000000000001" customHeight="1" thickBot="1" x14ac:dyDescent="0.3">
      <c r="A85" s="220" t="s">
        <v>160</v>
      </c>
      <c r="B85" s="227" t="s">
        <v>161</v>
      </c>
      <c r="C85" s="210"/>
      <c r="D85" s="210"/>
      <c r="E85" s="211"/>
    </row>
    <row r="86" spans="1:5" ht="20.100000000000001" customHeight="1" thickBot="1" x14ac:dyDescent="0.3">
      <c r="A86" s="338" t="s">
        <v>270</v>
      </c>
      <c r="B86" s="229" t="s">
        <v>407</v>
      </c>
      <c r="C86" s="210"/>
      <c r="D86" s="210"/>
      <c r="E86" s="211"/>
    </row>
    <row r="87" spans="1:5" ht="20.100000000000001" customHeight="1" thickBot="1" x14ac:dyDescent="0.3">
      <c r="A87" s="228" t="s">
        <v>273</v>
      </c>
      <c r="B87" s="229" t="s">
        <v>163</v>
      </c>
      <c r="C87" s="210">
        <v>119377995</v>
      </c>
      <c r="D87" s="210">
        <v>118090000</v>
      </c>
      <c r="E87" s="211">
        <v>118190000</v>
      </c>
    </row>
    <row r="88" spans="1:5" ht="20.100000000000001" customHeight="1" x14ac:dyDescent="0.25">
      <c r="A88" s="230"/>
      <c r="B88" s="231"/>
      <c r="C88" s="232"/>
      <c r="D88" s="233"/>
      <c r="E88" s="234"/>
    </row>
    <row r="89" spans="1:5" ht="20.100000000000001" customHeight="1" x14ac:dyDescent="0.25">
      <c r="A89" s="346" t="s">
        <v>164</v>
      </c>
      <c r="B89" s="346"/>
      <c r="C89" s="346"/>
      <c r="D89" s="346"/>
      <c r="E89" s="346"/>
    </row>
    <row r="90" spans="1:5" ht="20.100000000000001" customHeight="1" thickBot="1" x14ac:dyDescent="0.3">
      <c r="A90" s="347"/>
      <c r="B90" s="347"/>
      <c r="C90" s="197"/>
      <c r="D90" s="198"/>
      <c r="E90" s="1" t="s">
        <v>408</v>
      </c>
    </row>
    <row r="91" spans="1:5" ht="24.95" customHeight="1" thickBot="1" x14ac:dyDescent="0.3">
      <c r="A91" s="2" t="s">
        <v>333</v>
      </c>
      <c r="B91" s="3" t="s">
        <v>165</v>
      </c>
      <c r="C91" s="3" t="s">
        <v>411</v>
      </c>
      <c r="D91" s="199" t="s">
        <v>419</v>
      </c>
      <c r="E91" s="200" t="s">
        <v>420</v>
      </c>
    </row>
    <row r="92" spans="1:5" ht="20.100000000000001" customHeight="1" thickBot="1" x14ac:dyDescent="0.3">
      <c r="A92" s="38">
        <v>1</v>
      </c>
      <c r="B92" s="39">
        <v>2</v>
      </c>
      <c r="C92" s="39">
        <v>3</v>
      </c>
      <c r="D92" s="39">
        <v>4</v>
      </c>
      <c r="E92" s="40">
        <v>5</v>
      </c>
    </row>
    <row r="93" spans="1:5" ht="20.100000000000001" customHeight="1" thickBot="1" x14ac:dyDescent="0.3">
      <c r="A93" s="41" t="s">
        <v>4</v>
      </c>
      <c r="B93" s="42" t="s">
        <v>166</v>
      </c>
      <c r="C93" s="235">
        <f>SUM(C94:C98)</f>
        <v>74150000</v>
      </c>
      <c r="D93" s="236">
        <f>SUM(D94:D99)</f>
        <v>74500000</v>
      </c>
      <c r="E93" s="237">
        <f>SUM(E94:E98)</f>
        <v>74850000</v>
      </c>
    </row>
    <row r="94" spans="1:5" ht="20.100000000000001" customHeight="1" x14ac:dyDescent="0.25">
      <c r="A94" s="44" t="s">
        <v>6</v>
      </c>
      <c r="B94" s="45" t="s">
        <v>167</v>
      </c>
      <c r="C94" s="238">
        <v>9500000</v>
      </c>
      <c r="D94" s="239">
        <v>9600000</v>
      </c>
      <c r="E94" s="240">
        <v>9700000</v>
      </c>
    </row>
    <row r="95" spans="1:5" ht="20.100000000000001" customHeight="1" x14ac:dyDescent="0.25">
      <c r="A95" s="14" t="s">
        <v>8</v>
      </c>
      <c r="B95" s="47" t="s">
        <v>168</v>
      </c>
      <c r="C95" s="241">
        <v>2550000</v>
      </c>
      <c r="D95" s="206">
        <v>2650000</v>
      </c>
      <c r="E95" s="59">
        <v>2750000</v>
      </c>
    </row>
    <row r="96" spans="1:5" ht="20.100000000000001" customHeight="1" x14ac:dyDescent="0.25">
      <c r="A96" s="14" t="s">
        <v>10</v>
      </c>
      <c r="B96" s="47" t="s">
        <v>169</v>
      </c>
      <c r="C96" s="242">
        <v>27500000</v>
      </c>
      <c r="D96" s="209">
        <v>27600000</v>
      </c>
      <c r="E96" s="63">
        <v>27700000</v>
      </c>
    </row>
    <row r="97" spans="1:5" ht="20.100000000000001" customHeight="1" x14ac:dyDescent="0.25">
      <c r="A97" s="14" t="s">
        <v>12</v>
      </c>
      <c r="B97" s="48" t="s">
        <v>170</v>
      </c>
      <c r="C97" s="242">
        <v>5000000</v>
      </c>
      <c r="D97" s="209">
        <v>5000000</v>
      </c>
      <c r="E97" s="63">
        <v>5000000</v>
      </c>
    </row>
    <row r="98" spans="1:5" ht="20.100000000000001" customHeight="1" x14ac:dyDescent="0.25">
      <c r="A98" s="14" t="s">
        <v>171</v>
      </c>
      <c r="B98" s="49" t="s">
        <v>172</v>
      </c>
      <c r="C98" s="242">
        <v>29600000</v>
      </c>
      <c r="D98" s="209">
        <v>29650000</v>
      </c>
      <c r="E98" s="63">
        <v>29700000</v>
      </c>
    </row>
    <row r="99" spans="1:5" ht="20.100000000000001" customHeight="1" x14ac:dyDescent="0.25">
      <c r="A99" s="14" t="s">
        <v>16</v>
      </c>
      <c r="B99" s="47" t="s">
        <v>173</v>
      </c>
      <c r="C99" s="242"/>
      <c r="D99" s="209"/>
      <c r="E99" s="63"/>
    </row>
    <row r="100" spans="1:5" ht="20.100000000000001" customHeight="1" x14ac:dyDescent="0.25">
      <c r="A100" s="14" t="s">
        <v>174</v>
      </c>
      <c r="B100" s="50" t="s">
        <v>175</v>
      </c>
      <c r="C100" s="242"/>
      <c r="D100" s="209"/>
      <c r="E100" s="63"/>
    </row>
    <row r="101" spans="1:5" ht="20.100000000000001" customHeight="1" x14ac:dyDescent="0.25">
      <c r="A101" s="14" t="s">
        <v>176</v>
      </c>
      <c r="B101" s="51" t="s">
        <v>177</v>
      </c>
      <c r="C101" s="242"/>
      <c r="D101" s="209"/>
      <c r="E101" s="63"/>
    </row>
    <row r="102" spans="1:5" ht="20.100000000000001" customHeight="1" x14ac:dyDescent="0.25">
      <c r="A102" s="14" t="s">
        <v>178</v>
      </c>
      <c r="B102" s="51" t="s">
        <v>179</v>
      </c>
      <c r="C102" s="242"/>
      <c r="D102" s="209"/>
      <c r="E102" s="63"/>
    </row>
    <row r="103" spans="1:5" ht="20.100000000000001" customHeight="1" x14ac:dyDescent="0.25">
      <c r="A103" s="14" t="s">
        <v>180</v>
      </c>
      <c r="B103" s="50" t="s">
        <v>181</v>
      </c>
      <c r="C103" s="242">
        <v>27000000</v>
      </c>
      <c r="D103" s="209">
        <v>27200000</v>
      </c>
      <c r="E103" s="63">
        <v>27300000</v>
      </c>
    </row>
    <row r="104" spans="1:5" ht="20.100000000000001" customHeight="1" x14ac:dyDescent="0.25">
      <c r="A104" s="14" t="s">
        <v>182</v>
      </c>
      <c r="B104" s="50" t="s">
        <v>183</v>
      </c>
      <c r="C104" s="242"/>
      <c r="D104" s="209"/>
      <c r="E104" s="63"/>
    </row>
    <row r="105" spans="1:5" ht="20.100000000000001" customHeight="1" x14ac:dyDescent="0.25">
      <c r="A105" s="14" t="s">
        <v>184</v>
      </c>
      <c r="B105" s="51" t="s">
        <v>185</v>
      </c>
      <c r="C105" s="242"/>
      <c r="D105" s="209"/>
      <c r="E105" s="63"/>
    </row>
    <row r="106" spans="1:5" ht="20.100000000000001" customHeight="1" x14ac:dyDescent="0.25">
      <c r="A106" s="52" t="s">
        <v>186</v>
      </c>
      <c r="B106" s="53" t="s">
        <v>187</v>
      </c>
      <c r="C106" s="242"/>
      <c r="D106" s="209"/>
      <c r="E106" s="63"/>
    </row>
    <row r="107" spans="1:5" ht="20.100000000000001" customHeight="1" x14ac:dyDescent="0.25">
      <c r="A107" s="14" t="s">
        <v>188</v>
      </c>
      <c r="B107" s="53" t="s">
        <v>189</v>
      </c>
      <c r="C107" s="242"/>
      <c r="D107" s="209"/>
      <c r="E107" s="63"/>
    </row>
    <row r="108" spans="1:5" ht="20.100000000000001" customHeight="1" thickBot="1" x14ac:dyDescent="0.3">
      <c r="A108" s="54" t="s">
        <v>190</v>
      </c>
      <c r="B108" s="55" t="s">
        <v>191</v>
      </c>
      <c r="C108" s="243">
        <v>350000</v>
      </c>
      <c r="D108" s="244">
        <v>350000</v>
      </c>
      <c r="E108" s="245">
        <v>350000</v>
      </c>
    </row>
    <row r="109" spans="1:5" ht="20.100000000000001" customHeight="1" thickBot="1" x14ac:dyDescent="0.3">
      <c r="A109" s="8" t="s">
        <v>18</v>
      </c>
      <c r="B109" s="57" t="s">
        <v>192</v>
      </c>
      <c r="C109" s="246">
        <v>2000000</v>
      </c>
      <c r="D109" s="202">
        <v>2000000</v>
      </c>
      <c r="E109" s="203">
        <v>2000000</v>
      </c>
    </row>
    <row r="110" spans="1:5" ht="20.100000000000001" customHeight="1" x14ac:dyDescent="0.25">
      <c r="A110" s="11" t="s">
        <v>20</v>
      </c>
      <c r="B110" s="47" t="s">
        <v>193</v>
      </c>
      <c r="C110" s="247"/>
      <c r="D110" s="204"/>
      <c r="E110" s="205"/>
    </row>
    <row r="111" spans="1:5" ht="20.100000000000001" customHeight="1" x14ac:dyDescent="0.25">
      <c r="A111" s="11" t="s">
        <v>22</v>
      </c>
      <c r="B111" s="58" t="s">
        <v>194</v>
      </c>
      <c r="C111" s="247"/>
      <c r="D111" s="204"/>
      <c r="E111" s="205"/>
    </row>
    <row r="112" spans="1:5" ht="20.100000000000001" customHeight="1" x14ac:dyDescent="0.25">
      <c r="A112" s="11" t="s">
        <v>24</v>
      </c>
      <c r="B112" s="58" t="s">
        <v>195</v>
      </c>
      <c r="C112" s="241">
        <v>2000000</v>
      </c>
      <c r="D112" s="206">
        <v>2000000</v>
      </c>
      <c r="E112" s="59">
        <v>2000000</v>
      </c>
    </row>
    <row r="113" spans="1:5" ht="20.100000000000001" customHeight="1" x14ac:dyDescent="0.25">
      <c r="A113" s="11" t="s">
        <v>26</v>
      </c>
      <c r="B113" s="58" t="s">
        <v>196</v>
      </c>
      <c r="C113" s="248"/>
      <c r="D113" s="206"/>
      <c r="E113" s="59"/>
    </row>
    <row r="114" spans="1:5" ht="20.100000000000001" customHeight="1" x14ac:dyDescent="0.25">
      <c r="A114" s="11" t="s">
        <v>28</v>
      </c>
      <c r="B114" s="60" t="s">
        <v>197</v>
      </c>
      <c r="C114" s="248"/>
      <c r="D114" s="206"/>
      <c r="E114" s="59"/>
    </row>
    <row r="115" spans="1:5" ht="20.100000000000001" customHeight="1" x14ac:dyDescent="0.25">
      <c r="A115" s="11" t="s">
        <v>30</v>
      </c>
      <c r="B115" s="61" t="s">
        <v>198</v>
      </c>
      <c r="C115" s="248"/>
      <c r="D115" s="206"/>
      <c r="E115" s="59"/>
    </row>
    <row r="116" spans="1:5" ht="20.100000000000001" customHeight="1" x14ac:dyDescent="0.25">
      <c r="A116" s="11" t="s">
        <v>199</v>
      </c>
      <c r="B116" s="62" t="s">
        <v>200</v>
      </c>
      <c r="C116" s="248"/>
      <c r="D116" s="206"/>
      <c r="E116" s="59"/>
    </row>
    <row r="117" spans="1:5" ht="20.100000000000001" customHeight="1" x14ac:dyDescent="0.25">
      <c r="A117" s="11" t="s">
        <v>201</v>
      </c>
      <c r="B117" s="51" t="s">
        <v>179</v>
      </c>
      <c r="C117" s="248"/>
      <c r="D117" s="206"/>
      <c r="E117" s="59"/>
    </row>
    <row r="118" spans="1:5" ht="20.100000000000001" customHeight="1" x14ac:dyDescent="0.25">
      <c r="A118" s="11" t="s">
        <v>202</v>
      </c>
      <c r="B118" s="51" t="s">
        <v>203</v>
      </c>
      <c r="C118" s="248"/>
      <c r="D118" s="206"/>
      <c r="E118" s="59"/>
    </row>
    <row r="119" spans="1:5" ht="20.100000000000001" customHeight="1" x14ac:dyDescent="0.25">
      <c r="A119" s="11" t="s">
        <v>204</v>
      </c>
      <c r="B119" s="51" t="s">
        <v>205</v>
      </c>
      <c r="C119" s="248"/>
      <c r="D119" s="206"/>
      <c r="E119" s="59"/>
    </row>
    <row r="120" spans="1:5" ht="20.100000000000001" customHeight="1" x14ac:dyDescent="0.25">
      <c r="A120" s="11" t="s">
        <v>206</v>
      </c>
      <c r="B120" s="51" t="s">
        <v>185</v>
      </c>
      <c r="C120" s="248"/>
      <c r="D120" s="206"/>
      <c r="E120" s="59"/>
    </row>
    <row r="121" spans="1:5" ht="20.100000000000001" customHeight="1" x14ac:dyDescent="0.25">
      <c r="A121" s="11" t="s">
        <v>207</v>
      </c>
      <c r="B121" s="51" t="s">
        <v>208</v>
      </c>
      <c r="C121" s="248"/>
      <c r="D121" s="206"/>
      <c r="E121" s="59"/>
    </row>
    <row r="122" spans="1:5" ht="20.100000000000001" customHeight="1" thickBot="1" x14ac:dyDescent="0.3">
      <c r="A122" s="52" t="s">
        <v>209</v>
      </c>
      <c r="B122" s="51" t="s">
        <v>210</v>
      </c>
      <c r="C122" s="249"/>
      <c r="D122" s="209"/>
      <c r="E122" s="63"/>
    </row>
    <row r="123" spans="1:5" ht="20.100000000000001" customHeight="1" thickBot="1" x14ac:dyDescent="0.3">
      <c r="A123" s="8" t="s">
        <v>32</v>
      </c>
      <c r="B123" s="64" t="s">
        <v>211</v>
      </c>
      <c r="C123" s="246">
        <v>850000</v>
      </c>
      <c r="D123" s="202">
        <v>230000</v>
      </c>
      <c r="E123" s="203">
        <v>230000</v>
      </c>
    </row>
    <row r="124" spans="1:5" ht="20.100000000000001" customHeight="1" x14ac:dyDescent="0.25">
      <c r="A124" s="11" t="s">
        <v>34</v>
      </c>
      <c r="B124" s="65" t="s">
        <v>212</v>
      </c>
      <c r="C124" s="247">
        <v>700000</v>
      </c>
      <c r="D124" s="204">
        <v>80000</v>
      </c>
      <c r="E124" s="205">
        <v>80000</v>
      </c>
    </row>
    <row r="125" spans="1:5" ht="20.100000000000001" customHeight="1" thickBot="1" x14ac:dyDescent="0.3">
      <c r="A125" s="17" t="s">
        <v>36</v>
      </c>
      <c r="B125" s="58" t="s">
        <v>213</v>
      </c>
      <c r="C125" s="242">
        <v>150000</v>
      </c>
      <c r="D125" s="209">
        <v>150000</v>
      </c>
      <c r="E125" s="63">
        <v>150000</v>
      </c>
    </row>
    <row r="126" spans="1:5" ht="20.100000000000001" customHeight="1" thickBot="1" x14ac:dyDescent="0.3">
      <c r="A126" s="8" t="s">
        <v>214</v>
      </c>
      <c r="B126" s="64" t="s">
        <v>215</v>
      </c>
      <c r="C126" s="246">
        <v>77000000</v>
      </c>
      <c r="D126" s="202">
        <v>76730000</v>
      </c>
      <c r="E126" s="203">
        <v>77080000</v>
      </c>
    </row>
    <row r="127" spans="1:5" ht="20.100000000000001" customHeight="1" thickBot="1" x14ac:dyDescent="0.3">
      <c r="A127" s="8" t="s">
        <v>60</v>
      </c>
      <c r="B127" s="64" t="s">
        <v>216</v>
      </c>
      <c r="C127" s="246"/>
      <c r="D127" s="202"/>
      <c r="E127" s="203"/>
    </row>
    <row r="128" spans="1:5" ht="20.100000000000001" customHeight="1" x14ac:dyDescent="0.25">
      <c r="A128" s="11" t="s">
        <v>62</v>
      </c>
      <c r="B128" s="65" t="s">
        <v>217</v>
      </c>
      <c r="C128" s="248"/>
      <c r="D128" s="206"/>
      <c r="E128" s="59"/>
    </row>
    <row r="129" spans="1:5" ht="20.100000000000001" customHeight="1" x14ac:dyDescent="0.25">
      <c r="A129" s="11" t="s">
        <v>64</v>
      </c>
      <c r="B129" s="65" t="s">
        <v>218</v>
      </c>
      <c r="C129" s="248"/>
      <c r="D129" s="206"/>
      <c r="E129" s="59"/>
    </row>
    <row r="130" spans="1:5" ht="20.100000000000001" customHeight="1" thickBot="1" x14ac:dyDescent="0.3">
      <c r="A130" s="52" t="s">
        <v>66</v>
      </c>
      <c r="B130" s="66" t="s">
        <v>219</v>
      </c>
      <c r="C130" s="248"/>
      <c r="D130" s="206"/>
      <c r="E130" s="59"/>
    </row>
    <row r="131" spans="1:5" ht="20.100000000000001" customHeight="1" thickBot="1" x14ac:dyDescent="0.3">
      <c r="A131" s="8" t="s">
        <v>82</v>
      </c>
      <c r="B131" s="64" t="s">
        <v>220</v>
      </c>
      <c r="C131" s="246"/>
      <c r="D131" s="202"/>
      <c r="E131" s="203"/>
    </row>
    <row r="132" spans="1:5" ht="20.100000000000001" customHeight="1" x14ac:dyDescent="0.25">
      <c r="A132" s="11" t="s">
        <v>84</v>
      </c>
      <c r="B132" s="65" t="s">
        <v>221</v>
      </c>
      <c r="C132" s="248"/>
      <c r="D132" s="206"/>
      <c r="E132" s="59"/>
    </row>
    <row r="133" spans="1:5" ht="20.100000000000001" customHeight="1" x14ac:dyDescent="0.25">
      <c r="A133" s="11" t="s">
        <v>86</v>
      </c>
      <c r="B133" s="65" t="s">
        <v>222</v>
      </c>
      <c r="C133" s="248"/>
      <c r="D133" s="206"/>
      <c r="E133" s="59"/>
    </row>
    <row r="134" spans="1:5" ht="20.100000000000001" customHeight="1" x14ac:dyDescent="0.25">
      <c r="A134" s="11" t="s">
        <v>88</v>
      </c>
      <c r="B134" s="65" t="s">
        <v>223</v>
      </c>
      <c r="C134" s="248"/>
      <c r="D134" s="206"/>
      <c r="E134" s="59"/>
    </row>
    <row r="135" spans="1:5" ht="20.100000000000001" customHeight="1" thickBot="1" x14ac:dyDescent="0.3">
      <c r="A135" s="52" t="s">
        <v>90</v>
      </c>
      <c r="B135" s="66" t="s">
        <v>224</v>
      </c>
      <c r="C135" s="248"/>
      <c r="D135" s="206"/>
      <c r="E135" s="59"/>
    </row>
    <row r="136" spans="1:5" ht="20.100000000000001" customHeight="1" thickBot="1" x14ac:dyDescent="0.3">
      <c r="A136" s="8" t="s">
        <v>225</v>
      </c>
      <c r="B136" s="64" t="s">
        <v>226</v>
      </c>
      <c r="C136" s="250">
        <f>SUM(C138:C140)</f>
        <v>42377995</v>
      </c>
      <c r="D136" s="210">
        <v>39800000</v>
      </c>
      <c r="E136" s="211">
        <v>39500000</v>
      </c>
    </row>
    <row r="137" spans="1:5" ht="20.100000000000001" customHeight="1" x14ac:dyDescent="0.25">
      <c r="A137" s="11" t="s">
        <v>96</v>
      </c>
      <c r="B137" s="65" t="s">
        <v>227</v>
      </c>
      <c r="C137" s="248"/>
      <c r="D137" s="206"/>
      <c r="E137" s="59"/>
    </row>
    <row r="138" spans="1:5" ht="20.100000000000001" customHeight="1" x14ac:dyDescent="0.25">
      <c r="A138" s="11" t="s">
        <v>98</v>
      </c>
      <c r="B138" s="65" t="s">
        <v>228</v>
      </c>
      <c r="C138" s="248">
        <v>3300000</v>
      </c>
      <c r="D138" s="206">
        <v>3000000</v>
      </c>
      <c r="E138" s="59">
        <v>3000000</v>
      </c>
    </row>
    <row r="139" spans="1:5" ht="20.100000000000001" customHeight="1" x14ac:dyDescent="0.25">
      <c r="A139" s="11" t="s">
        <v>100</v>
      </c>
      <c r="B139" s="65" t="s">
        <v>229</v>
      </c>
      <c r="C139" s="248"/>
      <c r="D139" s="206"/>
      <c r="E139" s="59"/>
    </row>
    <row r="140" spans="1:5" ht="20.100000000000001" customHeight="1" thickBot="1" x14ac:dyDescent="0.3">
      <c r="A140" s="52" t="s">
        <v>102</v>
      </c>
      <c r="B140" s="66" t="s">
        <v>371</v>
      </c>
      <c r="C140" s="248">
        <v>39077995</v>
      </c>
      <c r="D140" s="206">
        <v>36800000</v>
      </c>
      <c r="E140" s="59">
        <v>36500000</v>
      </c>
    </row>
    <row r="141" spans="1:5" ht="20.100000000000001" customHeight="1" thickBot="1" x14ac:dyDescent="0.3">
      <c r="A141" s="8" t="s">
        <v>104</v>
      </c>
      <c r="B141" s="64" t="s">
        <v>231</v>
      </c>
      <c r="C141" s="251"/>
      <c r="D141" s="252"/>
      <c r="E141" s="253"/>
    </row>
    <row r="142" spans="1:5" ht="20.100000000000001" customHeight="1" x14ac:dyDescent="0.25">
      <c r="A142" s="11" t="s">
        <v>106</v>
      </c>
      <c r="B142" s="65" t="s">
        <v>232</v>
      </c>
      <c r="C142" s="248"/>
      <c r="D142" s="206"/>
      <c r="E142" s="59"/>
    </row>
    <row r="143" spans="1:5" ht="20.100000000000001" customHeight="1" x14ac:dyDescent="0.25">
      <c r="A143" s="11" t="s">
        <v>108</v>
      </c>
      <c r="B143" s="65" t="s">
        <v>233</v>
      </c>
      <c r="C143" s="248"/>
      <c r="D143" s="206"/>
      <c r="E143" s="59"/>
    </row>
    <row r="144" spans="1:5" ht="20.100000000000001" customHeight="1" x14ac:dyDescent="0.25">
      <c r="A144" s="11" t="s">
        <v>110</v>
      </c>
      <c r="B144" s="65" t="s">
        <v>234</v>
      </c>
      <c r="C144" s="248"/>
      <c r="D144" s="206"/>
      <c r="E144" s="59"/>
    </row>
    <row r="145" spans="1:5" ht="20.100000000000001" customHeight="1" thickBot="1" x14ac:dyDescent="0.3">
      <c r="A145" s="11" t="s">
        <v>112</v>
      </c>
      <c r="B145" s="65" t="s">
        <v>235</v>
      </c>
      <c r="C145" s="248"/>
      <c r="D145" s="206"/>
      <c r="E145" s="59"/>
    </row>
    <row r="146" spans="1:5" ht="20.100000000000001" customHeight="1" thickBot="1" x14ac:dyDescent="0.3">
      <c r="A146" s="8" t="s">
        <v>114</v>
      </c>
      <c r="B146" s="64" t="s">
        <v>236</v>
      </c>
      <c r="C146" s="254"/>
      <c r="D146" s="255"/>
      <c r="E146" s="256"/>
    </row>
    <row r="147" spans="1:5" ht="20.100000000000001" customHeight="1" thickBot="1" x14ac:dyDescent="0.3">
      <c r="A147" s="336" t="s">
        <v>237</v>
      </c>
      <c r="B147" s="337" t="s">
        <v>406</v>
      </c>
      <c r="C147" s="254"/>
      <c r="D147" s="255"/>
      <c r="E147" s="256"/>
    </row>
    <row r="148" spans="1:5" ht="20.100000000000001" customHeight="1" thickBot="1" x14ac:dyDescent="0.3">
      <c r="A148" s="69" t="s">
        <v>256</v>
      </c>
      <c r="B148" s="70" t="s">
        <v>238</v>
      </c>
      <c r="C148" s="254">
        <v>119377995</v>
      </c>
      <c r="D148" s="255">
        <v>116530000</v>
      </c>
      <c r="E148" s="256">
        <v>116580000</v>
      </c>
    </row>
  </sheetData>
  <mergeCells count="4">
    <mergeCell ref="A3:E3"/>
    <mergeCell ref="A4:B4"/>
    <mergeCell ref="A89:E89"/>
    <mergeCell ref="A90:B90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9"/>
  <sheetViews>
    <sheetView topLeftCell="B1" workbookViewId="0">
      <selection activeCell="E5" sqref="E5"/>
    </sheetView>
  </sheetViews>
  <sheetFormatPr defaultRowHeight="15" x14ac:dyDescent="0.2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 x14ac:dyDescent="0.3">
      <c r="A2" s="259"/>
      <c r="B2" s="332"/>
      <c r="C2" s="260" t="s">
        <v>447</v>
      </c>
    </row>
    <row r="3" spans="1:3" ht="20.100000000000001" customHeight="1" x14ac:dyDescent="0.25">
      <c r="A3" s="261" t="s">
        <v>246</v>
      </c>
      <c r="B3" s="262" t="s">
        <v>399</v>
      </c>
      <c r="C3" s="263"/>
    </row>
    <row r="4" spans="1:3" ht="20.100000000000001" customHeight="1" thickBot="1" x14ac:dyDescent="0.3">
      <c r="A4" s="264"/>
      <c r="B4" s="265" t="s">
        <v>365</v>
      </c>
      <c r="C4" s="266"/>
    </row>
    <row r="5" spans="1:3" ht="20.100000000000001" customHeight="1" thickBot="1" x14ac:dyDescent="0.3">
      <c r="A5" s="267"/>
      <c r="B5" s="267"/>
      <c r="C5" s="268" t="s">
        <v>408</v>
      </c>
    </row>
    <row r="6" spans="1:3" ht="20.100000000000001" customHeight="1" thickBot="1" x14ac:dyDescent="0.3">
      <c r="A6" s="269" t="s">
        <v>366</v>
      </c>
      <c r="B6" s="270" t="s">
        <v>367</v>
      </c>
      <c r="C6" s="271" t="s">
        <v>368</v>
      </c>
    </row>
    <row r="7" spans="1:3" ht="20.100000000000001" customHeight="1" thickBot="1" x14ac:dyDescent="0.3">
      <c r="A7" s="272">
        <v>1</v>
      </c>
      <c r="B7" s="273">
        <v>2</v>
      </c>
      <c r="C7" s="274">
        <v>3</v>
      </c>
    </row>
    <row r="8" spans="1:3" ht="20.100000000000001" customHeight="1" thickBot="1" x14ac:dyDescent="0.3">
      <c r="A8" s="275"/>
      <c r="B8" s="276" t="s">
        <v>244</v>
      </c>
      <c r="C8" s="277"/>
    </row>
    <row r="9" spans="1:3" ht="20.100000000000001" customHeight="1" thickBot="1" x14ac:dyDescent="0.3">
      <c r="A9" s="38" t="s">
        <v>4</v>
      </c>
      <c r="B9" s="9" t="s">
        <v>5</v>
      </c>
      <c r="C9" s="10">
        <f>SUM(C10:C13)</f>
        <v>94175173</v>
      </c>
    </row>
    <row r="10" spans="1:3" ht="20.100000000000001" customHeight="1" x14ac:dyDescent="0.25">
      <c r="A10" s="278" t="s">
        <v>6</v>
      </c>
      <c r="B10" s="12" t="s">
        <v>7</v>
      </c>
      <c r="C10" s="13">
        <v>46388755</v>
      </c>
    </row>
    <row r="11" spans="1:3" ht="20.100000000000001" customHeight="1" x14ac:dyDescent="0.25">
      <c r="A11" s="279" t="s">
        <v>8</v>
      </c>
      <c r="B11" s="15" t="s">
        <v>9</v>
      </c>
      <c r="C11" s="16">
        <v>25708967</v>
      </c>
    </row>
    <row r="12" spans="1:3" ht="20.100000000000001" customHeight="1" x14ac:dyDescent="0.25">
      <c r="A12" s="279" t="s">
        <v>10</v>
      </c>
      <c r="B12" s="15" t="s">
        <v>11</v>
      </c>
      <c r="C12" s="16">
        <v>20277451</v>
      </c>
    </row>
    <row r="13" spans="1:3" ht="20.100000000000001" customHeight="1" x14ac:dyDescent="0.25">
      <c r="A13" s="279" t="s">
        <v>12</v>
      </c>
      <c r="B13" s="15" t="s">
        <v>13</v>
      </c>
      <c r="C13" s="16">
        <v>1800000</v>
      </c>
    </row>
    <row r="14" spans="1:3" ht="20.100000000000001" customHeight="1" x14ac:dyDescent="0.25">
      <c r="A14" s="279" t="s">
        <v>14</v>
      </c>
      <c r="B14" s="15" t="s">
        <v>15</v>
      </c>
      <c r="C14" s="280"/>
    </row>
    <row r="15" spans="1:3" ht="20.100000000000001" customHeight="1" thickBot="1" x14ac:dyDescent="0.3">
      <c r="A15" s="281" t="s">
        <v>16</v>
      </c>
      <c r="B15" s="18" t="s">
        <v>17</v>
      </c>
      <c r="C15" s="282"/>
    </row>
    <row r="16" spans="1:3" ht="20.100000000000001" customHeight="1" thickBot="1" x14ac:dyDescent="0.3">
      <c r="A16" s="38" t="s">
        <v>18</v>
      </c>
      <c r="B16" s="19" t="s">
        <v>19</v>
      </c>
      <c r="C16" s="10">
        <f>SUM(C17:C22)</f>
        <v>6068800</v>
      </c>
    </row>
    <row r="17" spans="1:3" ht="20.100000000000001" customHeight="1" x14ac:dyDescent="0.25">
      <c r="A17" s="278" t="s">
        <v>20</v>
      </c>
      <c r="B17" s="12" t="s">
        <v>21</v>
      </c>
      <c r="C17" s="13"/>
    </row>
    <row r="18" spans="1:3" ht="20.100000000000001" customHeight="1" x14ac:dyDescent="0.25">
      <c r="A18" s="279" t="s">
        <v>22</v>
      </c>
      <c r="B18" s="15" t="s">
        <v>23</v>
      </c>
      <c r="C18" s="16"/>
    </row>
    <row r="19" spans="1:3" ht="20.100000000000001" customHeight="1" x14ac:dyDescent="0.25">
      <c r="A19" s="279" t="s">
        <v>24</v>
      </c>
      <c r="B19" s="15" t="s">
        <v>25</v>
      </c>
      <c r="C19" s="16"/>
    </row>
    <row r="20" spans="1:3" ht="20.100000000000001" customHeight="1" x14ac:dyDescent="0.25">
      <c r="A20" s="279" t="s">
        <v>26</v>
      </c>
      <c r="B20" s="15" t="s">
        <v>27</v>
      </c>
      <c r="C20" s="16"/>
    </row>
    <row r="21" spans="1:3" ht="20.100000000000001" customHeight="1" x14ac:dyDescent="0.25">
      <c r="A21" s="279" t="s">
        <v>28</v>
      </c>
      <c r="B21" s="15" t="s">
        <v>29</v>
      </c>
      <c r="C21" s="16">
        <v>6068800</v>
      </c>
    </row>
    <row r="22" spans="1:3" ht="15" customHeight="1" thickBot="1" x14ac:dyDescent="0.3">
      <c r="A22" s="281" t="s">
        <v>30</v>
      </c>
      <c r="B22" s="18" t="s">
        <v>31</v>
      </c>
      <c r="C22" s="20"/>
    </row>
    <row r="23" spans="1:3" ht="15" customHeight="1" thickBot="1" x14ac:dyDescent="0.3">
      <c r="A23" s="38" t="s">
        <v>32</v>
      </c>
      <c r="B23" s="9" t="s">
        <v>33</v>
      </c>
      <c r="C23" s="10"/>
    </row>
    <row r="24" spans="1:3" ht="15" customHeight="1" x14ac:dyDescent="0.25">
      <c r="A24" s="278" t="s">
        <v>34</v>
      </c>
      <c r="B24" s="12" t="s">
        <v>35</v>
      </c>
      <c r="C24" s="13"/>
    </row>
    <row r="25" spans="1:3" ht="15" customHeight="1" x14ac:dyDescent="0.25">
      <c r="A25" s="279" t="s">
        <v>36</v>
      </c>
      <c r="B25" s="15" t="s">
        <v>37</v>
      </c>
      <c r="C25" s="16"/>
    </row>
    <row r="26" spans="1:3" ht="15" customHeight="1" x14ac:dyDescent="0.25">
      <c r="A26" s="279" t="s">
        <v>38</v>
      </c>
      <c r="B26" s="15" t="s">
        <v>39</v>
      </c>
      <c r="C26" s="16"/>
    </row>
    <row r="27" spans="1:3" ht="15" customHeight="1" x14ac:dyDescent="0.25">
      <c r="A27" s="279" t="s">
        <v>40</v>
      </c>
      <c r="B27" s="15" t="s">
        <v>41</v>
      </c>
      <c r="C27" s="16"/>
    </row>
    <row r="28" spans="1:3" ht="15" customHeight="1" x14ac:dyDescent="0.25">
      <c r="A28" s="279" t="s">
        <v>42</v>
      </c>
      <c r="B28" s="15" t="s">
        <v>43</v>
      </c>
      <c r="C28" s="16"/>
    </row>
    <row r="29" spans="1:3" ht="15" customHeight="1" thickBot="1" x14ac:dyDescent="0.3">
      <c r="A29" s="281" t="s">
        <v>44</v>
      </c>
      <c r="B29" s="18" t="s">
        <v>45</v>
      </c>
      <c r="C29" s="20"/>
    </row>
    <row r="30" spans="1:3" ht="20.100000000000001" customHeight="1" thickBot="1" x14ac:dyDescent="0.3">
      <c r="A30" s="38" t="s">
        <v>46</v>
      </c>
      <c r="B30" s="9" t="s">
        <v>47</v>
      </c>
      <c r="C30" s="21">
        <f>SUM(C31:C36)</f>
        <v>10900000</v>
      </c>
    </row>
    <row r="31" spans="1:3" ht="20.100000000000001" customHeight="1" x14ac:dyDescent="0.25">
      <c r="A31" s="278" t="s">
        <v>48</v>
      </c>
      <c r="B31" s="12" t="s">
        <v>49</v>
      </c>
      <c r="C31" s="22"/>
    </row>
    <row r="32" spans="1:3" ht="20.100000000000001" customHeight="1" x14ac:dyDescent="0.25">
      <c r="A32" s="279" t="s">
        <v>50</v>
      </c>
      <c r="B32" s="15" t="s">
        <v>51</v>
      </c>
      <c r="C32" s="16">
        <v>500000</v>
      </c>
    </row>
    <row r="33" spans="1:3" ht="20.100000000000001" customHeight="1" x14ac:dyDescent="0.25">
      <c r="A33" s="279" t="s">
        <v>52</v>
      </c>
      <c r="B33" s="15" t="s">
        <v>53</v>
      </c>
      <c r="C33" s="16">
        <v>9000000</v>
      </c>
    </row>
    <row r="34" spans="1:3" ht="20.100000000000001" customHeight="1" x14ac:dyDescent="0.25">
      <c r="A34" s="279" t="s">
        <v>54</v>
      </c>
      <c r="B34" s="15" t="s">
        <v>55</v>
      </c>
      <c r="C34" s="16">
        <v>1400000</v>
      </c>
    </row>
    <row r="35" spans="1:3" ht="20.100000000000001" customHeight="1" x14ac:dyDescent="0.25">
      <c r="A35" s="279" t="s">
        <v>56</v>
      </c>
      <c r="B35" s="15" t="s">
        <v>57</v>
      </c>
      <c r="C35" s="16"/>
    </row>
    <row r="36" spans="1:3" ht="20.100000000000001" customHeight="1" thickBot="1" x14ac:dyDescent="0.3">
      <c r="A36" s="281" t="s">
        <v>58</v>
      </c>
      <c r="B36" s="18" t="s">
        <v>59</v>
      </c>
      <c r="C36" s="20"/>
    </row>
    <row r="37" spans="1:3" ht="20.100000000000001" customHeight="1" thickBot="1" x14ac:dyDescent="0.3">
      <c r="A37" s="38" t="s">
        <v>60</v>
      </c>
      <c r="B37" s="9" t="s">
        <v>61</v>
      </c>
      <c r="C37" s="10">
        <f>SUM(C38:C47)</f>
        <v>5200000</v>
      </c>
    </row>
    <row r="38" spans="1:3" ht="15" customHeight="1" x14ac:dyDescent="0.25">
      <c r="A38" s="278" t="s">
        <v>62</v>
      </c>
      <c r="B38" s="12" t="s">
        <v>63</v>
      </c>
      <c r="C38" s="13"/>
    </row>
    <row r="39" spans="1:3" ht="15" customHeight="1" x14ac:dyDescent="0.25">
      <c r="A39" s="279" t="s">
        <v>64</v>
      </c>
      <c r="B39" s="15" t="s">
        <v>65</v>
      </c>
      <c r="C39" s="16">
        <v>800000</v>
      </c>
    </row>
    <row r="40" spans="1:3" ht="15" customHeight="1" x14ac:dyDescent="0.25">
      <c r="A40" s="279" t="s">
        <v>66</v>
      </c>
      <c r="B40" s="15" t="s">
        <v>67</v>
      </c>
      <c r="C40" s="16"/>
    </row>
    <row r="41" spans="1:3" ht="20.100000000000001" customHeight="1" x14ac:dyDescent="0.25">
      <c r="A41" s="279" t="s">
        <v>68</v>
      </c>
      <c r="B41" s="15" t="s">
        <v>69</v>
      </c>
      <c r="C41" s="16"/>
    </row>
    <row r="42" spans="1:3" ht="20.100000000000001" customHeight="1" x14ac:dyDescent="0.25">
      <c r="A42" s="279" t="s">
        <v>70</v>
      </c>
      <c r="B42" s="15" t="s">
        <v>71</v>
      </c>
      <c r="C42" s="16">
        <v>4400000</v>
      </c>
    </row>
    <row r="43" spans="1:3" ht="20.100000000000001" customHeight="1" x14ac:dyDescent="0.25">
      <c r="A43" s="279" t="s">
        <v>72</v>
      </c>
      <c r="B43" s="15" t="s">
        <v>73</v>
      </c>
      <c r="C43" s="16"/>
    </row>
    <row r="44" spans="1:3" ht="20.100000000000001" customHeight="1" x14ac:dyDescent="0.25">
      <c r="A44" s="279" t="s">
        <v>74</v>
      </c>
      <c r="B44" s="15" t="s">
        <v>75</v>
      </c>
      <c r="C44" s="16"/>
    </row>
    <row r="45" spans="1:3" ht="20.100000000000001" customHeight="1" x14ac:dyDescent="0.25">
      <c r="A45" s="279" t="s">
        <v>76</v>
      </c>
      <c r="B45" s="15" t="s">
        <v>77</v>
      </c>
      <c r="C45" s="16"/>
    </row>
    <row r="46" spans="1:3" ht="15" customHeight="1" x14ac:dyDescent="0.25">
      <c r="A46" s="279" t="s">
        <v>78</v>
      </c>
      <c r="B46" s="15" t="s">
        <v>79</v>
      </c>
      <c r="C46" s="23"/>
    </row>
    <row r="47" spans="1:3" ht="15" customHeight="1" thickBot="1" x14ac:dyDescent="0.3">
      <c r="A47" s="281" t="s">
        <v>80</v>
      </c>
      <c r="B47" s="18" t="s">
        <v>81</v>
      </c>
      <c r="C47" s="24"/>
    </row>
    <row r="48" spans="1:3" ht="15" customHeight="1" thickBot="1" x14ac:dyDescent="0.3">
      <c r="A48" s="38" t="s">
        <v>82</v>
      </c>
      <c r="B48" s="9" t="s">
        <v>83</v>
      </c>
      <c r="C48" s="10"/>
    </row>
    <row r="49" spans="1:3" ht="15" customHeight="1" x14ac:dyDescent="0.25">
      <c r="A49" s="278" t="s">
        <v>84</v>
      </c>
      <c r="B49" s="12" t="s">
        <v>85</v>
      </c>
      <c r="C49" s="25"/>
    </row>
    <row r="50" spans="1:3" ht="15" customHeight="1" x14ac:dyDescent="0.25">
      <c r="A50" s="279" t="s">
        <v>86</v>
      </c>
      <c r="B50" s="15" t="s">
        <v>87</v>
      </c>
      <c r="C50" s="23"/>
    </row>
    <row r="51" spans="1:3" ht="15" customHeight="1" x14ac:dyDescent="0.25">
      <c r="A51" s="279" t="s">
        <v>88</v>
      </c>
      <c r="B51" s="15" t="s">
        <v>89</v>
      </c>
      <c r="C51" s="23"/>
    </row>
    <row r="52" spans="1:3" ht="15" customHeight="1" x14ac:dyDescent="0.25">
      <c r="A52" s="279" t="s">
        <v>90</v>
      </c>
      <c r="B52" s="15" t="s">
        <v>91</v>
      </c>
      <c r="C52" s="23"/>
    </row>
    <row r="53" spans="1:3" ht="15" customHeight="1" thickBot="1" x14ac:dyDescent="0.3">
      <c r="A53" s="281" t="s">
        <v>92</v>
      </c>
      <c r="B53" s="18" t="s">
        <v>93</v>
      </c>
      <c r="C53" s="24"/>
    </row>
    <row r="54" spans="1:3" ht="15" customHeight="1" thickBot="1" x14ac:dyDescent="0.3">
      <c r="A54" s="38" t="s">
        <v>94</v>
      </c>
      <c r="B54" s="9" t="s">
        <v>95</v>
      </c>
      <c r="C54" s="10">
        <f>SUM(C55:C57)</f>
        <v>5690535</v>
      </c>
    </row>
    <row r="55" spans="1:3" ht="15" customHeight="1" x14ac:dyDescent="0.25">
      <c r="A55" s="278" t="s">
        <v>96</v>
      </c>
      <c r="B55" s="12" t="s">
        <v>97</v>
      </c>
      <c r="C55" s="13"/>
    </row>
    <row r="56" spans="1:3" ht="15" customHeight="1" x14ac:dyDescent="0.25">
      <c r="A56" s="279" t="s">
        <v>98</v>
      </c>
      <c r="B56" s="15" t="s">
        <v>99</v>
      </c>
      <c r="C56" s="16"/>
    </row>
    <row r="57" spans="1:3" ht="15" customHeight="1" x14ac:dyDescent="0.25">
      <c r="A57" s="279" t="s">
        <v>100</v>
      </c>
      <c r="B57" s="15" t="s">
        <v>101</v>
      </c>
      <c r="C57" s="16">
        <v>5690535</v>
      </c>
    </row>
    <row r="58" spans="1:3" ht="15" customHeight="1" thickBot="1" x14ac:dyDescent="0.3">
      <c r="A58" s="281" t="s">
        <v>102</v>
      </c>
      <c r="B58" s="18" t="s">
        <v>103</v>
      </c>
      <c r="C58" s="20"/>
    </row>
    <row r="59" spans="1:3" ht="15" customHeight="1" thickBot="1" x14ac:dyDescent="0.3">
      <c r="A59" s="38" t="s">
        <v>104</v>
      </c>
      <c r="B59" s="19" t="s">
        <v>105</v>
      </c>
      <c r="C59" s="10"/>
    </row>
    <row r="60" spans="1:3" ht="15" customHeight="1" x14ac:dyDescent="0.25">
      <c r="A60" s="278" t="s">
        <v>106</v>
      </c>
      <c r="B60" s="12" t="s">
        <v>107</v>
      </c>
      <c r="C60" s="23"/>
    </row>
    <row r="61" spans="1:3" ht="15" customHeight="1" x14ac:dyDescent="0.25">
      <c r="A61" s="279" t="s">
        <v>108</v>
      </c>
      <c r="B61" s="15" t="s">
        <v>109</v>
      </c>
      <c r="C61" s="23"/>
    </row>
    <row r="62" spans="1:3" ht="15" customHeight="1" x14ac:dyDescent="0.25">
      <c r="A62" s="279" t="s">
        <v>110</v>
      </c>
      <c r="B62" s="15" t="s">
        <v>111</v>
      </c>
      <c r="C62" s="23"/>
    </row>
    <row r="63" spans="1:3" ht="15" customHeight="1" thickBot="1" x14ac:dyDescent="0.3">
      <c r="A63" s="281" t="s">
        <v>112</v>
      </c>
      <c r="B63" s="18" t="s">
        <v>113</v>
      </c>
      <c r="C63" s="23"/>
    </row>
    <row r="64" spans="1:3" ht="20.100000000000001" customHeight="1" thickBot="1" x14ac:dyDescent="0.3">
      <c r="A64" s="38" t="s">
        <v>114</v>
      </c>
      <c r="B64" s="9" t="s">
        <v>115</v>
      </c>
      <c r="C64" s="21">
        <f>+C9+C16+C23+C30+C37+C48+C54+C59</f>
        <v>122034508</v>
      </c>
    </row>
    <row r="65" spans="1:3" ht="15" customHeight="1" thickBot="1" x14ac:dyDescent="0.3">
      <c r="A65" s="283" t="s">
        <v>369</v>
      </c>
      <c r="B65" s="19" t="s">
        <v>117</v>
      </c>
      <c r="C65" s="10">
        <f>SUM(C66:C68)</f>
        <v>0</v>
      </c>
    </row>
    <row r="66" spans="1:3" ht="15" customHeight="1" x14ac:dyDescent="0.25">
      <c r="A66" s="278" t="s">
        <v>118</v>
      </c>
      <c r="B66" s="12" t="s">
        <v>119</v>
      </c>
      <c r="C66" s="23"/>
    </row>
    <row r="67" spans="1:3" ht="15" customHeight="1" x14ac:dyDescent="0.25">
      <c r="A67" s="279" t="s">
        <v>120</v>
      </c>
      <c r="B67" s="15" t="s">
        <v>121</v>
      </c>
      <c r="C67" s="23"/>
    </row>
    <row r="68" spans="1:3" ht="15" customHeight="1" thickBot="1" x14ac:dyDescent="0.3">
      <c r="A68" s="281" t="s">
        <v>122</v>
      </c>
      <c r="B68" s="27" t="s">
        <v>123</v>
      </c>
      <c r="C68" s="23"/>
    </row>
    <row r="69" spans="1:3" ht="15" customHeight="1" thickBot="1" x14ac:dyDescent="0.3">
      <c r="A69" s="283" t="s">
        <v>124</v>
      </c>
      <c r="B69" s="19" t="s">
        <v>125</v>
      </c>
      <c r="C69" s="10">
        <f>SUM(C70:C73)</f>
        <v>0</v>
      </c>
    </row>
    <row r="70" spans="1:3" ht="15" customHeight="1" x14ac:dyDescent="0.25">
      <c r="A70" s="278" t="s">
        <v>126</v>
      </c>
      <c r="B70" s="12" t="s">
        <v>127</v>
      </c>
      <c r="C70" s="23"/>
    </row>
    <row r="71" spans="1:3" ht="15" customHeight="1" x14ac:dyDescent="0.25">
      <c r="A71" s="279" t="s">
        <v>128</v>
      </c>
      <c r="B71" s="15" t="s">
        <v>129</v>
      </c>
      <c r="C71" s="23"/>
    </row>
    <row r="72" spans="1:3" ht="15" customHeight="1" x14ac:dyDescent="0.25">
      <c r="A72" s="279" t="s">
        <v>130</v>
      </c>
      <c r="B72" s="15" t="s">
        <v>131</v>
      </c>
      <c r="C72" s="23"/>
    </row>
    <row r="73" spans="1:3" ht="15" customHeight="1" thickBot="1" x14ac:dyDescent="0.3">
      <c r="A73" s="281" t="s">
        <v>132</v>
      </c>
      <c r="B73" s="18" t="s">
        <v>133</v>
      </c>
      <c r="C73" s="23"/>
    </row>
    <row r="74" spans="1:3" ht="20.100000000000001" customHeight="1" thickBot="1" x14ac:dyDescent="0.3">
      <c r="A74" s="283" t="s">
        <v>134</v>
      </c>
      <c r="B74" s="19" t="s">
        <v>135</v>
      </c>
      <c r="C74" s="10"/>
    </row>
    <row r="75" spans="1:3" ht="14.1" customHeight="1" x14ac:dyDescent="0.25">
      <c r="A75" s="278" t="s">
        <v>136</v>
      </c>
      <c r="B75" s="12" t="s">
        <v>137</v>
      </c>
      <c r="C75" s="23">
        <v>23700000</v>
      </c>
    </row>
    <row r="76" spans="1:3" ht="14.1" customHeight="1" thickBot="1" x14ac:dyDescent="0.3">
      <c r="A76" s="281" t="s">
        <v>138</v>
      </c>
      <c r="B76" s="18" t="s">
        <v>139</v>
      </c>
      <c r="C76" s="23"/>
    </row>
    <row r="77" spans="1:3" ht="14.1" customHeight="1" thickBot="1" x14ac:dyDescent="0.3">
      <c r="A77" s="283" t="s">
        <v>140</v>
      </c>
      <c r="B77" s="19" t="s">
        <v>141</v>
      </c>
      <c r="C77" s="10">
        <v>23700000</v>
      </c>
    </row>
    <row r="78" spans="1:3" ht="14.1" customHeight="1" x14ac:dyDescent="0.25">
      <c r="A78" s="278" t="s">
        <v>142</v>
      </c>
      <c r="B78" s="12" t="s">
        <v>143</v>
      </c>
      <c r="C78" s="23"/>
    </row>
    <row r="79" spans="1:3" ht="14.1" customHeight="1" x14ac:dyDescent="0.25">
      <c r="A79" s="279" t="s">
        <v>144</v>
      </c>
      <c r="B79" s="15" t="s">
        <v>145</v>
      </c>
      <c r="C79" s="23"/>
    </row>
    <row r="80" spans="1:3" ht="14.1" customHeight="1" thickBot="1" x14ac:dyDescent="0.3">
      <c r="A80" s="281" t="s">
        <v>146</v>
      </c>
      <c r="B80" s="18" t="s">
        <v>147</v>
      </c>
      <c r="C80" s="23"/>
    </row>
    <row r="81" spans="1:3" ht="14.1" customHeight="1" thickBot="1" x14ac:dyDescent="0.3">
      <c r="A81" s="283" t="s">
        <v>148</v>
      </c>
      <c r="B81" s="19" t="s">
        <v>149</v>
      </c>
      <c r="C81" s="10"/>
    </row>
    <row r="82" spans="1:3" ht="14.1" customHeight="1" x14ac:dyDescent="0.25">
      <c r="A82" s="284" t="s">
        <v>150</v>
      </c>
      <c r="B82" s="12" t="s">
        <v>151</v>
      </c>
      <c r="C82" s="23"/>
    </row>
    <row r="83" spans="1:3" ht="14.1" customHeight="1" x14ac:dyDescent="0.25">
      <c r="A83" s="285" t="s">
        <v>152</v>
      </c>
      <c r="B83" s="15" t="s">
        <v>153</v>
      </c>
      <c r="C83" s="23"/>
    </row>
    <row r="84" spans="1:3" ht="14.1" customHeight="1" x14ac:dyDescent="0.25">
      <c r="A84" s="285" t="s">
        <v>154</v>
      </c>
      <c r="B84" s="15" t="s">
        <v>155</v>
      </c>
      <c r="C84" s="23"/>
    </row>
    <row r="85" spans="1:3" ht="14.1" customHeight="1" thickBot="1" x14ac:dyDescent="0.3">
      <c r="A85" s="286" t="s">
        <v>156</v>
      </c>
      <c r="B85" s="18" t="s">
        <v>157</v>
      </c>
      <c r="C85" s="23"/>
    </row>
    <row r="86" spans="1:3" ht="14.1" customHeight="1" thickBot="1" x14ac:dyDescent="0.3">
      <c r="A86" s="283" t="s">
        <v>158</v>
      </c>
      <c r="B86" s="19" t="s">
        <v>159</v>
      </c>
      <c r="C86" s="31"/>
    </row>
    <row r="87" spans="1:3" ht="20.100000000000001" customHeight="1" thickBot="1" x14ac:dyDescent="0.3">
      <c r="A87" s="283" t="s">
        <v>160</v>
      </c>
      <c r="B87" s="32" t="s">
        <v>161</v>
      </c>
      <c r="C87" s="21">
        <v>23700000</v>
      </c>
    </row>
    <row r="88" spans="1:3" ht="20.100000000000001" customHeight="1" thickBot="1" x14ac:dyDescent="0.3">
      <c r="A88" s="287" t="s">
        <v>162</v>
      </c>
      <c r="B88" s="34" t="s">
        <v>370</v>
      </c>
      <c r="C88" s="21">
        <v>145734508</v>
      </c>
    </row>
    <row r="89" spans="1:3" ht="20.100000000000001" customHeight="1" x14ac:dyDescent="0.25">
      <c r="A89" s="288"/>
      <c r="B89" s="289"/>
      <c r="C89" s="290"/>
    </row>
    <row r="90" spans="1:3" ht="20.100000000000001" customHeight="1" thickBot="1" x14ac:dyDescent="0.3">
      <c r="A90" s="291"/>
      <c r="B90" s="332"/>
      <c r="C90" s="260" t="s">
        <v>446</v>
      </c>
    </row>
    <row r="91" spans="1:3" ht="20.100000000000001" customHeight="1" thickBot="1" x14ac:dyDescent="0.3">
      <c r="A91" s="293"/>
      <c r="B91" s="294" t="s">
        <v>245</v>
      </c>
      <c r="C91" s="295"/>
    </row>
    <row r="92" spans="1:3" ht="20.100000000000001" customHeight="1" thickBot="1" x14ac:dyDescent="0.3">
      <c r="A92" s="5" t="s">
        <v>4</v>
      </c>
      <c r="B92" s="42" t="s">
        <v>166</v>
      </c>
      <c r="C92" s="43">
        <f>SUM(C93:C98)</f>
        <v>83915947</v>
      </c>
    </row>
    <row r="93" spans="1:3" ht="20.100000000000001" customHeight="1" x14ac:dyDescent="0.25">
      <c r="A93" s="296" t="s">
        <v>6</v>
      </c>
      <c r="B93" s="45" t="s">
        <v>167</v>
      </c>
      <c r="C93" s="46">
        <v>12193000</v>
      </c>
    </row>
    <row r="94" spans="1:3" ht="20.100000000000001" customHeight="1" x14ac:dyDescent="0.25">
      <c r="A94" s="279" t="s">
        <v>8</v>
      </c>
      <c r="B94" s="47" t="s">
        <v>168</v>
      </c>
      <c r="C94" s="16">
        <v>2405000</v>
      </c>
    </row>
    <row r="95" spans="1:3" ht="20.100000000000001" customHeight="1" x14ac:dyDescent="0.25">
      <c r="A95" s="279" t="s">
        <v>10</v>
      </c>
      <c r="B95" s="47" t="s">
        <v>169</v>
      </c>
      <c r="C95" s="20">
        <v>34020000</v>
      </c>
    </row>
    <row r="96" spans="1:3" ht="20.100000000000001" customHeight="1" x14ac:dyDescent="0.25">
      <c r="A96" s="279" t="s">
        <v>12</v>
      </c>
      <c r="B96" s="48" t="s">
        <v>170</v>
      </c>
      <c r="C96" s="20">
        <v>3800000</v>
      </c>
    </row>
    <row r="97" spans="1:3" ht="20.100000000000001" customHeight="1" x14ac:dyDescent="0.25">
      <c r="A97" s="279" t="s">
        <v>171</v>
      </c>
      <c r="B97" s="49" t="s">
        <v>172</v>
      </c>
      <c r="C97" s="20">
        <v>31497947</v>
      </c>
    </row>
    <row r="98" spans="1:3" ht="20.100000000000001" customHeight="1" x14ac:dyDescent="0.25">
      <c r="A98" s="279" t="s">
        <v>16</v>
      </c>
      <c r="B98" s="47" t="s">
        <v>173</v>
      </c>
      <c r="C98" s="20"/>
    </row>
    <row r="99" spans="1:3" ht="12" customHeight="1" x14ac:dyDescent="0.25">
      <c r="A99" s="279" t="s">
        <v>174</v>
      </c>
      <c r="B99" s="50" t="s">
        <v>175</v>
      </c>
      <c r="C99" s="20"/>
    </row>
    <row r="100" spans="1:3" ht="12" customHeight="1" x14ac:dyDescent="0.25">
      <c r="A100" s="279" t="s">
        <v>176</v>
      </c>
      <c r="B100" s="51" t="s">
        <v>177</v>
      </c>
      <c r="C100" s="20"/>
    </row>
    <row r="101" spans="1:3" ht="12" customHeight="1" x14ac:dyDescent="0.25">
      <c r="A101" s="279" t="s">
        <v>178</v>
      </c>
      <c r="B101" s="51" t="s">
        <v>179</v>
      </c>
      <c r="C101" s="20"/>
    </row>
    <row r="102" spans="1:3" ht="20.100000000000001" customHeight="1" x14ac:dyDescent="0.25">
      <c r="A102" s="279" t="s">
        <v>180</v>
      </c>
      <c r="B102" s="50" t="s">
        <v>181</v>
      </c>
      <c r="C102" s="20">
        <v>31097947</v>
      </c>
    </row>
    <row r="103" spans="1:3" ht="12" customHeight="1" x14ac:dyDescent="0.25">
      <c r="A103" s="279" t="s">
        <v>182</v>
      </c>
      <c r="B103" s="50" t="s">
        <v>183</v>
      </c>
      <c r="C103" s="20"/>
    </row>
    <row r="104" spans="1:3" ht="12" customHeight="1" x14ac:dyDescent="0.25">
      <c r="A104" s="279" t="s">
        <v>184</v>
      </c>
      <c r="B104" s="51" t="s">
        <v>185</v>
      </c>
      <c r="C104" s="20"/>
    </row>
    <row r="105" spans="1:3" ht="12" customHeight="1" x14ac:dyDescent="0.25">
      <c r="A105" s="297" t="s">
        <v>186</v>
      </c>
      <c r="B105" s="53" t="s">
        <v>187</v>
      </c>
      <c r="C105" s="20"/>
    </row>
    <row r="106" spans="1:3" ht="12" customHeight="1" x14ac:dyDescent="0.25">
      <c r="A106" s="279" t="s">
        <v>188</v>
      </c>
      <c r="B106" s="53" t="s">
        <v>189</v>
      </c>
      <c r="C106" s="20"/>
    </row>
    <row r="107" spans="1:3" ht="20.100000000000001" customHeight="1" thickBot="1" x14ac:dyDescent="0.3">
      <c r="A107" s="298" t="s">
        <v>190</v>
      </c>
      <c r="B107" s="55" t="s">
        <v>191</v>
      </c>
      <c r="C107" s="56">
        <v>400000</v>
      </c>
    </row>
    <row r="108" spans="1:3" ht="20.100000000000001" customHeight="1" thickBot="1" x14ac:dyDescent="0.3">
      <c r="A108" s="38" t="s">
        <v>18</v>
      </c>
      <c r="B108" s="57" t="s">
        <v>192</v>
      </c>
      <c r="C108" s="10">
        <f>SUM(C110:C113)</f>
        <v>12270000</v>
      </c>
    </row>
    <row r="109" spans="1:3" ht="12" customHeight="1" x14ac:dyDescent="0.25">
      <c r="A109" s="278" t="s">
        <v>20</v>
      </c>
      <c r="B109" s="47" t="s">
        <v>193</v>
      </c>
      <c r="C109" s="13"/>
    </row>
    <row r="110" spans="1:3" ht="12" customHeight="1" x14ac:dyDescent="0.25">
      <c r="A110" s="278" t="s">
        <v>22</v>
      </c>
      <c r="B110" s="58" t="s">
        <v>194</v>
      </c>
      <c r="C110" s="13"/>
    </row>
    <row r="111" spans="1:3" ht="20.100000000000001" customHeight="1" x14ac:dyDescent="0.25">
      <c r="A111" s="278" t="s">
        <v>24</v>
      </c>
      <c r="B111" s="58" t="s">
        <v>195</v>
      </c>
      <c r="C111" s="16">
        <v>12270000</v>
      </c>
    </row>
    <row r="112" spans="1:3" ht="12" customHeight="1" x14ac:dyDescent="0.25">
      <c r="A112" s="278" t="s">
        <v>26</v>
      </c>
      <c r="B112" s="58" t="s">
        <v>196</v>
      </c>
      <c r="C112" s="59"/>
    </row>
    <row r="113" spans="1:3" ht="12" customHeight="1" x14ac:dyDescent="0.25">
      <c r="A113" s="278" t="s">
        <v>28</v>
      </c>
      <c r="B113" s="60" t="s">
        <v>197</v>
      </c>
      <c r="C113" s="59"/>
    </row>
    <row r="114" spans="1:3" ht="12" customHeight="1" x14ac:dyDescent="0.25">
      <c r="A114" s="278" t="s">
        <v>30</v>
      </c>
      <c r="B114" s="61" t="s">
        <v>198</v>
      </c>
      <c r="C114" s="59"/>
    </row>
    <row r="115" spans="1:3" ht="12" customHeight="1" x14ac:dyDescent="0.25">
      <c r="A115" s="278" t="s">
        <v>199</v>
      </c>
      <c r="B115" s="62" t="s">
        <v>200</v>
      </c>
      <c r="C115" s="59"/>
    </row>
    <row r="116" spans="1:3" ht="12" customHeight="1" x14ac:dyDescent="0.25">
      <c r="A116" s="278" t="s">
        <v>201</v>
      </c>
      <c r="B116" s="51" t="s">
        <v>179</v>
      </c>
      <c r="C116" s="59"/>
    </row>
    <row r="117" spans="1:3" ht="12" customHeight="1" x14ac:dyDescent="0.25">
      <c r="A117" s="278" t="s">
        <v>202</v>
      </c>
      <c r="B117" s="51" t="s">
        <v>203</v>
      </c>
      <c r="C117" s="59"/>
    </row>
    <row r="118" spans="1:3" ht="12" customHeight="1" x14ac:dyDescent="0.25">
      <c r="A118" s="278" t="s">
        <v>204</v>
      </c>
      <c r="B118" s="51" t="s">
        <v>205</v>
      </c>
      <c r="C118" s="59"/>
    </row>
    <row r="119" spans="1:3" ht="12" customHeight="1" x14ac:dyDescent="0.25">
      <c r="A119" s="278" t="s">
        <v>206</v>
      </c>
      <c r="B119" s="51" t="s">
        <v>185</v>
      </c>
      <c r="C119" s="59"/>
    </row>
    <row r="120" spans="1:3" ht="12" customHeight="1" x14ac:dyDescent="0.25">
      <c r="A120" s="278" t="s">
        <v>207</v>
      </c>
      <c r="B120" s="51" t="s">
        <v>208</v>
      </c>
      <c r="C120" s="59"/>
    </row>
    <row r="121" spans="1:3" ht="12" customHeight="1" thickBot="1" x14ac:dyDescent="0.3">
      <c r="A121" s="297" t="s">
        <v>209</v>
      </c>
      <c r="B121" s="51" t="s">
        <v>210</v>
      </c>
      <c r="C121" s="63"/>
    </row>
    <row r="122" spans="1:3" ht="20.100000000000001" customHeight="1" thickBot="1" x14ac:dyDescent="0.3">
      <c r="A122" s="38" t="s">
        <v>32</v>
      </c>
      <c r="B122" s="64" t="s">
        <v>211</v>
      </c>
      <c r="C122" s="10">
        <f>SUM(C123:C124)</f>
        <v>2189933</v>
      </c>
    </row>
    <row r="123" spans="1:3" ht="20.100000000000001" customHeight="1" x14ac:dyDescent="0.25">
      <c r="A123" s="278" t="s">
        <v>34</v>
      </c>
      <c r="B123" s="65" t="s">
        <v>212</v>
      </c>
      <c r="C123" s="13">
        <v>2039933</v>
      </c>
    </row>
    <row r="124" spans="1:3" ht="20.100000000000001" customHeight="1" thickBot="1" x14ac:dyDescent="0.3">
      <c r="A124" s="281" t="s">
        <v>36</v>
      </c>
      <c r="B124" s="58" t="s">
        <v>213</v>
      </c>
      <c r="C124" s="20">
        <v>150000</v>
      </c>
    </row>
    <row r="125" spans="1:3" ht="20.100000000000001" customHeight="1" thickBot="1" x14ac:dyDescent="0.3">
      <c r="A125" s="38" t="s">
        <v>214</v>
      </c>
      <c r="B125" s="64" t="s">
        <v>215</v>
      </c>
      <c r="C125" s="10">
        <v>98375880</v>
      </c>
    </row>
    <row r="126" spans="1:3" ht="12" customHeight="1" thickBot="1" x14ac:dyDescent="0.3">
      <c r="A126" s="38" t="s">
        <v>60</v>
      </c>
      <c r="B126" s="64" t="s">
        <v>216</v>
      </c>
      <c r="C126" s="10"/>
    </row>
    <row r="127" spans="1:3" ht="12" customHeight="1" x14ac:dyDescent="0.25">
      <c r="A127" s="278" t="s">
        <v>62</v>
      </c>
      <c r="B127" s="65" t="s">
        <v>217</v>
      </c>
      <c r="C127" s="59"/>
    </row>
    <row r="128" spans="1:3" ht="12" customHeight="1" x14ac:dyDescent="0.25">
      <c r="A128" s="278" t="s">
        <v>64</v>
      </c>
      <c r="B128" s="65" t="s">
        <v>218</v>
      </c>
      <c r="C128" s="59"/>
    </row>
    <row r="129" spans="1:3" ht="12" customHeight="1" thickBot="1" x14ac:dyDescent="0.3">
      <c r="A129" s="297" t="s">
        <v>66</v>
      </c>
      <c r="B129" s="66" t="s">
        <v>219</v>
      </c>
      <c r="C129" s="59"/>
    </row>
    <row r="130" spans="1:3" ht="12" customHeight="1" thickBot="1" x14ac:dyDescent="0.3">
      <c r="A130" s="38" t="s">
        <v>82</v>
      </c>
      <c r="B130" s="64" t="s">
        <v>220</v>
      </c>
      <c r="C130" s="10">
        <f>+C131+C132+C133+C134</f>
        <v>0</v>
      </c>
    </row>
    <row r="131" spans="1:3" ht="12" customHeight="1" x14ac:dyDescent="0.25">
      <c r="A131" s="278" t="s">
        <v>84</v>
      </c>
      <c r="B131" s="65" t="s">
        <v>221</v>
      </c>
      <c r="C131" s="59"/>
    </row>
    <row r="132" spans="1:3" ht="12" customHeight="1" x14ac:dyDescent="0.25">
      <c r="A132" s="278" t="s">
        <v>86</v>
      </c>
      <c r="B132" s="65" t="s">
        <v>222</v>
      </c>
      <c r="C132" s="59"/>
    </row>
    <row r="133" spans="1:3" ht="12" customHeight="1" x14ac:dyDescent="0.25">
      <c r="A133" s="278" t="s">
        <v>88</v>
      </c>
      <c r="B133" s="65" t="s">
        <v>223</v>
      </c>
      <c r="C133" s="59"/>
    </row>
    <row r="134" spans="1:3" ht="12" customHeight="1" thickBot="1" x14ac:dyDescent="0.3">
      <c r="A134" s="297" t="s">
        <v>90</v>
      </c>
      <c r="B134" s="66" t="s">
        <v>224</v>
      </c>
      <c r="C134" s="59"/>
    </row>
    <row r="135" spans="1:3" ht="20.100000000000001" customHeight="1" thickBot="1" x14ac:dyDescent="0.3">
      <c r="A135" s="38" t="s">
        <v>225</v>
      </c>
      <c r="B135" s="64" t="s">
        <v>226</v>
      </c>
      <c r="C135" s="21">
        <f>SUM(C136:C139)</f>
        <v>47358628</v>
      </c>
    </row>
    <row r="136" spans="1:3" ht="15" customHeight="1" x14ac:dyDescent="0.25">
      <c r="A136" s="278" t="s">
        <v>96</v>
      </c>
      <c r="B136" s="65" t="s">
        <v>227</v>
      </c>
      <c r="C136" s="59"/>
    </row>
    <row r="137" spans="1:3" ht="15" customHeight="1" x14ac:dyDescent="0.25">
      <c r="A137" s="278" t="s">
        <v>98</v>
      </c>
      <c r="B137" s="65" t="s">
        <v>228</v>
      </c>
      <c r="C137" s="59">
        <v>3404128</v>
      </c>
    </row>
    <row r="138" spans="1:3" ht="15" customHeight="1" x14ac:dyDescent="0.25">
      <c r="A138" s="278" t="s">
        <v>100</v>
      </c>
      <c r="B138" s="65" t="s">
        <v>229</v>
      </c>
      <c r="C138" s="59"/>
    </row>
    <row r="139" spans="1:3" ht="20.100000000000001" customHeight="1" thickBot="1" x14ac:dyDescent="0.3">
      <c r="A139" s="297" t="s">
        <v>102</v>
      </c>
      <c r="B139" s="66" t="s">
        <v>371</v>
      </c>
      <c r="C139" s="59">
        <v>43954500</v>
      </c>
    </row>
    <row r="140" spans="1:3" ht="12" customHeight="1" thickBot="1" x14ac:dyDescent="0.3">
      <c r="A140" s="38" t="s">
        <v>104</v>
      </c>
      <c r="B140" s="64" t="s">
        <v>231</v>
      </c>
      <c r="C140" s="67"/>
    </row>
    <row r="141" spans="1:3" ht="12" customHeight="1" x14ac:dyDescent="0.25">
      <c r="A141" s="278" t="s">
        <v>106</v>
      </c>
      <c r="B141" s="65" t="s">
        <v>232</v>
      </c>
      <c r="C141" s="59"/>
    </row>
    <row r="142" spans="1:3" ht="12" customHeight="1" x14ac:dyDescent="0.25">
      <c r="A142" s="278" t="s">
        <v>108</v>
      </c>
      <c r="B142" s="65" t="s">
        <v>233</v>
      </c>
      <c r="C142" s="59"/>
    </row>
    <row r="143" spans="1:3" ht="12" customHeight="1" x14ac:dyDescent="0.25">
      <c r="A143" s="278" t="s">
        <v>110</v>
      </c>
      <c r="B143" s="65" t="s">
        <v>234</v>
      </c>
      <c r="C143" s="59"/>
    </row>
    <row r="144" spans="1:3" ht="12" customHeight="1" thickBot="1" x14ac:dyDescent="0.3">
      <c r="A144" s="278" t="s">
        <v>112</v>
      </c>
      <c r="B144" s="65" t="s">
        <v>235</v>
      </c>
      <c r="C144" s="59"/>
    </row>
    <row r="145" spans="1:3" ht="20.100000000000001" customHeight="1" thickBot="1" x14ac:dyDescent="0.3">
      <c r="A145" s="38" t="s">
        <v>114</v>
      </c>
      <c r="B145" s="64" t="s">
        <v>236</v>
      </c>
      <c r="C145" s="68">
        <f>SUM(C135)</f>
        <v>47358628</v>
      </c>
    </row>
    <row r="146" spans="1:3" ht="20.100000000000001" customHeight="1" thickBot="1" x14ac:dyDescent="0.3">
      <c r="A146" s="299" t="s">
        <v>237</v>
      </c>
      <c r="B146" s="70" t="s">
        <v>238</v>
      </c>
      <c r="C146" s="68">
        <v>145734508</v>
      </c>
    </row>
    <row r="147" spans="1:3" ht="20.100000000000001" customHeight="1" thickBot="1" x14ac:dyDescent="0.3">
      <c r="A147" s="300"/>
      <c r="B147" s="301"/>
      <c r="C147" s="302"/>
    </row>
    <row r="148" spans="1:3" ht="20.100000000000001" customHeight="1" thickBot="1" x14ac:dyDescent="0.3">
      <c r="A148" s="303" t="s">
        <v>372</v>
      </c>
      <c r="B148" s="304"/>
      <c r="C148" s="305">
        <v>3</v>
      </c>
    </row>
    <row r="149" spans="1:3" ht="20.100000000000001" customHeight="1" thickBot="1" x14ac:dyDescent="0.3">
      <c r="A149" s="303" t="s">
        <v>373</v>
      </c>
      <c r="B149" s="304"/>
      <c r="C149" s="305">
        <v>2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1.melléklet</vt:lpstr>
      <vt:lpstr>2.1 melléklet</vt:lpstr>
      <vt:lpstr>2.2 melléklet</vt:lpstr>
      <vt:lpstr>7. melléklet</vt:lpstr>
      <vt:lpstr>4. melléklet</vt:lpstr>
      <vt:lpstr>5. melléklet</vt:lpstr>
      <vt:lpstr>6. melléklet</vt:lpstr>
      <vt:lpstr>3. melléklet</vt:lpstr>
      <vt:lpstr>8.1. melléklet</vt:lpstr>
      <vt:lpstr>8,2 melléklet</vt:lpstr>
      <vt:lpstr>9.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Mari-ASUS</cp:lastModifiedBy>
  <cp:lastPrinted>2018-02-20T13:53:16Z</cp:lastPrinted>
  <dcterms:created xsi:type="dcterms:W3CDTF">2015-02-09T13:00:12Z</dcterms:created>
  <dcterms:modified xsi:type="dcterms:W3CDTF">2018-02-20T17:24:08Z</dcterms:modified>
</cp:coreProperties>
</file>