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ÖH 1." sheetId="1" r:id="rId1"/>
    <sheet name="Önkormányzati rész" sheetId="2" r:id="rId2"/>
    <sheet name="MŰV.H. 3." sheetId="3" r:id="rId3"/>
    <sheet name="ÓVODA 2." sheetId="4" r:id="rId4"/>
    <sheet name="GOND.KP. 4." sheetId="5" r:id="rId5"/>
    <sheet name="összesítő" sheetId="6" r:id="rId6"/>
  </sheets>
  <definedNames/>
  <calcPr fullCalcOnLoad="1"/>
</workbook>
</file>

<file path=xl/sharedStrings.xml><?xml version="1.0" encoding="utf-8"?>
<sst xmlns="http://schemas.openxmlformats.org/spreadsheetml/2006/main" count="280" uniqueCount="105">
  <si>
    <t>SZIHALOM KÖZSÉGI ÖNKORMÁNYZAT KÖLTSÉGVETÉSI SZERVEI CÍMENKÉNTI 2014. ÉVI BEVÉTELEI</t>
  </si>
  <si>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</si>
  <si>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</si>
  <si>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</si>
  <si>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</si>
  <si>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</si>
  <si>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</si>
  <si>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</si>
  <si>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</si>
  <si>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</si>
  <si>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1.KÖZÖS ÖNKORMÁNYZATI HIVATAL</t>
  </si>
  <si>
    <t>önállóan működő és gazdálkodó</t>
  </si>
  <si>
    <t>1. Működési bevételek</t>
  </si>
  <si>
    <t>2. Önkormányzatok működési támogatásai</t>
  </si>
  <si>
    <t>3. Működési célú támogatások áh.belülről</t>
  </si>
  <si>
    <t>4. Működési célú támogatások áh. Kívülről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</si>
  <si>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</si>
  <si>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</si>
  <si>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</si>
  <si>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</si>
  <si>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</si>
  <si>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</si>
  <si>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ALCÍM</t>
  </si>
  <si>
    <t>1.1 ÖNKORMÁNYZATI IGAZGATÁS</t>
  </si>
  <si>
    <t>Közhatalmi bevételek</t>
  </si>
  <si>
    <t>Működési célú támogatások áh.belülről</t>
  </si>
  <si>
    <t>(kötelező feladat)</t>
  </si>
  <si>
    <t>Összesen</t>
  </si>
  <si>
    <t>1.2. OGY/EP/ÖK VÁLASZTÁS</t>
  </si>
  <si>
    <t>1.3 ÖNKORMÁNYZATI FUNKCIÓRA NEM</t>
  </si>
  <si>
    <t>Működési bevétel</t>
  </si>
  <si>
    <t>1.4 FINANSZÍROZÁSI MŰVELETEK</t>
  </si>
  <si>
    <t>Számlamaradvány</t>
  </si>
  <si>
    <t xml:space="preserve"> INTÉZMÉNYFINANSZÍROZÁS</t>
  </si>
  <si>
    <t>Irányító szervi támogatás</t>
  </si>
  <si>
    <t>ALCÍMÖSSZESÍTÉS</t>
  </si>
  <si>
    <t>ÖNKORMÁNYZATI RÉSZ</t>
  </si>
  <si>
    <t>intézményhez nem köthető</t>
  </si>
  <si>
    <t>3. Működési célú támogatások áh.kívülről</t>
  </si>
  <si>
    <t>4. Működési célú támogatások áh. Belülről</t>
  </si>
  <si>
    <t>8. Felhalmozási célú önkormányzati támog</t>
  </si>
  <si>
    <t>10. Kölcsön visszatérítés</t>
  </si>
  <si>
    <t>11. Rövid lejáratú hitelfelvétel</t>
  </si>
  <si>
    <t>12. Államháztartáson belüli megelőlegezések</t>
  </si>
  <si>
    <t>ÓVODAI ÉTKEZTETÉS</t>
  </si>
  <si>
    <t>Működési bevételek</t>
  </si>
  <si>
    <t>ISKOLAI ÉTKEZTETÉS</t>
  </si>
  <si>
    <t>NEM LAKÓINGATLAN BÉRBEADÁS</t>
  </si>
  <si>
    <t>(önként vállalt feladat)</t>
  </si>
  <si>
    <t>Felhalmozási célú támogatások áh.belülről</t>
  </si>
  <si>
    <t>Felhalmozási célú támogatások áh.kívülről</t>
  </si>
  <si>
    <t>ÖNKORMÁNYZATI IGAZGATÁS</t>
  </si>
  <si>
    <t>Felhalmozási célú támogatás áh. Belülről</t>
  </si>
  <si>
    <t>Működési kölcsön</t>
  </si>
  <si>
    <t>Felhalmozási kölcsön</t>
  </si>
  <si>
    <t>ÖNKORMÁNYZAT ELSZÁMOLÁSAI</t>
  </si>
  <si>
    <t>Önkormányzatok működési támogatásai</t>
  </si>
  <si>
    <t>Felhalmozási célú önkormányzati támogatás</t>
  </si>
  <si>
    <t>Államháztartáson belüli megelőlegezések</t>
  </si>
  <si>
    <t>FOGÁSZATI ELLÁTÁS</t>
  </si>
  <si>
    <t>Működési célú támogatások áh. Belülről</t>
  </si>
  <si>
    <t>IFJÚSÁG-EGÉSZSÉGÜGYI GONDOZÁS</t>
  </si>
  <si>
    <t>BÖLCSÖDE</t>
  </si>
  <si>
    <t>KÖZTEMETŐ FENNTARTÁS</t>
  </si>
  <si>
    <t>Működési célú támogatások áh. Kívülről</t>
  </si>
  <si>
    <t xml:space="preserve"> ÉTKEZTETÉS</t>
  </si>
  <si>
    <t>IDŐSEK NAPPALI ELLÁTÁSA</t>
  </si>
  <si>
    <t>ÉPÜLET ÉPÍTÉS</t>
  </si>
  <si>
    <t>SZENNYVÍZ</t>
  </si>
  <si>
    <t>VÁROS ÉS KÖZSÉG GAZDÁLKODÁS</t>
  </si>
  <si>
    <t>Működési célú támogatás áh.kívülről</t>
  </si>
  <si>
    <t>ÖNKORMÁNYZATI FUNKCIÓBA NEM SOROLHATÓ</t>
  </si>
  <si>
    <t>FINANSZÍROZÁSI MŰVELETEK</t>
  </si>
  <si>
    <t>RENDEZVÉNYEK</t>
  </si>
  <si>
    <t>Működési célú támogatás áh. Kívülről</t>
  </si>
  <si>
    <t>HOSSZABB IDŐTARTAMÚ KÖZFOGLALKOZTATÁS</t>
  </si>
  <si>
    <t>TÉLI KÖZFOGALKOZTATÁS</t>
  </si>
  <si>
    <t>GYERMEKEK TERMÉSZETBENI ELLÁTÁSA</t>
  </si>
  <si>
    <t>HITELMŰVELETEK</t>
  </si>
  <si>
    <t>Hitelfelvétel</t>
  </si>
  <si>
    <t>ÖSSZESÍTÉS</t>
  </si>
  <si>
    <t>3. MŰVELŐDÉSI HÁZ</t>
  </si>
  <si>
    <t>önállóan működő</t>
  </si>
  <si>
    <t>3.1 MŰVELŐDÉSI HÁZ</t>
  </si>
  <si>
    <t>3.2 ÖNKORMÁNYZATI FUNKCIÓRA NEM</t>
  </si>
  <si>
    <t>3.3. FINANSZÍROZÁS MŰVELETEK</t>
  </si>
  <si>
    <t>INTÉZMÉNYFINANSZÍROZÁS</t>
  </si>
  <si>
    <t>3.2. Mozi</t>
  </si>
  <si>
    <t>Intézményi működési bevételei</t>
  </si>
  <si>
    <t>ALCÍM ÖSSZESÍTÉS</t>
  </si>
  <si>
    <t>2. ÓVODA</t>
  </si>
  <si>
    <t>2.1. FINANSZÍROZÁSI MŰVELETEK</t>
  </si>
  <si>
    <t>SZIHALOM KÖZSÉGI ÖNKORMÁNYZAT KÖLTSÉGVETÉSI SZERVEI CÍMENKÉNTI 2014. ÉVI  BEVÉTELEI</t>
  </si>
  <si>
    <t>4. GONDOZÁSI KÖZPONT</t>
  </si>
  <si>
    <t>4.1 HÁZI SEGÍTSÉGNYÚJTÁS</t>
  </si>
  <si>
    <t>Intézményi működési bevétel</t>
  </si>
  <si>
    <t>4.2. FINANSZÍROZÁSI MŰVELETEK</t>
  </si>
  <si>
    <t>4.3 ÖNKORMÁNYZATI FUNKCIÓRA NEM</t>
  </si>
  <si>
    <t>1. Sz. melléklet</t>
  </si>
  <si>
    <t>ÖSSZESÍTETT SZIHALOM KÖZSÉGI ÖNKORMÁNYZAT 2014. ÉVI BEVÉTELEI</t>
  </si>
  <si>
    <t>ADATOK 1000 FT-BAN</t>
  </si>
  <si>
    <t>ÖNKORMÁNYZAT</t>
  </si>
  <si>
    <t>1. KÖZÖS HIVATAL</t>
  </si>
  <si>
    <t>2.ÓVODA</t>
  </si>
  <si>
    <t>MINDÖSSZESEN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</si>
</sst>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164" fontId="18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shrinkToFit="1"/>
    </xf>
    <xf numFmtId="0" fontId="19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6">
      <selection activeCell="H22" sqref="H22"/>
    </sheetView>
  </sheetViews>
  <sheetFormatPr defaultColWidth="9.140625" defaultRowHeight="12.75"/>
  <cols>
    <col min="5" max="5" width="32.00390625" style="0" customWidth="1"/>
    <col min="6" max="6" width="13.8515625" style="0" customWidth="1"/>
    <col min="7" max="7" width="12.28125" style="0" customWidth="1"/>
    <col min="8" max="8" width="13.57421875" style="0" customWidth="1"/>
    <col min="9" max="9" width="12.00390625" style="0" customWidth="1"/>
    <col min="10" max="10" width="7.7109375" style="0" customWidth="1"/>
  </cols>
  <sheetData>
    <row r="1" spans="1:10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12.75">
      <c r="E2" t="s">
        <v>1</v>
      </c>
    </row>
    <row r="3" spans="1:10" ht="12.75">
      <c r="A3" s="26" t="s">
        <v>2</v>
      </c>
      <c r="B3" s="26"/>
      <c r="C3" s="26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 customHeight="1">
      <c r="A4" s="27" t="s">
        <v>10</v>
      </c>
      <c r="B4" s="27"/>
      <c r="C4" s="27"/>
      <c r="D4" s="28" t="s">
        <v>11</v>
      </c>
      <c r="E4" s="3" t="s">
        <v>12</v>
      </c>
      <c r="F4" s="4"/>
      <c r="G4" s="4">
        <v>20</v>
      </c>
      <c r="H4" s="4">
        <f aca="true" t="shared" si="0" ref="H4:H12">SUM(F4:G4)</f>
        <v>20</v>
      </c>
      <c r="I4" s="4">
        <v>9</v>
      </c>
      <c r="J4" s="4"/>
    </row>
    <row r="5" spans="1:10" ht="12.75">
      <c r="A5" s="4"/>
      <c r="B5" s="4"/>
      <c r="C5" s="4"/>
      <c r="D5" s="28"/>
      <c r="E5" s="3" t="s">
        <v>13</v>
      </c>
      <c r="F5" s="4"/>
      <c r="G5" s="4"/>
      <c r="H5" s="4">
        <f t="shared" si="0"/>
        <v>0</v>
      </c>
      <c r="I5" s="4"/>
      <c r="J5" s="4"/>
    </row>
    <row r="6" spans="1:10" ht="12.75" customHeight="1">
      <c r="A6" s="4"/>
      <c r="B6" s="4"/>
      <c r="C6" s="4"/>
      <c r="D6" s="28"/>
      <c r="E6" s="3" t="s">
        <v>14</v>
      </c>
      <c r="F6" s="4"/>
      <c r="G6" s="4">
        <v>5456</v>
      </c>
      <c r="H6" s="4">
        <f t="shared" si="0"/>
        <v>5456</v>
      </c>
      <c r="I6" s="4">
        <v>5074</v>
      </c>
      <c r="J6" s="4">
        <f>(I6/H6)*100</f>
        <v>92.99853372434018</v>
      </c>
    </row>
    <row r="7" spans="1:10" ht="12.75">
      <c r="A7" s="4"/>
      <c r="B7" s="4"/>
      <c r="C7" s="4"/>
      <c r="D7" s="4"/>
      <c r="E7" s="3" t="s">
        <v>15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>
        <f>SUM(F17)</f>
        <v>80</v>
      </c>
      <c r="G11" s="4">
        <v>-20</v>
      </c>
      <c r="H11" s="4">
        <f t="shared" si="0"/>
        <v>60</v>
      </c>
      <c r="I11" s="4">
        <v>51</v>
      </c>
      <c r="J11" s="4">
        <f>(I11/H11)*100</f>
        <v>85</v>
      </c>
    </row>
    <row r="12" spans="1:10" ht="12.75">
      <c r="A12" s="4"/>
      <c r="B12" s="4"/>
      <c r="C12" s="4"/>
      <c r="D12" s="4"/>
      <c r="E12" s="3" t="s">
        <v>20</v>
      </c>
      <c r="F12" s="4">
        <f>SUM(F29)</f>
        <v>179</v>
      </c>
      <c r="G12" s="4">
        <v>587</v>
      </c>
      <c r="H12" s="4">
        <f t="shared" si="0"/>
        <v>766</v>
      </c>
      <c r="I12" s="4">
        <v>766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259</v>
      </c>
      <c r="G13" s="2">
        <f>SUM(G4:G12)</f>
        <v>6043</v>
      </c>
      <c r="H13" s="2">
        <f>SUM(H4:H12)</f>
        <v>6302</v>
      </c>
      <c r="I13" s="2">
        <f>SUM(I4:I12)</f>
        <v>5900</v>
      </c>
      <c r="J13" s="2">
        <f>(I13/H13)*100</f>
        <v>93.62107267534117</v>
      </c>
    </row>
    <row r="14" spans="1:10" ht="12.75">
      <c r="A14" s="26" t="s">
        <v>22</v>
      </c>
      <c r="B14" s="26"/>
      <c r="C14" s="26"/>
      <c r="D14" s="26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4"/>
      <c r="B16" s="4"/>
      <c r="C16" s="4"/>
      <c r="D16" s="4"/>
      <c r="E16" s="3"/>
      <c r="F16" s="4"/>
      <c r="G16" s="4"/>
      <c r="H16" s="4">
        <f>SUM(F16:G16)</f>
        <v>0</v>
      </c>
      <c r="I16" s="4"/>
      <c r="J16" s="4"/>
    </row>
    <row r="17" spans="1:10" ht="12.75">
      <c r="A17" s="2" t="s">
        <v>23</v>
      </c>
      <c r="B17" s="2"/>
      <c r="C17" s="2"/>
      <c r="D17" s="2"/>
      <c r="E17" s="3" t="s">
        <v>24</v>
      </c>
      <c r="F17" s="4">
        <v>80</v>
      </c>
      <c r="G17" s="4">
        <v>-20</v>
      </c>
      <c r="H17" s="4">
        <f>SUM(F17:G17)</f>
        <v>60</v>
      </c>
      <c r="I17" s="4">
        <v>51</v>
      </c>
      <c r="J17" s="4">
        <f>(I17/H17)*100</f>
        <v>85</v>
      </c>
    </row>
    <row r="18" spans="1:10" ht="12.75">
      <c r="A18" s="2"/>
      <c r="B18" s="2"/>
      <c r="C18" s="2"/>
      <c r="D18" s="2"/>
      <c r="E18" s="3" t="s">
        <v>25</v>
      </c>
      <c r="F18" s="4"/>
      <c r="G18" s="4">
        <v>2929</v>
      </c>
      <c r="H18" s="4">
        <f>SUM(F18:G18)</f>
        <v>2929</v>
      </c>
      <c r="I18" s="4">
        <v>2544</v>
      </c>
      <c r="J18" s="4">
        <f>(I18/H18)*100</f>
        <v>86.85558210993514</v>
      </c>
    </row>
    <row r="19" spans="1:10" ht="12.75">
      <c r="A19" s="4" t="s">
        <v>26</v>
      </c>
      <c r="B19" s="4"/>
      <c r="C19" s="4"/>
      <c r="D19" s="4"/>
      <c r="E19" s="6" t="s">
        <v>27</v>
      </c>
      <c r="F19" s="2">
        <f>SUM(F17:F18)</f>
        <v>80</v>
      </c>
      <c r="G19" s="2">
        <f>SUM(G17:G18)</f>
        <v>2909</v>
      </c>
      <c r="H19" s="2">
        <f>SUM(H17:H18)</f>
        <v>2989</v>
      </c>
      <c r="I19" s="2">
        <f>SUM(I17:I18)</f>
        <v>2595</v>
      </c>
      <c r="J19" s="4">
        <f>(I19/H19)*100</f>
        <v>86.81833389093342</v>
      </c>
    </row>
    <row r="20" spans="1:10" ht="12.75">
      <c r="A20" s="4"/>
      <c r="B20" s="4"/>
      <c r="C20" s="4"/>
      <c r="D20" s="4"/>
      <c r="E20" s="6"/>
      <c r="F20" s="2"/>
      <c r="G20" s="2"/>
      <c r="H20" s="2"/>
      <c r="I20" s="2"/>
      <c r="J20" s="4"/>
    </row>
    <row r="21" spans="1:10" ht="12.75">
      <c r="A21" s="2" t="s">
        <v>28</v>
      </c>
      <c r="B21" s="4"/>
      <c r="C21" s="4"/>
      <c r="D21" s="4"/>
      <c r="E21" s="3"/>
      <c r="F21" s="3"/>
      <c r="G21" s="4"/>
      <c r="H21" s="4">
        <f>SUM(F21:G21)</f>
        <v>0</v>
      </c>
      <c r="I21" s="4"/>
      <c r="J21" s="4"/>
    </row>
    <row r="22" spans="1:10" ht="12.75">
      <c r="A22" s="4"/>
      <c r="B22" s="4"/>
      <c r="C22" s="4"/>
      <c r="D22" s="4"/>
      <c r="E22" s="3" t="s">
        <v>25</v>
      </c>
      <c r="F22" s="3"/>
      <c r="G22" s="4">
        <v>2527</v>
      </c>
      <c r="H22" s="4">
        <f>SUM(F22:G22)</f>
        <v>2527</v>
      </c>
      <c r="I22" s="4">
        <v>2530</v>
      </c>
      <c r="J22" s="4">
        <f>(I22/H22)*100</f>
        <v>100.11871784724971</v>
      </c>
    </row>
    <row r="23" spans="1:10" ht="12.75">
      <c r="A23" s="4"/>
      <c r="B23" s="4"/>
      <c r="C23" s="4"/>
      <c r="D23" s="4"/>
      <c r="E23" s="3" t="s">
        <v>27</v>
      </c>
      <c r="F23" s="6">
        <f>SUM(F22:F22)</f>
        <v>0</v>
      </c>
      <c r="G23" s="6">
        <f>SUM(G22:G22)</f>
        <v>2527</v>
      </c>
      <c r="H23" s="6">
        <f>SUM(H22:H22)</f>
        <v>2527</v>
      </c>
      <c r="I23" s="6">
        <f>SUM(I22:I22)</f>
        <v>2530</v>
      </c>
      <c r="J23" s="4">
        <f>(I23/H23)*100</f>
        <v>100.11871784724971</v>
      </c>
    </row>
    <row r="24" spans="1:10" ht="12.75">
      <c r="A24" s="2" t="s">
        <v>29</v>
      </c>
      <c r="B24" s="4"/>
      <c r="C24" s="4"/>
      <c r="D24" s="4"/>
      <c r="E24" s="4"/>
      <c r="F24" s="2"/>
      <c r="G24" s="4"/>
      <c r="H24" s="4"/>
      <c r="I24" s="4"/>
      <c r="J24" s="4"/>
    </row>
    <row r="25" spans="1:10" ht="12.75">
      <c r="A25" s="4"/>
      <c r="B25" s="4"/>
      <c r="C25" s="4"/>
      <c r="D25" s="4"/>
      <c r="E25" s="4" t="s">
        <v>30</v>
      </c>
      <c r="F25" s="2"/>
      <c r="G25" s="4">
        <v>20</v>
      </c>
      <c r="H25" s="2">
        <f>SUM(F25:G25)</f>
        <v>20</v>
      </c>
      <c r="I25" s="4">
        <v>9</v>
      </c>
      <c r="J25" s="4">
        <f>(I25/H25)*100</f>
        <v>45</v>
      </c>
    </row>
    <row r="26" spans="1:10" ht="12.75">
      <c r="A26" s="4"/>
      <c r="B26" s="4"/>
      <c r="C26" s="4"/>
      <c r="D26" s="4"/>
      <c r="E26" s="4" t="s">
        <v>27</v>
      </c>
      <c r="F26" s="2">
        <f>SUM(F25)</f>
        <v>0</v>
      </c>
      <c r="G26" s="2">
        <f>SUM(G25)</f>
        <v>20</v>
      </c>
      <c r="H26" s="2">
        <f>SUM(H25)</f>
        <v>20</v>
      </c>
      <c r="I26" s="2">
        <f>SUM(I25)</f>
        <v>9</v>
      </c>
      <c r="J26" s="4">
        <f>(I26/H26)*100</f>
        <v>45</v>
      </c>
    </row>
    <row r="27" spans="1:10" ht="12.75">
      <c r="A27" s="4"/>
      <c r="B27" s="4"/>
      <c r="C27" s="4"/>
      <c r="D27" s="4"/>
      <c r="E27" s="4"/>
      <c r="F27" s="2"/>
      <c r="G27" s="2"/>
      <c r="H27" s="2"/>
      <c r="I27" s="2"/>
      <c r="J27" s="4"/>
    </row>
    <row r="28" spans="1:10" ht="12.75">
      <c r="A28" s="2" t="s">
        <v>31</v>
      </c>
      <c r="B28" s="4"/>
      <c r="C28" s="4"/>
      <c r="D28" s="4"/>
      <c r="E28" s="4"/>
      <c r="F28" s="2"/>
      <c r="G28" s="2"/>
      <c r="H28" s="2"/>
      <c r="I28" s="2"/>
      <c r="J28" s="4"/>
    </row>
    <row r="29" spans="1:10" ht="12.75">
      <c r="A29" s="4"/>
      <c r="B29" s="4"/>
      <c r="C29" s="4"/>
      <c r="D29" s="4"/>
      <c r="E29" s="4" t="s">
        <v>32</v>
      </c>
      <c r="F29" s="7">
        <v>179</v>
      </c>
      <c r="G29" s="7">
        <v>587</v>
      </c>
      <c r="H29" s="7">
        <f>SUM(F29:G29)</f>
        <v>766</v>
      </c>
      <c r="I29" s="7">
        <v>766</v>
      </c>
      <c r="J29" s="4">
        <f>(I29/H29)*100</f>
        <v>100</v>
      </c>
    </row>
    <row r="30" spans="1:10" ht="12.75">
      <c r="A30" s="4"/>
      <c r="B30" s="4"/>
      <c r="C30" s="4"/>
      <c r="D30" s="4"/>
      <c r="E30" s="6" t="s">
        <v>27</v>
      </c>
      <c r="F30" s="2">
        <f>SUM(F29)</f>
        <v>179</v>
      </c>
      <c r="G30" s="2">
        <f>SUM(G29)</f>
        <v>587</v>
      </c>
      <c r="H30" s="2">
        <f>SUM(H29)</f>
        <v>766</v>
      </c>
      <c r="I30" s="2">
        <f>SUM(I29)</f>
        <v>766</v>
      </c>
      <c r="J30" s="2">
        <f>SUM(J29)</f>
        <v>100</v>
      </c>
    </row>
    <row r="31" spans="1:10" ht="12.75">
      <c r="A31" s="4"/>
      <c r="B31" s="4"/>
      <c r="C31" s="4"/>
      <c r="D31" s="4"/>
      <c r="E31" s="3"/>
      <c r="F31" s="2"/>
      <c r="G31" s="4"/>
      <c r="H31" s="4"/>
      <c r="I31" s="4"/>
      <c r="J31" s="4"/>
    </row>
    <row r="32" spans="1:10" ht="12.75">
      <c r="A32" s="2" t="s">
        <v>33</v>
      </c>
      <c r="B32" s="4"/>
      <c r="C32" s="4"/>
      <c r="D32" s="4"/>
      <c r="E32" s="8" t="s">
        <v>34</v>
      </c>
      <c r="F32" s="7">
        <v>45116</v>
      </c>
      <c r="G32" s="4">
        <v>2612</v>
      </c>
      <c r="H32" s="4">
        <f>SUM(F32:G32)</f>
        <v>47728</v>
      </c>
      <c r="I32" s="4">
        <v>46509</v>
      </c>
      <c r="J32" s="4">
        <f>(I32/H32)*100</f>
        <v>97.44594368085819</v>
      </c>
    </row>
    <row r="33" spans="1:10" ht="12.75">
      <c r="A33" s="4"/>
      <c r="B33" s="4"/>
      <c r="C33" s="4"/>
      <c r="D33" s="4"/>
      <c r="E33" s="2" t="s">
        <v>27</v>
      </c>
      <c r="F33" s="2">
        <f>SUM(F32:F32)</f>
        <v>45116</v>
      </c>
      <c r="G33" s="2">
        <f>SUM(G32:G32)</f>
        <v>2612</v>
      </c>
      <c r="H33" s="2">
        <f>SUM(H32:H32)</f>
        <v>47728</v>
      </c>
      <c r="I33" s="2">
        <f>SUM(I32:I32)</f>
        <v>46509</v>
      </c>
      <c r="J33" s="4">
        <f>(I33/H33)*100</f>
        <v>97.44594368085819</v>
      </c>
    </row>
    <row r="34" spans="1:10" ht="12.75">
      <c r="A34" s="26" t="s">
        <v>35</v>
      </c>
      <c r="B34" s="26"/>
      <c r="C34" s="26"/>
      <c r="D34" s="26"/>
      <c r="E34" s="4"/>
      <c r="F34" s="2">
        <f>SUM(F26,F23,F19,F30)</f>
        <v>259</v>
      </c>
      <c r="G34" s="2">
        <f>SUM(G26,G23,G19,G30)</f>
        <v>6043</v>
      </c>
      <c r="H34" s="2">
        <f>SUM(H26,H23,H19,H30)</f>
        <v>6302</v>
      </c>
      <c r="I34" s="2">
        <f>SUM(I26,I23,I19,I30)</f>
        <v>5900</v>
      </c>
      <c r="J34" s="2">
        <f>(I34/H34)*100</f>
        <v>93.62107267534117</v>
      </c>
    </row>
  </sheetData>
  <sheetProtection selectLockedCells="1" selectUnlockedCells="1"/>
  <mergeCells count="6">
    <mergeCell ref="A14:D14"/>
    <mergeCell ref="A34:D34"/>
    <mergeCell ref="A1:J1"/>
    <mergeCell ref="A3:C3"/>
    <mergeCell ref="A4:C4"/>
    <mergeCell ref="D4:D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76">
      <selection activeCell="D117" sqref="D117"/>
    </sheetView>
  </sheetViews>
  <sheetFormatPr defaultColWidth="9.140625" defaultRowHeight="12.75"/>
  <cols>
    <col min="3" max="3" width="25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ht="12.75">
      <c r="D2" t="s">
        <v>1</v>
      </c>
    </row>
    <row r="3" spans="1:9" ht="12.75">
      <c r="A3" s="26" t="s">
        <v>2</v>
      </c>
      <c r="B3" s="26"/>
      <c r="C3" s="26"/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s="26" t="s">
        <v>36</v>
      </c>
      <c r="B4" s="26"/>
      <c r="C4" s="26"/>
      <c r="D4" s="3" t="s">
        <v>12</v>
      </c>
      <c r="E4" s="4">
        <f>SUM(E74,E78,E85,E66,E63,E59,E56,E47,E33,E27,E23,E19)</f>
        <v>29655</v>
      </c>
      <c r="F4" s="4">
        <v>21729</v>
      </c>
      <c r="G4" s="4">
        <f aca="true" t="shared" si="0" ref="G4:G16">SUM(E4:F4)</f>
        <v>51384</v>
      </c>
      <c r="H4" s="4">
        <v>43852</v>
      </c>
      <c r="I4" s="4">
        <f>(H4/G4)*100</f>
        <v>85.34174061964815</v>
      </c>
    </row>
    <row r="5" spans="1:9" ht="12.75">
      <c r="A5" s="29" t="s">
        <v>37</v>
      </c>
      <c r="B5" s="29"/>
      <c r="C5" s="29"/>
      <c r="D5" s="3" t="s">
        <v>13</v>
      </c>
      <c r="E5" s="4">
        <f>SUM(E41)</f>
        <v>150446</v>
      </c>
      <c r="F5" s="4">
        <v>6640</v>
      </c>
      <c r="G5" s="4">
        <f t="shared" si="0"/>
        <v>157086</v>
      </c>
      <c r="H5" s="4">
        <v>157086</v>
      </c>
      <c r="I5" s="4">
        <f>(H5/G5)*100</f>
        <v>100</v>
      </c>
    </row>
    <row r="6" spans="1:9" ht="12.75">
      <c r="A6" s="4"/>
      <c r="B6" s="4"/>
      <c r="C6" s="4"/>
      <c r="D6" s="3" t="s">
        <v>38</v>
      </c>
      <c r="E6" s="4">
        <f>SUM(E60)</f>
        <v>50</v>
      </c>
      <c r="F6" s="4">
        <v>4518</v>
      </c>
      <c r="G6" s="4">
        <f t="shared" si="0"/>
        <v>4568</v>
      </c>
      <c r="H6" s="4">
        <v>4679</v>
      </c>
      <c r="I6" s="4">
        <f>(H6/G6)*100</f>
        <v>102.42994746059544</v>
      </c>
    </row>
    <row r="7" spans="1:9" ht="12.75">
      <c r="A7" s="4"/>
      <c r="B7" s="4"/>
      <c r="C7" s="4"/>
      <c r="D7" s="3" t="s">
        <v>39</v>
      </c>
      <c r="E7" s="4">
        <f>SUM(E48,E52,E80,E99)</f>
        <v>43376</v>
      </c>
      <c r="F7" s="4">
        <v>12137</v>
      </c>
      <c r="G7" s="4">
        <f t="shared" si="0"/>
        <v>55513</v>
      </c>
      <c r="H7" s="4">
        <v>54691</v>
      </c>
      <c r="I7" s="4">
        <f>(H7/G7)*100</f>
        <v>98.5192657575703</v>
      </c>
    </row>
    <row r="8" spans="1:9" ht="12.75">
      <c r="A8" s="4"/>
      <c r="B8" s="4"/>
      <c r="C8" s="4"/>
      <c r="D8" s="3" t="s">
        <v>16</v>
      </c>
      <c r="E8" s="4"/>
      <c r="F8" s="4"/>
      <c r="G8" s="4">
        <f t="shared" si="0"/>
        <v>0</v>
      </c>
      <c r="H8" s="4"/>
      <c r="I8" s="4"/>
    </row>
    <row r="9" spans="1:9" ht="12.75">
      <c r="A9" s="4"/>
      <c r="B9" s="4"/>
      <c r="C9" s="4"/>
      <c r="D9" s="3" t="s">
        <v>17</v>
      </c>
      <c r="E9" s="4"/>
      <c r="F9" s="4">
        <v>3000</v>
      </c>
      <c r="G9" s="4">
        <f t="shared" si="0"/>
        <v>3000</v>
      </c>
      <c r="H9" s="4">
        <v>3000</v>
      </c>
      <c r="I9" s="4">
        <f aca="true" t="shared" si="1" ref="I9:I17">(H9/G9)*100</f>
        <v>100</v>
      </c>
    </row>
    <row r="10" spans="1:9" ht="12.75">
      <c r="A10" s="4"/>
      <c r="B10" s="4"/>
      <c r="C10" s="4"/>
      <c r="D10" s="3" t="s">
        <v>18</v>
      </c>
      <c r="E10" s="4">
        <f>SUM(E28,E70,E73,E77)</f>
        <v>197645</v>
      </c>
      <c r="F10" s="4">
        <v>49783</v>
      </c>
      <c r="G10" s="4">
        <f t="shared" si="0"/>
        <v>247428</v>
      </c>
      <c r="H10" s="4">
        <v>179144</v>
      </c>
      <c r="I10" s="4">
        <f t="shared" si="1"/>
        <v>72.40247668008472</v>
      </c>
    </row>
    <row r="11" spans="1:9" ht="12.75">
      <c r="A11" s="4"/>
      <c r="B11" s="4"/>
      <c r="C11" s="4"/>
      <c r="D11" s="3" t="s">
        <v>40</v>
      </c>
      <c r="E11" s="4"/>
      <c r="F11" s="4">
        <v>476</v>
      </c>
      <c r="G11" s="4">
        <f t="shared" si="0"/>
        <v>476</v>
      </c>
      <c r="H11" s="4">
        <v>476</v>
      </c>
      <c r="I11" s="4">
        <f t="shared" si="1"/>
        <v>100</v>
      </c>
    </row>
    <row r="12" spans="1:9" ht="12.75">
      <c r="A12" s="4"/>
      <c r="B12" s="4"/>
      <c r="C12" s="4"/>
      <c r="D12" s="3" t="s">
        <v>19</v>
      </c>
      <c r="E12" s="4">
        <f>$E$84</f>
        <v>31000</v>
      </c>
      <c r="F12" s="4"/>
      <c r="G12" s="4">
        <f t="shared" si="0"/>
        <v>31000</v>
      </c>
      <c r="H12" s="4">
        <v>39261</v>
      </c>
      <c r="I12" s="4">
        <f t="shared" si="1"/>
        <v>126.6483870967742</v>
      </c>
    </row>
    <row r="13" spans="1:9" ht="12.75">
      <c r="A13" s="4"/>
      <c r="B13" s="4"/>
      <c r="C13" s="4"/>
      <c r="D13" s="3" t="s">
        <v>20</v>
      </c>
      <c r="E13" s="4">
        <f>SUM(E89)</f>
        <v>35855</v>
      </c>
      <c r="F13" s="4"/>
      <c r="G13" s="4">
        <f t="shared" si="0"/>
        <v>35855</v>
      </c>
      <c r="H13" s="4">
        <v>34277</v>
      </c>
      <c r="I13" s="4">
        <f t="shared" si="1"/>
        <v>95.59894017570771</v>
      </c>
    </row>
    <row r="14" spans="1:9" ht="12.75">
      <c r="A14" s="4"/>
      <c r="B14" s="4"/>
      <c r="C14" s="4"/>
      <c r="D14" s="3" t="s">
        <v>41</v>
      </c>
      <c r="E14" s="4">
        <v>120</v>
      </c>
      <c r="F14" s="4"/>
      <c r="G14" s="4">
        <f t="shared" si="0"/>
        <v>120</v>
      </c>
      <c r="H14" s="4">
        <v>101</v>
      </c>
      <c r="I14" s="4">
        <f t="shared" si="1"/>
        <v>84.16666666666667</v>
      </c>
    </row>
    <row r="15" spans="1:9" ht="12.75">
      <c r="A15" s="4"/>
      <c r="B15" s="4"/>
      <c r="C15" s="4"/>
      <c r="D15" s="3" t="s">
        <v>42</v>
      </c>
      <c r="E15" s="4"/>
      <c r="F15" s="4">
        <v>10000</v>
      </c>
      <c r="G15" s="4">
        <f t="shared" si="0"/>
        <v>10000</v>
      </c>
      <c r="H15" s="4">
        <v>10000</v>
      </c>
      <c r="I15" s="4">
        <f t="shared" si="1"/>
        <v>100</v>
      </c>
    </row>
    <row r="16" spans="1:9" ht="12.75">
      <c r="A16" s="4"/>
      <c r="B16" s="4"/>
      <c r="C16" s="4"/>
      <c r="D16" s="3" t="s">
        <v>43</v>
      </c>
      <c r="E16" s="4"/>
      <c r="F16" s="4">
        <v>5193</v>
      </c>
      <c r="G16" s="4">
        <f t="shared" si="0"/>
        <v>5193</v>
      </c>
      <c r="H16" s="4">
        <v>5193</v>
      </c>
      <c r="I16" s="4">
        <f t="shared" si="1"/>
        <v>100</v>
      </c>
    </row>
    <row r="17" spans="1:9" ht="12.75">
      <c r="A17" s="4"/>
      <c r="B17" s="4"/>
      <c r="C17" s="4"/>
      <c r="D17" s="5" t="s">
        <v>21</v>
      </c>
      <c r="E17" s="2">
        <f>SUM(E4:E16)</f>
        <v>488147</v>
      </c>
      <c r="F17" s="2">
        <f>SUM(F4:F16)</f>
        <v>113476</v>
      </c>
      <c r="G17" s="2">
        <f>SUM(G4:G16)</f>
        <v>601623</v>
      </c>
      <c r="H17" s="2">
        <f>SUM(H4:H16)</f>
        <v>531760</v>
      </c>
      <c r="I17" s="2">
        <f t="shared" si="1"/>
        <v>88.38757826745321</v>
      </c>
    </row>
    <row r="18" spans="1:9" ht="12.75">
      <c r="A18" s="26"/>
      <c r="B18" s="26"/>
      <c r="C18" s="26"/>
      <c r="D18" s="4"/>
      <c r="E18" s="4"/>
      <c r="F18" s="4"/>
      <c r="G18" s="4">
        <f>SUM(E18:F18)</f>
        <v>0</v>
      </c>
      <c r="H18" s="4"/>
      <c r="I18" s="4"/>
    </row>
    <row r="19" spans="1:9" ht="12.75">
      <c r="A19" s="2" t="s">
        <v>44</v>
      </c>
      <c r="B19" s="2"/>
      <c r="C19" s="2"/>
      <c r="D19" s="3" t="s">
        <v>45</v>
      </c>
      <c r="E19" s="4">
        <v>5575</v>
      </c>
      <c r="F19" s="4"/>
      <c r="G19" s="4">
        <f>SUM(E19:F19)</f>
        <v>5575</v>
      </c>
      <c r="H19" s="4">
        <v>3434</v>
      </c>
      <c r="I19" s="4">
        <f>(H19/G19)*100</f>
        <v>61.596412556053814</v>
      </c>
    </row>
    <row r="20" spans="1:9" ht="12.75">
      <c r="A20" s="4" t="s">
        <v>26</v>
      </c>
      <c r="B20" s="4"/>
      <c r="C20" s="4"/>
      <c r="D20" s="3" t="s">
        <v>27</v>
      </c>
      <c r="E20" s="2">
        <f>SUM(E19)</f>
        <v>5575</v>
      </c>
      <c r="F20" s="2">
        <f>SUM(F19)</f>
        <v>0</v>
      </c>
      <c r="G20" s="2">
        <f>SUM(G19)</f>
        <v>5575</v>
      </c>
      <c r="H20" s="2">
        <f>SUM(H19)</f>
        <v>3434</v>
      </c>
      <c r="I20" s="4">
        <f>(H20/G20)*100</f>
        <v>61.596412556053814</v>
      </c>
    </row>
    <row r="21" spans="1:9" ht="12" customHeight="1">
      <c r="A21" s="4"/>
      <c r="B21" s="4"/>
      <c r="C21" s="4"/>
      <c r="D21" s="3"/>
      <c r="E21" s="4"/>
      <c r="F21" s="4"/>
      <c r="G21" s="4">
        <f>SUM(E21:F21)</f>
        <v>0</v>
      </c>
      <c r="H21" s="4"/>
      <c r="I21" s="4"/>
    </row>
    <row r="22" spans="1:9" ht="12.75">
      <c r="A22" s="4"/>
      <c r="B22" s="4"/>
      <c r="C22" s="4"/>
      <c r="D22" s="4"/>
      <c r="E22" s="4"/>
      <c r="F22" s="4"/>
      <c r="G22" s="4">
        <f>SUM(E22:F22)</f>
        <v>0</v>
      </c>
      <c r="H22" s="4"/>
      <c r="I22" s="4"/>
    </row>
    <row r="23" spans="1:9" ht="13.5" customHeight="1">
      <c r="A23" s="2" t="s">
        <v>46</v>
      </c>
      <c r="B23" s="4"/>
      <c r="C23" s="4"/>
      <c r="D23" s="3" t="s">
        <v>45</v>
      </c>
      <c r="E23" s="4">
        <v>13057</v>
      </c>
      <c r="F23" s="4"/>
      <c r="G23" s="4">
        <f>SUM(E23:F23)</f>
        <v>13057</v>
      </c>
      <c r="H23" s="4">
        <v>7532</v>
      </c>
      <c r="I23" s="4">
        <f>(H23/G23)*100</f>
        <v>57.68553266447116</v>
      </c>
    </row>
    <row r="24" spans="1:9" ht="12.75">
      <c r="A24" s="4" t="s">
        <v>26</v>
      </c>
      <c r="B24" s="4"/>
      <c r="C24" s="4"/>
      <c r="D24" s="3" t="s">
        <v>27</v>
      </c>
      <c r="E24" s="2">
        <f>SUM(E23)</f>
        <v>13057</v>
      </c>
      <c r="F24" s="2">
        <f>SUM(F23)</f>
        <v>0</v>
      </c>
      <c r="G24" s="2">
        <f>SUM(G23)</f>
        <v>13057</v>
      </c>
      <c r="H24" s="2">
        <f>SUM(H23)</f>
        <v>7532</v>
      </c>
      <c r="I24" s="4">
        <f>(H24/G24)*100</f>
        <v>57.68553266447116</v>
      </c>
    </row>
    <row r="25" spans="1:9" ht="12.75">
      <c r="A25" s="4"/>
      <c r="B25" s="4"/>
      <c r="C25" s="4"/>
      <c r="D25" s="4"/>
      <c r="E25" s="4"/>
      <c r="F25" s="4"/>
      <c r="G25" s="4">
        <f>SUM(E25:F25)</f>
        <v>0</v>
      </c>
      <c r="H25" s="4"/>
      <c r="I25" s="4"/>
    </row>
    <row r="26" spans="1:9" ht="12.75">
      <c r="A26" s="4"/>
      <c r="B26" s="4"/>
      <c r="C26" s="4"/>
      <c r="D26" s="4"/>
      <c r="E26" s="4"/>
      <c r="F26" s="4"/>
      <c r="G26" s="4">
        <f>SUM(E26:F26)</f>
        <v>0</v>
      </c>
      <c r="H26" s="4"/>
      <c r="I26" s="4"/>
    </row>
    <row r="27" spans="1:9" ht="12.75">
      <c r="A27" s="2" t="s">
        <v>47</v>
      </c>
      <c r="B27" s="4"/>
      <c r="C27" s="4"/>
      <c r="D27" s="3" t="s">
        <v>45</v>
      </c>
      <c r="E27" s="4">
        <v>2670</v>
      </c>
      <c r="F27" s="4">
        <v>9990</v>
      </c>
      <c r="G27" s="4">
        <f>SUM(E27:F27)</f>
        <v>12660</v>
      </c>
      <c r="H27" s="4">
        <v>12705</v>
      </c>
      <c r="I27" s="4">
        <f>(H27/G27)*100</f>
        <v>100.35545023696682</v>
      </c>
    </row>
    <row r="28" spans="1:9" ht="12.75">
      <c r="A28" s="4" t="s">
        <v>48</v>
      </c>
      <c r="B28" s="4"/>
      <c r="C28" s="4"/>
      <c r="D28" s="3" t="s">
        <v>49</v>
      </c>
      <c r="E28" s="4">
        <v>44115</v>
      </c>
      <c r="F28" s="4">
        <v>22205</v>
      </c>
      <c r="G28" s="4">
        <f>SUM(E28:F28)</f>
        <v>66320</v>
      </c>
      <c r="H28" s="4">
        <v>10712</v>
      </c>
      <c r="I28" s="4">
        <f>(H28/G28)*100</f>
        <v>16.15199034981906</v>
      </c>
    </row>
    <row r="29" spans="1:9" ht="12.75">
      <c r="A29" s="9"/>
      <c r="B29" s="4"/>
      <c r="C29" s="4"/>
      <c r="D29" s="3" t="s">
        <v>50</v>
      </c>
      <c r="E29" s="4"/>
      <c r="F29" s="4">
        <v>3000</v>
      </c>
      <c r="G29" s="4">
        <f>SUM(E29:F29)</f>
        <v>3000</v>
      </c>
      <c r="H29" s="4">
        <v>3000</v>
      </c>
      <c r="I29" s="4">
        <f>(H29/G29)*100</f>
        <v>100</v>
      </c>
    </row>
    <row r="30" spans="2:9" ht="12.75">
      <c r="B30" s="4"/>
      <c r="C30" s="4"/>
      <c r="D30" s="3" t="s">
        <v>27</v>
      </c>
      <c r="E30" s="2">
        <f>SUM(E27:E29)</f>
        <v>46785</v>
      </c>
      <c r="F30" s="2">
        <f>SUM(F27:F29)</f>
        <v>35195</v>
      </c>
      <c r="G30" s="2">
        <f>SUM(G27:G29)</f>
        <v>81980</v>
      </c>
      <c r="H30" s="2">
        <f>SUM(H27:H29)</f>
        <v>26417</v>
      </c>
      <c r="I30" s="4">
        <f>(H30/G30)*100</f>
        <v>32.22371310075628</v>
      </c>
    </row>
    <row r="31" spans="1:9" ht="12.75">
      <c r="A31" s="4"/>
      <c r="B31" s="4"/>
      <c r="C31" s="4"/>
      <c r="D31" s="4"/>
      <c r="E31" s="4"/>
      <c r="F31" s="4"/>
      <c r="G31" s="4">
        <f aca="true" t="shared" si="2" ref="G31:G36">SUM(E31:F31)</f>
        <v>0</v>
      </c>
      <c r="H31" s="4"/>
      <c r="I31" s="4"/>
    </row>
    <row r="32" spans="1:9" ht="12.75">
      <c r="A32" s="4"/>
      <c r="B32" s="4"/>
      <c r="C32" s="4"/>
      <c r="D32" s="4"/>
      <c r="E32" s="4"/>
      <c r="F32" s="4"/>
      <c r="G32" s="4">
        <f t="shared" si="2"/>
        <v>0</v>
      </c>
      <c r="H32" s="4"/>
      <c r="I32" s="4"/>
    </row>
    <row r="33" spans="1:9" ht="12.75">
      <c r="A33" s="2" t="s">
        <v>51</v>
      </c>
      <c r="B33" s="4"/>
      <c r="C33" s="4"/>
      <c r="D33" s="3" t="s">
        <v>45</v>
      </c>
      <c r="E33" s="4"/>
      <c r="F33" s="4">
        <v>852</v>
      </c>
      <c r="G33" s="4">
        <f t="shared" si="2"/>
        <v>852</v>
      </c>
      <c r="H33" s="4">
        <v>854</v>
      </c>
      <c r="I33" s="4">
        <f>(H33/G33)*100</f>
        <v>100.23474178403755</v>
      </c>
    </row>
    <row r="34" spans="1:9" ht="12.75">
      <c r="A34" s="2"/>
      <c r="B34" s="4"/>
      <c r="C34" s="4"/>
      <c r="D34" s="3" t="s">
        <v>52</v>
      </c>
      <c r="E34" s="4"/>
      <c r="F34" s="4">
        <v>1278</v>
      </c>
      <c r="G34" s="4">
        <f t="shared" si="2"/>
        <v>1278</v>
      </c>
      <c r="H34" s="4">
        <v>1278</v>
      </c>
      <c r="I34" s="4">
        <f>(H34/G34)*100</f>
        <v>100</v>
      </c>
    </row>
    <row r="35" spans="1:9" ht="12.75">
      <c r="A35" s="2"/>
      <c r="B35" s="4"/>
      <c r="C35" s="4"/>
      <c r="D35" s="3" t="s">
        <v>53</v>
      </c>
      <c r="E35" s="4">
        <v>15</v>
      </c>
      <c r="F35" s="4"/>
      <c r="G35" s="4">
        <f t="shared" si="2"/>
        <v>15</v>
      </c>
      <c r="H35" s="4">
        <v>15</v>
      </c>
      <c r="I35" s="4">
        <f>(H35/G35)*100</f>
        <v>100</v>
      </c>
    </row>
    <row r="36" spans="1:9" ht="12.75">
      <c r="A36" s="2"/>
      <c r="B36" s="4"/>
      <c r="C36" s="4"/>
      <c r="D36" s="3" t="s">
        <v>54</v>
      </c>
      <c r="E36" s="4">
        <v>105</v>
      </c>
      <c r="F36" s="4"/>
      <c r="G36" s="4">
        <f t="shared" si="2"/>
        <v>105</v>
      </c>
      <c r="H36" s="4">
        <v>86</v>
      </c>
      <c r="I36" s="4">
        <f>(H36/G36)*100</f>
        <v>81.9047619047619</v>
      </c>
    </row>
    <row r="37" spans="1:9" ht="12.75">
      <c r="A37" s="4"/>
      <c r="B37" s="4"/>
      <c r="C37" s="4"/>
      <c r="D37" s="3" t="s">
        <v>27</v>
      </c>
      <c r="E37" s="2">
        <f>SUM(E33:E36)</f>
        <v>120</v>
      </c>
      <c r="F37" s="2">
        <f>SUM(F33:F36)</f>
        <v>2130</v>
      </c>
      <c r="G37" s="2">
        <f>SUM(G33:G36)</f>
        <v>2250</v>
      </c>
      <c r="H37" s="2">
        <f>SUM(H33:H36)</f>
        <v>2233</v>
      </c>
      <c r="I37" s="4">
        <f>(H37/G37)*100</f>
        <v>99.24444444444444</v>
      </c>
    </row>
    <row r="38" spans="1:9" ht="12.75">
      <c r="A38" s="4"/>
      <c r="B38" s="4"/>
      <c r="C38" s="4"/>
      <c r="D38" s="3"/>
      <c r="E38" s="2"/>
      <c r="F38" s="2"/>
      <c r="G38" s="2"/>
      <c r="H38" s="2"/>
      <c r="I38" s="4"/>
    </row>
    <row r="39" spans="1:9" ht="12.75">
      <c r="A39" s="4"/>
      <c r="B39" s="4"/>
      <c r="C39" s="4"/>
      <c r="D39" s="3"/>
      <c r="E39" s="2"/>
      <c r="F39" s="2"/>
      <c r="G39" s="2"/>
      <c r="H39" s="2"/>
      <c r="I39" s="4"/>
    </row>
    <row r="40" spans="1:9" ht="12.75">
      <c r="A40" s="4"/>
      <c r="B40" s="4"/>
      <c r="C40" s="4"/>
      <c r="D40" s="3"/>
      <c r="E40" s="2"/>
      <c r="F40" s="4"/>
      <c r="G40" s="4">
        <f>SUM(E40:F40)</f>
        <v>0</v>
      </c>
      <c r="H40" s="4"/>
      <c r="I40" s="4"/>
    </row>
    <row r="41" spans="1:9" ht="12.75">
      <c r="A41" s="2" t="s">
        <v>55</v>
      </c>
      <c r="B41" s="4"/>
      <c r="C41" s="4"/>
      <c r="D41" s="3" t="s">
        <v>56</v>
      </c>
      <c r="E41" s="4">
        <v>150446</v>
      </c>
      <c r="F41" s="4">
        <v>6640</v>
      </c>
      <c r="G41" s="4">
        <f>SUM(E41:F41)</f>
        <v>157086</v>
      </c>
      <c r="H41" s="4">
        <v>157086</v>
      </c>
      <c r="I41" s="4">
        <f>(H41/G41)*100</f>
        <v>100</v>
      </c>
    </row>
    <row r="42" spans="1:9" ht="12.75">
      <c r="A42" s="2"/>
      <c r="B42" s="4"/>
      <c r="C42" s="4"/>
      <c r="D42" s="3" t="s">
        <v>57</v>
      </c>
      <c r="E42" s="4"/>
      <c r="F42" s="4">
        <v>476</v>
      </c>
      <c r="G42" s="4">
        <f>SUM(E42:F42)</f>
        <v>476</v>
      </c>
      <c r="H42" s="4">
        <v>476</v>
      </c>
      <c r="I42" s="4">
        <f>(H42/G42)*100</f>
        <v>100</v>
      </c>
    </row>
    <row r="43" spans="1:9" ht="12.75">
      <c r="A43" s="2"/>
      <c r="B43" s="4"/>
      <c r="C43" s="4"/>
      <c r="D43" s="3" t="s">
        <v>58</v>
      </c>
      <c r="E43" s="4"/>
      <c r="F43" s="4">
        <v>5193</v>
      </c>
      <c r="G43" s="4">
        <f>SUM(E43:F43)</f>
        <v>5193</v>
      </c>
      <c r="H43" s="4">
        <v>5193</v>
      </c>
      <c r="I43" s="4">
        <f>(H43/G43)*100</f>
        <v>100</v>
      </c>
    </row>
    <row r="44" spans="1:9" ht="12.75">
      <c r="A44" s="4"/>
      <c r="B44" s="4"/>
      <c r="C44" s="4"/>
      <c r="D44" s="3" t="s">
        <v>27</v>
      </c>
      <c r="E44" s="2">
        <f>SUM(E41:E43)</f>
        <v>150446</v>
      </c>
      <c r="F44" s="2">
        <f>SUM(F41:F43)</f>
        <v>12309</v>
      </c>
      <c r="G44" s="2">
        <f>SUM(G41:G43)</f>
        <v>162755</v>
      </c>
      <c r="H44" s="2">
        <f>SUM(H41:H43)</f>
        <v>162755</v>
      </c>
      <c r="I44" s="4">
        <f>(H44/G44)*100</f>
        <v>100</v>
      </c>
    </row>
    <row r="45" spans="1:9" ht="12.75">
      <c r="A45" s="4"/>
      <c r="B45" s="4"/>
      <c r="C45" s="4"/>
      <c r="D45" s="3"/>
      <c r="E45" s="4"/>
      <c r="F45" s="4"/>
      <c r="G45" s="4">
        <f>SUM(E45:F45)</f>
        <v>0</v>
      </c>
      <c r="H45" s="4"/>
      <c r="I45" s="4"/>
    </row>
    <row r="46" spans="1:9" ht="12.75">
      <c r="A46" s="4"/>
      <c r="B46" s="4"/>
      <c r="C46" s="4"/>
      <c r="D46" s="3"/>
      <c r="E46" s="4"/>
      <c r="F46" s="4"/>
      <c r="G46" s="4">
        <f>SUM(E46:F46)</f>
        <v>0</v>
      </c>
      <c r="H46" s="4"/>
      <c r="I46" s="4"/>
    </row>
    <row r="47" spans="1:9" ht="12.75">
      <c r="A47" s="2" t="s">
        <v>59</v>
      </c>
      <c r="B47" s="4"/>
      <c r="C47" s="4"/>
      <c r="D47" s="3" t="s">
        <v>45</v>
      </c>
      <c r="E47" s="4">
        <v>600</v>
      </c>
      <c r="F47" s="4"/>
      <c r="G47" s="4">
        <f>SUM(E47:F47)</f>
        <v>600</v>
      </c>
      <c r="H47" s="4">
        <v>727</v>
      </c>
      <c r="I47" s="4">
        <f>(H47/G47)*100</f>
        <v>121.16666666666667</v>
      </c>
    </row>
    <row r="48" spans="1:9" ht="12.75">
      <c r="A48" s="4" t="s">
        <v>26</v>
      </c>
      <c r="B48" s="4"/>
      <c r="C48" s="4"/>
      <c r="D48" s="3" t="s">
        <v>60</v>
      </c>
      <c r="E48" s="4">
        <v>6600</v>
      </c>
      <c r="F48" s="4">
        <v>496</v>
      </c>
      <c r="G48" s="4">
        <f>SUM(E48:F48)</f>
        <v>7096</v>
      </c>
      <c r="H48" s="4">
        <v>8095</v>
      </c>
      <c r="I48" s="4">
        <f>(H48/G48)*100</f>
        <v>114.07835400225478</v>
      </c>
    </row>
    <row r="49" spans="1:9" ht="12.75">
      <c r="A49" s="4"/>
      <c r="B49" s="4"/>
      <c r="C49" s="4"/>
      <c r="D49" s="3" t="s">
        <v>27</v>
      </c>
      <c r="E49" s="2">
        <f>SUM(E47:E48)</f>
        <v>7200</v>
      </c>
      <c r="F49" s="2">
        <f>SUM(F47:F48)</f>
        <v>496</v>
      </c>
      <c r="G49" s="2">
        <f>SUM(G47:G48)</f>
        <v>7696</v>
      </c>
      <c r="H49" s="2">
        <f>SUM(H47:H48)</f>
        <v>8822</v>
      </c>
      <c r="I49" s="4">
        <f>(H49/G49)*100</f>
        <v>114.63097713097714</v>
      </c>
    </row>
    <row r="50" spans="1:9" ht="12.75">
      <c r="A50" s="4"/>
      <c r="B50" s="4"/>
      <c r="C50" s="4"/>
      <c r="D50" s="3"/>
      <c r="E50" s="4"/>
      <c r="F50" s="4"/>
      <c r="G50" s="4">
        <f>SUM(E50:F50)</f>
        <v>0</v>
      </c>
      <c r="H50" s="4"/>
      <c r="I50" s="4"/>
    </row>
    <row r="51" spans="1:9" ht="12.75">
      <c r="A51" s="4"/>
      <c r="B51" s="4"/>
      <c r="C51" s="4"/>
      <c r="D51" s="3"/>
      <c r="E51" s="4"/>
      <c r="F51" s="4"/>
      <c r="G51" s="4">
        <f>SUM(E51:F51)</f>
        <v>0</v>
      </c>
      <c r="H51" s="4"/>
      <c r="I51" s="4"/>
    </row>
    <row r="52" spans="1:9" ht="12.75">
      <c r="A52" s="2" t="s">
        <v>61</v>
      </c>
      <c r="B52" s="2"/>
      <c r="C52" s="2"/>
      <c r="D52" s="3" t="s">
        <v>60</v>
      </c>
      <c r="E52" s="4">
        <v>3600</v>
      </c>
      <c r="F52" s="4"/>
      <c r="G52" s="4">
        <f>SUM(E52:F52)</f>
        <v>3600</v>
      </c>
      <c r="H52" s="4">
        <v>3391</v>
      </c>
      <c r="I52" s="4">
        <f>(H52/G52)*100</f>
        <v>94.19444444444444</v>
      </c>
    </row>
    <row r="53" spans="1:9" ht="12.75">
      <c r="A53" s="4" t="s">
        <v>26</v>
      </c>
      <c r="B53" s="4"/>
      <c r="C53" s="4"/>
      <c r="D53" s="3" t="s">
        <v>27</v>
      </c>
      <c r="E53" s="2">
        <f>SUM(E52)</f>
        <v>3600</v>
      </c>
      <c r="F53" s="2">
        <f>SUM(F52)</f>
        <v>0</v>
      </c>
      <c r="G53" s="2">
        <f>SUM(G52)</f>
        <v>3600</v>
      </c>
      <c r="H53" s="2">
        <f>SUM(H52)</f>
        <v>3391</v>
      </c>
      <c r="I53" s="4">
        <f>(H53/G53)*100</f>
        <v>94.19444444444444</v>
      </c>
    </row>
    <row r="54" spans="1:9" ht="12.75">
      <c r="A54" s="4"/>
      <c r="B54" s="4"/>
      <c r="C54" s="4"/>
      <c r="D54" s="3"/>
      <c r="E54" s="4"/>
      <c r="F54" s="4"/>
      <c r="G54" s="4">
        <f>SUM(E54:F54)</f>
        <v>0</v>
      </c>
      <c r="H54" s="4"/>
      <c r="I54" s="4"/>
    </row>
    <row r="55" spans="1:9" ht="12.75">
      <c r="A55" s="4"/>
      <c r="B55" s="4"/>
      <c r="C55" s="4"/>
      <c r="D55" s="3"/>
      <c r="E55" s="4"/>
      <c r="F55" s="4"/>
      <c r="G55" s="4">
        <f>SUM(E55:F55)</f>
        <v>0</v>
      </c>
      <c r="H55" s="4"/>
      <c r="I55" s="4"/>
    </row>
    <row r="56" spans="1:9" ht="12.75">
      <c r="A56" s="2" t="s">
        <v>62</v>
      </c>
      <c r="B56" s="4"/>
      <c r="C56" s="4"/>
      <c r="D56" s="3" t="s">
        <v>45</v>
      </c>
      <c r="E56" s="4">
        <v>511</v>
      </c>
      <c r="F56" s="4"/>
      <c r="G56" s="4">
        <f>SUM(E56:F56)</f>
        <v>511</v>
      </c>
      <c r="H56" s="4">
        <v>244</v>
      </c>
      <c r="I56" s="4">
        <f>(H56/G56)*100</f>
        <v>47.74951076320939</v>
      </c>
    </row>
    <row r="57" spans="1:9" ht="12.75">
      <c r="A57" s="4" t="s">
        <v>48</v>
      </c>
      <c r="B57" s="4"/>
      <c r="C57" s="4"/>
      <c r="D57" s="3" t="s">
        <v>27</v>
      </c>
      <c r="E57" s="2">
        <f>SUM(E56)</f>
        <v>511</v>
      </c>
      <c r="F57" s="2">
        <f>SUM(F56)</f>
        <v>0</v>
      </c>
      <c r="G57" s="2">
        <f>SUM(G56)</f>
        <v>511</v>
      </c>
      <c r="H57" s="2">
        <f>SUM(H56)</f>
        <v>244</v>
      </c>
      <c r="I57" s="4">
        <f>(H57/G57)*100</f>
        <v>47.74951076320939</v>
      </c>
    </row>
    <row r="58" spans="1:9" ht="12.75">
      <c r="A58" s="4"/>
      <c r="B58" s="4"/>
      <c r="C58" s="4"/>
      <c r="D58" s="3"/>
      <c r="E58" s="4"/>
      <c r="F58" s="4"/>
      <c r="G58" s="4">
        <f>SUM(E58:F58)</f>
        <v>0</v>
      </c>
      <c r="H58" s="4"/>
      <c r="I58" s="4"/>
    </row>
    <row r="59" spans="1:9" ht="12.75">
      <c r="A59" s="2" t="s">
        <v>63</v>
      </c>
      <c r="B59" s="4"/>
      <c r="C59" s="4"/>
      <c r="D59" s="3" t="s">
        <v>45</v>
      </c>
      <c r="E59" s="4">
        <v>675</v>
      </c>
      <c r="F59" s="4"/>
      <c r="G59" s="4">
        <f>SUM(E59:F59)</f>
        <v>675</v>
      </c>
      <c r="H59" s="4">
        <v>523</v>
      </c>
      <c r="I59" s="4">
        <f>(H59/G59)*100</f>
        <v>77.48148148148148</v>
      </c>
    </row>
    <row r="60" spans="1:9" ht="12.75">
      <c r="A60" s="7" t="s">
        <v>26</v>
      </c>
      <c r="B60" s="4"/>
      <c r="C60" s="4"/>
      <c r="D60" s="3" t="s">
        <v>64</v>
      </c>
      <c r="E60" s="4">
        <v>50</v>
      </c>
      <c r="F60" s="4">
        <v>124</v>
      </c>
      <c r="G60" s="4">
        <f>SUM(E60:F60)</f>
        <v>174</v>
      </c>
      <c r="H60" s="4">
        <v>164</v>
      </c>
      <c r="I60" s="4">
        <f>(H60/G60)*100</f>
        <v>94.25287356321839</v>
      </c>
    </row>
    <row r="61" spans="1:9" ht="12.75">
      <c r="A61" s="4"/>
      <c r="B61" s="4"/>
      <c r="C61" s="4"/>
      <c r="D61" s="3" t="s">
        <v>27</v>
      </c>
      <c r="E61" s="2">
        <f>SUM(E59:E60)</f>
        <v>725</v>
      </c>
      <c r="F61" s="2">
        <f>SUM(F59:F60)</f>
        <v>124</v>
      </c>
      <c r="G61" s="2">
        <f>SUM(G59:G60)</f>
        <v>849</v>
      </c>
      <c r="H61" s="2">
        <f>SUM(H59:H60)</f>
        <v>687</v>
      </c>
      <c r="I61" s="4">
        <f>(H61/G61)*100</f>
        <v>80.91872791519434</v>
      </c>
    </row>
    <row r="62" spans="1:9" ht="12.75">
      <c r="A62" s="4"/>
      <c r="B62" s="4"/>
      <c r="C62" s="4"/>
      <c r="D62" s="3"/>
      <c r="E62" s="4"/>
      <c r="F62" s="4"/>
      <c r="G62" s="4">
        <f>SUM(E62:F62)</f>
        <v>0</v>
      </c>
      <c r="H62" s="4"/>
      <c r="I62" s="4"/>
    </row>
    <row r="63" spans="1:9" ht="12.75">
      <c r="A63" s="2" t="s">
        <v>65</v>
      </c>
      <c r="B63" s="2"/>
      <c r="C63" s="2"/>
      <c r="D63" s="4" t="s">
        <v>45</v>
      </c>
      <c r="E63" s="4">
        <v>2823</v>
      </c>
      <c r="F63" s="4">
        <v>78</v>
      </c>
      <c r="G63" s="4">
        <f>SUM(E63:F63)</f>
        <v>2901</v>
      </c>
      <c r="H63" s="4">
        <v>3157</v>
      </c>
      <c r="I63" s="4">
        <f>(H63/G63)*100</f>
        <v>108.82454326094451</v>
      </c>
    </row>
    <row r="64" spans="1:9" ht="12.75">
      <c r="A64" s="7" t="s">
        <v>26</v>
      </c>
      <c r="B64" s="2"/>
      <c r="C64" s="2"/>
      <c r="D64" s="4" t="s">
        <v>27</v>
      </c>
      <c r="E64" s="2">
        <f>SUM(E63)</f>
        <v>2823</v>
      </c>
      <c r="F64" s="2">
        <f>SUM(F63)</f>
        <v>78</v>
      </c>
      <c r="G64" s="2">
        <f>SUM(G63)</f>
        <v>2901</v>
      </c>
      <c r="H64" s="2">
        <f>SUM(H63)</f>
        <v>3157</v>
      </c>
      <c r="I64" s="4">
        <f>(H64/G64)*100</f>
        <v>108.82454326094451</v>
      </c>
    </row>
    <row r="65" spans="1:9" ht="12.75">
      <c r="A65" s="4"/>
      <c r="B65" s="4"/>
      <c r="C65" s="4"/>
      <c r="D65" s="3"/>
      <c r="E65" s="4"/>
      <c r="F65" s="4"/>
      <c r="G65" s="4">
        <f>SUM(E65:F65)</f>
        <v>0</v>
      </c>
      <c r="H65" s="4"/>
      <c r="I65" s="4"/>
    </row>
    <row r="66" spans="1:9" ht="12.75">
      <c r="A66" s="2" t="s">
        <v>66</v>
      </c>
      <c r="B66" s="2"/>
      <c r="C66" s="2"/>
      <c r="D66" s="4" t="s">
        <v>45</v>
      </c>
      <c r="E66" s="4">
        <v>2444</v>
      </c>
      <c r="F66" s="4"/>
      <c r="G66" s="4">
        <f>SUM(E66:F66)</f>
        <v>2444</v>
      </c>
      <c r="H66" s="4">
        <v>2905</v>
      </c>
      <c r="I66" s="4">
        <f>(H66/G66)*100</f>
        <v>118.86252045826512</v>
      </c>
    </row>
    <row r="67" spans="1:9" ht="12.75">
      <c r="A67" s="7" t="s">
        <v>26</v>
      </c>
      <c r="B67" s="2"/>
      <c r="C67" s="2"/>
      <c r="D67" s="4" t="s">
        <v>27</v>
      </c>
      <c r="E67" s="2">
        <f>SUM(E66)</f>
        <v>2444</v>
      </c>
      <c r="F67" s="2">
        <f>SUM(F66)</f>
        <v>0</v>
      </c>
      <c r="G67" s="2">
        <f>SUM(G66)</f>
        <v>2444</v>
      </c>
      <c r="H67" s="2">
        <f>SUM(H66)</f>
        <v>2905</v>
      </c>
      <c r="I67" s="4">
        <f>(H67/G67)*100</f>
        <v>118.86252045826512</v>
      </c>
    </row>
    <row r="68" spans="1:9" ht="12.75">
      <c r="A68" s="7"/>
      <c r="B68" s="2"/>
      <c r="C68" s="2"/>
      <c r="D68" s="4"/>
      <c r="E68" s="2"/>
      <c r="F68" s="2"/>
      <c r="G68" s="2"/>
      <c r="H68" s="2"/>
      <c r="I68" s="4"/>
    </row>
    <row r="69" spans="1:9" ht="12.75">
      <c r="A69" s="7"/>
      <c r="B69" s="2"/>
      <c r="C69" s="2"/>
      <c r="D69" s="4"/>
      <c r="E69" s="2"/>
      <c r="F69" s="4"/>
      <c r="G69" s="4">
        <f>SUM(E69:F69)</f>
        <v>0</v>
      </c>
      <c r="H69" s="4"/>
      <c r="I69" s="4"/>
    </row>
    <row r="70" spans="1:9" ht="12.75">
      <c r="A70" s="2" t="s">
        <v>67</v>
      </c>
      <c r="B70" s="2"/>
      <c r="C70" s="2"/>
      <c r="D70" s="3" t="s">
        <v>49</v>
      </c>
      <c r="E70" s="4">
        <v>56722</v>
      </c>
      <c r="F70" s="4">
        <v>1300</v>
      </c>
      <c r="G70" s="4">
        <f>SUM(E70:F70)</f>
        <v>58022</v>
      </c>
      <c r="H70" s="4">
        <v>58043</v>
      </c>
      <c r="I70" s="4">
        <f>(H70/G70)*100</f>
        <v>100.03619316810865</v>
      </c>
    </row>
    <row r="71" spans="1:9" ht="12.75">
      <c r="A71" s="7" t="s">
        <v>26</v>
      </c>
      <c r="B71" s="2"/>
      <c r="C71" s="2"/>
      <c r="D71" s="4" t="s">
        <v>27</v>
      </c>
      <c r="E71" s="2">
        <f>SUM(E70)</f>
        <v>56722</v>
      </c>
      <c r="F71" s="2">
        <f>SUM(F70)</f>
        <v>1300</v>
      </c>
      <c r="G71" s="2">
        <f>SUM(G70)</f>
        <v>58022</v>
      </c>
      <c r="H71" s="2">
        <f>SUM(H70)</f>
        <v>58043</v>
      </c>
      <c r="I71" s="4">
        <f>(H71/G71)*100</f>
        <v>100.03619316810865</v>
      </c>
    </row>
    <row r="72" spans="1:9" ht="12.75">
      <c r="A72" s="7"/>
      <c r="B72" s="2"/>
      <c r="C72" s="2"/>
      <c r="D72" s="4"/>
      <c r="E72" s="2"/>
      <c r="F72" s="4"/>
      <c r="G72" s="4">
        <f>SUM(E72:F72)</f>
        <v>0</v>
      </c>
      <c r="H72" s="4"/>
      <c r="I72" s="4"/>
    </row>
    <row r="73" spans="1:9" ht="12.75">
      <c r="A73" s="2" t="s">
        <v>68</v>
      </c>
      <c r="B73" s="2"/>
      <c r="C73" s="2"/>
      <c r="D73" s="3" t="s">
        <v>49</v>
      </c>
      <c r="E73" s="4">
        <v>81808</v>
      </c>
      <c r="F73" s="4">
        <v>25000</v>
      </c>
      <c r="G73" s="4">
        <f>SUM(E73:F73)</f>
        <v>106808</v>
      </c>
      <c r="H73" s="4">
        <v>106955</v>
      </c>
      <c r="I73" s="4">
        <f>(H73/G73)*100</f>
        <v>100.1376301400644</v>
      </c>
    </row>
    <row r="74" spans="1:9" ht="12.75">
      <c r="A74" s="7" t="s">
        <v>26</v>
      </c>
      <c r="B74" s="2"/>
      <c r="C74" s="2"/>
      <c r="D74" s="3" t="s">
        <v>45</v>
      </c>
      <c r="E74" s="4"/>
      <c r="F74" s="4">
        <v>10809</v>
      </c>
      <c r="G74" s="4">
        <f>SUM(E74:F74)</f>
        <v>10809</v>
      </c>
      <c r="H74" s="4">
        <v>11252</v>
      </c>
      <c r="I74" s="4">
        <f>(H74/G74)*100</f>
        <v>104.09843648811177</v>
      </c>
    </row>
    <row r="75" spans="1:9" ht="12.75">
      <c r="A75" s="7"/>
      <c r="B75" s="2"/>
      <c r="C75" s="2"/>
      <c r="D75" s="4" t="s">
        <v>27</v>
      </c>
      <c r="E75" s="2">
        <f>SUM(E73:E74)</f>
        <v>81808</v>
      </c>
      <c r="F75" s="2">
        <f>SUM(F73:F74)</f>
        <v>35809</v>
      </c>
      <c r="G75" s="2">
        <f>SUM(G73:G74)</f>
        <v>117617</v>
      </c>
      <c r="H75" s="2">
        <f>SUM(H73:H74)</f>
        <v>118207</v>
      </c>
      <c r="I75" s="4">
        <f>(H75/G75)*100</f>
        <v>100.50162816599641</v>
      </c>
    </row>
    <row r="76" spans="1:9" ht="12.75">
      <c r="A76" s="7"/>
      <c r="B76" s="2"/>
      <c r="C76" s="2"/>
      <c r="D76" s="4"/>
      <c r="E76" s="2"/>
      <c r="F76" s="4"/>
      <c r="G76" s="4">
        <f>SUM(E76:F76)</f>
        <v>0</v>
      </c>
      <c r="H76" s="4"/>
      <c r="I76" s="4"/>
    </row>
    <row r="77" spans="1:9" ht="18.75" customHeight="1">
      <c r="A77" s="2" t="s">
        <v>69</v>
      </c>
      <c r="B77" s="2"/>
      <c r="C77" s="2"/>
      <c r="D77" s="3" t="s">
        <v>49</v>
      </c>
      <c r="E77" s="4">
        <v>15000</v>
      </c>
      <c r="F77" s="4"/>
      <c r="G77" s="4">
        <f>SUM(E77:F77)</f>
        <v>15000</v>
      </c>
      <c r="H77" s="4">
        <v>2156</v>
      </c>
      <c r="I77" s="4">
        <f>(H77/G77)*100</f>
        <v>14.373333333333333</v>
      </c>
    </row>
    <row r="78" spans="1:9" ht="14.25" customHeight="1">
      <c r="A78" s="2"/>
      <c r="B78" s="2"/>
      <c r="C78" s="2"/>
      <c r="D78" s="3" t="s">
        <v>30</v>
      </c>
      <c r="E78" s="4"/>
      <c r="F78" s="4"/>
      <c r="G78" s="4"/>
      <c r="H78" s="4">
        <v>29</v>
      </c>
      <c r="I78" s="4"/>
    </row>
    <row r="79" spans="1:9" ht="12" customHeight="1">
      <c r="A79" s="2"/>
      <c r="B79" s="2"/>
      <c r="C79" s="2"/>
      <c r="D79" s="3" t="s">
        <v>70</v>
      </c>
      <c r="E79" s="4"/>
      <c r="F79" s="4"/>
      <c r="G79" s="4"/>
      <c r="H79" s="4">
        <v>25</v>
      </c>
      <c r="I79" s="4"/>
    </row>
    <row r="80" spans="1:9" ht="12.75">
      <c r="A80" s="7"/>
      <c r="B80" s="2"/>
      <c r="C80" s="2"/>
      <c r="D80" s="3" t="s">
        <v>60</v>
      </c>
      <c r="E80" s="7">
        <v>10286</v>
      </c>
      <c r="F80" s="4">
        <v>141</v>
      </c>
      <c r="G80" s="4">
        <f>SUM(E80:F80)</f>
        <v>10427</v>
      </c>
      <c r="H80" s="4">
        <v>7827</v>
      </c>
      <c r="I80" s="4">
        <f>(H80/G80)*100</f>
        <v>75.06473578210415</v>
      </c>
    </row>
    <row r="81" spans="1:9" ht="12.75">
      <c r="A81" s="7"/>
      <c r="B81" s="2"/>
      <c r="C81" s="2"/>
      <c r="D81" s="3" t="s">
        <v>27</v>
      </c>
      <c r="E81" s="2">
        <f>SUM(E77:E80)</f>
        <v>25286</v>
      </c>
      <c r="F81" s="2">
        <f>SUM(F77:F80)</f>
        <v>141</v>
      </c>
      <c r="G81" s="2">
        <f>SUM(G77:G80)</f>
        <v>25427</v>
      </c>
      <c r="H81" s="2">
        <f>SUM(H77:H80)</f>
        <v>10037</v>
      </c>
      <c r="I81" s="4">
        <f>(H81/G81)*100</f>
        <v>39.47378770598183</v>
      </c>
    </row>
    <row r="82" spans="1:9" ht="12.75">
      <c r="A82" s="7"/>
      <c r="B82" s="2"/>
      <c r="C82" s="2"/>
      <c r="D82" s="3"/>
      <c r="E82" s="2"/>
      <c r="F82" s="2"/>
      <c r="G82" s="2"/>
      <c r="H82" s="2"/>
      <c r="I82" s="4"/>
    </row>
    <row r="83" spans="1:9" ht="12.75">
      <c r="A83" s="2" t="s">
        <v>71</v>
      </c>
      <c r="B83" s="4"/>
      <c r="C83" s="4"/>
      <c r="D83" s="3"/>
      <c r="E83" s="4"/>
      <c r="F83" s="4"/>
      <c r="G83" s="4"/>
      <c r="H83" s="4"/>
      <c r="I83" s="4"/>
    </row>
    <row r="84" spans="1:9" ht="12.75">
      <c r="A84" s="2"/>
      <c r="B84" s="4"/>
      <c r="C84" s="4"/>
      <c r="D84" s="3" t="s">
        <v>24</v>
      </c>
      <c r="E84" s="4">
        <v>31000</v>
      </c>
      <c r="F84" s="4"/>
      <c r="G84" s="4">
        <f>SUM(E84:F84)</f>
        <v>31000</v>
      </c>
      <c r="H84" s="4">
        <v>39261</v>
      </c>
      <c r="I84" s="4">
        <f>(H84/G84)*100</f>
        <v>126.6483870967742</v>
      </c>
    </row>
    <row r="85" spans="1:9" ht="12.75">
      <c r="A85" s="2"/>
      <c r="B85" s="4"/>
      <c r="C85" s="4"/>
      <c r="D85" s="3" t="s">
        <v>45</v>
      </c>
      <c r="E85" s="4">
        <v>1300</v>
      </c>
      <c r="F85" s="4"/>
      <c r="G85" s="4">
        <f>SUM(E85:F85)</f>
        <v>1300</v>
      </c>
      <c r="H85" s="4">
        <v>490</v>
      </c>
      <c r="I85" s="4">
        <f>(H85/G85)*100</f>
        <v>37.69230769230769</v>
      </c>
    </row>
    <row r="86" spans="1:9" ht="12.75">
      <c r="A86" s="10"/>
      <c r="B86" s="10"/>
      <c r="C86" s="10"/>
      <c r="D86" s="11" t="s">
        <v>27</v>
      </c>
      <c r="E86" s="12">
        <f>SUM(E83:E85)</f>
        <v>32300</v>
      </c>
      <c r="F86" s="12">
        <f>SUM(F83:F85)</f>
        <v>0</v>
      </c>
      <c r="G86" s="12">
        <f>SUM(G83:G85)</f>
        <v>32300</v>
      </c>
      <c r="H86" s="12">
        <f>SUM(H83:H85)</f>
        <v>39751</v>
      </c>
      <c r="I86" s="10">
        <f>(H86/G86)*100</f>
        <v>123.06811145510837</v>
      </c>
    </row>
    <row r="87" spans="1:9" ht="12.75">
      <c r="A87" s="4"/>
      <c r="B87" s="4"/>
      <c r="C87" s="4"/>
      <c r="D87" s="4"/>
      <c r="E87" s="4"/>
      <c r="F87" s="4"/>
      <c r="G87" s="4"/>
      <c r="H87" s="4"/>
      <c r="I87" s="10"/>
    </row>
    <row r="88" spans="1:9" ht="12.75">
      <c r="A88" s="2" t="s">
        <v>72</v>
      </c>
      <c r="B88" s="4"/>
      <c r="C88" s="4"/>
      <c r="D88" s="4"/>
      <c r="E88" s="4"/>
      <c r="F88" s="4"/>
      <c r="G88" s="4"/>
      <c r="H88" s="4"/>
      <c r="I88" s="10"/>
    </row>
    <row r="89" spans="1:9" ht="12.75">
      <c r="A89" s="4"/>
      <c r="B89" s="4"/>
      <c r="C89" s="4"/>
      <c r="D89" s="4" t="s">
        <v>32</v>
      </c>
      <c r="E89" s="4">
        <v>35855</v>
      </c>
      <c r="F89" s="4"/>
      <c r="G89" s="4">
        <f>SUM(E89:F89)</f>
        <v>35855</v>
      </c>
      <c r="H89" s="4">
        <v>34277</v>
      </c>
      <c r="I89" s="10">
        <f>(H89/G89)*100</f>
        <v>95.59894017570771</v>
      </c>
    </row>
    <row r="90" spans="1:9" ht="12.75">
      <c r="A90" s="13"/>
      <c r="B90" s="13"/>
      <c r="C90" s="13"/>
      <c r="D90" s="14" t="s">
        <v>27</v>
      </c>
      <c r="E90" s="15">
        <f>SUM(E89:E89)</f>
        <v>35855</v>
      </c>
      <c r="F90" s="15">
        <f>SUM(F89:F89)</f>
        <v>0</v>
      </c>
      <c r="G90" s="15">
        <f>SUM(G89:G89)</f>
        <v>35855</v>
      </c>
      <c r="H90" s="15">
        <f>SUM(H89:H89)</f>
        <v>34277</v>
      </c>
      <c r="I90" s="10">
        <f>(H90/G90)*100</f>
        <v>95.59894017570771</v>
      </c>
    </row>
    <row r="91" spans="1:9" ht="12.75">
      <c r="A91" s="13"/>
      <c r="B91" s="13"/>
      <c r="C91" s="13"/>
      <c r="D91" s="14"/>
      <c r="E91" s="15"/>
      <c r="F91" s="15"/>
      <c r="G91" s="15"/>
      <c r="H91" s="15"/>
      <c r="I91" s="10"/>
    </row>
    <row r="92" spans="1:9" ht="12.75">
      <c r="A92" s="15" t="s">
        <v>73</v>
      </c>
      <c r="B92" s="13"/>
      <c r="C92" s="13"/>
      <c r="D92" s="14"/>
      <c r="E92" s="15"/>
      <c r="F92" s="15"/>
      <c r="G92" s="15"/>
      <c r="H92" s="15"/>
      <c r="I92" s="10"/>
    </row>
    <row r="93" spans="1:9" ht="12.75">
      <c r="A93" s="13"/>
      <c r="B93" s="13"/>
      <c r="C93" s="13"/>
      <c r="D93" s="16" t="s">
        <v>74</v>
      </c>
      <c r="E93" s="17"/>
      <c r="F93" s="17">
        <v>4394</v>
      </c>
      <c r="G93" s="17">
        <f>SUM(E93:F93)</f>
        <v>4394</v>
      </c>
      <c r="H93" s="17">
        <v>4490</v>
      </c>
      <c r="I93" s="10">
        <f>(H93/G93)*100</f>
        <v>102.18479745106963</v>
      </c>
    </row>
    <row r="94" spans="1:9" ht="12.75">
      <c r="A94" s="13"/>
      <c r="B94" s="13"/>
      <c r="C94" s="13"/>
      <c r="D94" s="14" t="s">
        <v>27</v>
      </c>
      <c r="E94" s="15">
        <f>SUM(E93)</f>
        <v>0</v>
      </c>
      <c r="F94" s="15">
        <f>SUM(F93)</f>
        <v>4394</v>
      </c>
      <c r="G94" s="15">
        <f>SUM(G93)</f>
        <v>4394</v>
      </c>
      <c r="H94" s="15">
        <f>SUM(H93)</f>
        <v>4490</v>
      </c>
      <c r="I94" s="10">
        <f>(H94/G94)*100</f>
        <v>102.18479745106963</v>
      </c>
    </row>
    <row r="95" spans="1:9" ht="12.75">
      <c r="A95" s="13"/>
      <c r="B95" s="13"/>
      <c r="C95" s="13"/>
      <c r="D95" s="14"/>
      <c r="E95" s="15"/>
      <c r="F95" s="15"/>
      <c r="G95" s="15"/>
      <c r="H95" s="15"/>
      <c r="I95" s="10"/>
    </row>
    <row r="96" spans="1:9" ht="12.75">
      <c r="A96" s="2" t="s">
        <v>75</v>
      </c>
      <c r="B96" s="2"/>
      <c r="C96" s="2"/>
      <c r="D96" s="3" t="s">
        <v>60</v>
      </c>
      <c r="E96" s="4"/>
      <c r="F96" s="4">
        <v>16500</v>
      </c>
      <c r="G96" s="4">
        <f>SUM(E96:F96)</f>
        <v>16500</v>
      </c>
      <c r="H96" s="4">
        <v>16509</v>
      </c>
      <c r="I96" s="10">
        <f>(H96/G96)*100</f>
        <v>100.05454545454546</v>
      </c>
    </row>
    <row r="97" spans="1:9" ht="12.75">
      <c r="A97" s="7" t="s">
        <v>26</v>
      </c>
      <c r="B97" s="2"/>
      <c r="C97" s="2"/>
      <c r="D97" s="4" t="s">
        <v>27</v>
      </c>
      <c r="E97" s="2">
        <f>SUM(E96)</f>
        <v>0</v>
      </c>
      <c r="F97" s="2">
        <f>SUM(F96)</f>
        <v>16500</v>
      </c>
      <c r="G97" s="2">
        <f>SUM(G96)</f>
        <v>16500</v>
      </c>
      <c r="H97" s="2">
        <f>SUM(H96)</f>
        <v>16509</v>
      </c>
      <c r="I97" s="10">
        <f>(H97/G97)*100</f>
        <v>100.05454545454546</v>
      </c>
    </row>
    <row r="98" spans="1:9" ht="12.75">
      <c r="A98" s="7"/>
      <c r="B98" s="2"/>
      <c r="C98" s="2"/>
      <c r="D98" s="3"/>
      <c r="E98" s="2"/>
      <c r="F98" s="4"/>
      <c r="G98" s="4">
        <f>SUM(E98:F98)</f>
        <v>0</v>
      </c>
      <c r="H98" s="4"/>
      <c r="I98" s="4"/>
    </row>
    <row r="99" spans="1:9" ht="12.75">
      <c r="A99" s="2" t="s">
        <v>76</v>
      </c>
      <c r="B99" s="2"/>
      <c r="C99" s="2"/>
      <c r="D99" s="3" t="s">
        <v>60</v>
      </c>
      <c r="E99" s="4">
        <v>22890</v>
      </c>
      <c r="F99" s="4">
        <v>-5000</v>
      </c>
      <c r="G99" s="4">
        <f>SUM(E99:F99)</f>
        <v>17890</v>
      </c>
      <c r="H99" s="4">
        <v>17825</v>
      </c>
      <c r="I99" s="4">
        <f>(H99/G99)*100</f>
        <v>99.63666852990497</v>
      </c>
    </row>
    <row r="100" spans="1:9" ht="12.75">
      <c r="A100" s="7" t="s">
        <v>26</v>
      </c>
      <c r="B100" s="2"/>
      <c r="C100" s="2"/>
      <c r="D100" s="4" t="s">
        <v>27</v>
      </c>
      <c r="E100" s="2">
        <f>SUM(E99)</f>
        <v>22890</v>
      </c>
      <c r="F100" s="2">
        <f>SUM(F99)</f>
        <v>-5000</v>
      </c>
      <c r="G100" s="2">
        <f>SUM(G99)</f>
        <v>17890</v>
      </c>
      <c r="H100" s="2">
        <f>SUM(H99)</f>
        <v>17825</v>
      </c>
      <c r="I100" s="4">
        <f>(H100/G100)*100</f>
        <v>99.63666852990497</v>
      </c>
    </row>
    <row r="101" spans="1:9" ht="12.75">
      <c r="A101" s="7"/>
      <c r="B101" s="2"/>
      <c r="C101" s="2"/>
      <c r="D101" s="4"/>
      <c r="E101" s="2"/>
      <c r="F101" s="2"/>
      <c r="G101" s="2"/>
      <c r="H101" s="2"/>
      <c r="I101" s="4"/>
    </row>
    <row r="102" spans="1:9" ht="12.75">
      <c r="A102" s="2" t="s">
        <v>77</v>
      </c>
      <c r="B102" s="2"/>
      <c r="C102" s="2"/>
      <c r="D102" s="3" t="s">
        <v>60</v>
      </c>
      <c r="E102" s="4"/>
      <c r="F102" s="4"/>
      <c r="G102" s="4">
        <f>SUM(E102:F102)</f>
        <v>0</v>
      </c>
      <c r="H102" s="4">
        <v>1044</v>
      </c>
      <c r="I102" s="4"/>
    </row>
    <row r="103" spans="1:9" ht="12.75">
      <c r="A103" s="7" t="s">
        <v>26</v>
      </c>
      <c r="B103" s="2"/>
      <c r="C103" s="2"/>
      <c r="D103" s="4" t="s">
        <v>27</v>
      </c>
      <c r="E103" s="2">
        <f>SUM(E102)</f>
        <v>0</v>
      </c>
      <c r="F103" s="2">
        <f>SUM(F102)</f>
        <v>0</v>
      </c>
      <c r="G103" s="2">
        <f>SUM(G102)</f>
        <v>0</v>
      </c>
      <c r="H103" s="2">
        <f>SUM(H102)</f>
        <v>1044</v>
      </c>
      <c r="I103" s="4"/>
    </row>
    <row r="104" spans="1:9" ht="12.75">
      <c r="A104" s="7"/>
      <c r="B104" s="2"/>
      <c r="C104" s="2"/>
      <c r="D104" s="4"/>
      <c r="E104" s="2"/>
      <c r="F104" s="2"/>
      <c r="G104" s="2"/>
      <c r="H104" s="2"/>
      <c r="I104" s="4"/>
    </row>
    <row r="105" spans="1:9" ht="12.75">
      <c r="A105" s="2" t="s">
        <v>78</v>
      </c>
      <c r="B105" s="2"/>
      <c r="C105" s="2"/>
      <c r="D105" s="3" t="s">
        <v>79</v>
      </c>
      <c r="E105" s="4"/>
      <c r="F105" s="4">
        <v>10000</v>
      </c>
      <c r="G105" s="4">
        <f>SUM(E105:F105)</f>
        <v>10000</v>
      </c>
      <c r="H105" s="4">
        <v>10000</v>
      </c>
      <c r="I105" s="4">
        <f>(H105/G105)*100</f>
        <v>100</v>
      </c>
    </row>
    <row r="106" spans="1:9" ht="12.75">
      <c r="A106" s="7"/>
      <c r="B106" s="2"/>
      <c r="C106" s="2"/>
      <c r="D106" s="4" t="s">
        <v>27</v>
      </c>
      <c r="E106" s="2">
        <f>SUM(E105)</f>
        <v>0</v>
      </c>
      <c r="F106" s="2">
        <f>SUM(F105)</f>
        <v>10000</v>
      </c>
      <c r="G106" s="2">
        <f>SUM(G105)</f>
        <v>10000</v>
      </c>
      <c r="H106" s="2">
        <f>SUM(H105)</f>
        <v>10000</v>
      </c>
      <c r="I106" s="4">
        <f>(H106/G106)*100</f>
        <v>100</v>
      </c>
    </row>
    <row r="107" spans="1:9" ht="12.75">
      <c r="A107" s="7"/>
      <c r="B107" s="2"/>
      <c r="C107" s="2"/>
      <c r="D107" s="4"/>
      <c r="E107" s="2"/>
      <c r="F107" s="2"/>
      <c r="G107" s="2"/>
      <c r="H107" s="2"/>
      <c r="I107" s="4"/>
    </row>
    <row r="108" spans="1:9" ht="12.75">
      <c r="A108" s="26" t="s">
        <v>80</v>
      </c>
      <c r="B108" s="26"/>
      <c r="C108" s="26"/>
      <c r="D108" s="4"/>
      <c r="E108" s="2">
        <f>SUM(E20,E24,E30,E37,E44,E49,E53,E57,E61,E64,E67,E100,E81,E75,E71,E90,E86,E103,E106,E94,E97)</f>
        <v>488147</v>
      </c>
      <c r="F108" s="2">
        <f>SUM(F20,F24,F30,F37,F44,F49,F53,F57,F61,F64,F67,F100,F81,F75,F71,F90,F86,F103,F106,F94,F97)</f>
        <v>113476</v>
      </c>
      <c r="G108" s="2">
        <f>SUM(G20,G24,G30,G37,G44,G49,G53,G57,G61,G64,G67,G100,G81,G75,G71,G90,G86,G103,G106,G94,G97)</f>
        <v>601623</v>
      </c>
      <c r="H108" s="2">
        <f>SUM(H20,H24,H30,H37,H44,H49,H53,H57,H61,H64,H67,H100,H81,H75,H71,H90,H86,H103,H106,H94,H97)</f>
        <v>531760</v>
      </c>
      <c r="I108" s="2">
        <f>(H108/G108)*100</f>
        <v>88.38757826745321</v>
      </c>
    </row>
  </sheetData>
  <sheetProtection selectLockedCells="1" selectUnlockedCells="1"/>
  <mergeCells count="6">
    <mergeCell ref="A18:C18"/>
    <mergeCell ref="A108:C108"/>
    <mergeCell ref="A1:I1"/>
    <mergeCell ref="A3:C3"/>
    <mergeCell ref="A4:C4"/>
    <mergeCell ref="A5:C5"/>
  </mergeCells>
  <printOptions/>
  <pageMargins left="0.3541666666666667" right="0.35416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1">
      <selection activeCell="L21" sqref="L21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12.75">
      <c r="E2" t="s">
        <v>1</v>
      </c>
    </row>
    <row r="3" spans="1:10" ht="12.75">
      <c r="A3" s="26" t="s">
        <v>2</v>
      </c>
      <c r="B3" s="26"/>
      <c r="C3" s="26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5.5">
      <c r="A4" s="26" t="s">
        <v>81</v>
      </c>
      <c r="B4" s="26"/>
      <c r="C4" s="26"/>
      <c r="D4" s="18" t="s">
        <v>82</v>
      </c>
      <c r="E4" s="3" t="s">
        <v>12</v>
      </c>
      <c r="F4" s="7">
        <f>SUM(F17)</f>
        <v>800</v>
      </c>
      <c r="G4" s="7">
        <v>478</v>
      </c>
      <c r="H4" s="7">
        <f aca="true" t="shared" si="0" ref="H4:H12">SUM(F4:G4)</f>
        <v>1278</v>
      </c>
      <c r="I4" s="7">
        <v>1271</v>
      </c>
      <c r="J4" s="7">
        <f>(I4/H4)*100</f>
        <v>99.45226917057903</v>
      </c>
    </row>
    <row r="5" spans="1:10" ht="12.75">
      <c r="A5" s="4"/>
      <c r="B5" s="4"/>
      <c r="C5" s="4"/>
      <c r="D5" s="4"/>
      <c r="E5" s="3" t="s">
        <v>13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4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v>50</v>
      </c>
      <c r="G12" s="4">
        <v>44</v>
      </c>
      <c r="H12" s="4">
        <f t="shared" si="0"/>
        <v>94</v>
      </c>
      <c r="I12" s="4">
        <v>94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850</v>
      </c>
      <c r="G13" s="2">
        <f>SUM(G4:G12)</f>
        <v>522</v>
      </c>
      <c r="H13" s="2">
        <f>SUM(H4:H12)</f>
        <v>1372</v>
      </c>
      <c r="I13" s="2">
        <f>SUM(I4:I12)</f>
        <v>1365</v>
      </c>
      <c r="J13" s="4">
        <f>(I13/H13)*100</f>
        <v>99.48979591836735</v>
      </c>
    </row>
    <row r="14" spans="1:10" ht="12.75">
      <c r="A14" s="26" t="s">
        <v>22</v>
      </c>
      <c r="B14" s="26"/>
      <c r="C14" s="26"/>
      <c r="D14" s="26"/>
      <c r="E14" s="4"/>
      <c r="F14" s="4"/>
      <c r="G14" s="4"/>
      <c r="H14" s="4">
        <f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>SUM(F15:G15)</f>
        <v>0</v>
      </c>
      <c r="I15" s="4"/>
      <c r="J15" s="4"/>
    </row>
    <row r="16" spans="1:10" ht="12.75">
      <c r="A16" s="2" t="s">
        <v>83</v>
      </c>
      <c r="B16" s="4"/>
      <c r="C16" s="4"/>
      <c r="D16" s="4"/>
      <c r="E16" s="4"/>
      <c r="F16" s="4"/>
      <c r="G16" s="4"/>
      <c r="H16" s="4">
        <f>SUM(F16:G16)</f>
        <v>0</v>
      </c>
      <c r="I16" s="4"/>
      <c r="J16" s="4"/>
    </row>
    <row r="17" spans="1:10" ht="12.75">
      <c r="A17" s="4" t="s">
        <v>26</v>
      </c>
      <c r="B17" s="4"/>
      <c r="C17" s="4"/>
      <c r="D17" s="4"/>
      <c r="E17" s="4" t="s">
        <v>45</v>
      </c>
      <c r="F17" s="4">
        <v>800</v>
      </c>
      <c r="G17" s="4">
        <v>468</v>
      </c>
      <c r="H17" s="4">
        <f>SUM(F17:G17)</f>
        <v>1268</v>
      </c>
      <c r="I17" s="4">
        <v>1268</v>
      </c>
      <c r="J17" s="4">
        <f>(I17/H17)*100</f>
        <v>100</v>
      </c>
    </row>
    <row r="18" spans="1:10" ht="12.75">
      <c r="A18" s="4"/>
      <c r="B18" s="4"/>
      <c r="C18" s="4"/>
      <c r="D18" s="4"/>
      <c r="E18" s="2" t="s">
        <v>27</v>
      </c>
      <c r="F18" s="2">
        <f>SUM(F17:F17)</f>
        <v>800</v>
      </c>
      <c r="G18" s="2">
        <f>SUM(G17:G17)</f>
        <v>468</v>
      </c>
      <c r="H18" s="2">
        <f>SUM(H17:H17)</f>
        <v>1268</v>
      </c>
      <c r="I18" s="2">
        <f>SUM(I17:I17)</f>
        <v>1268</v>
      </c>
      <c r="J18" s="4">
        <f>(I18/H18)*100</f>
        <v>100</v>
      </c>
    </row>
    <row r="19" spans="1:10" ht="12.75">
      <c r="A19" s="2" t="s">
        <v>84</v>
      </c>
      <c r="B19" s="4"/>
      <c r="C19" s="4"/>
      <c r="D19" s="4"/>
      <c r="E19" s="4"/>
      <c r="F19" s="2"/>
      <c r="G19" s="4"/>
      <c r="H19" s="4"/>
      <c r="I19" s="4"/>
      <c r="J19" s="4"/>
    </row>
    <row r="20" spans="1:10" ht="12.75">
      <c r="A20" s="4"/>
      <c r="B20" s="4"/>
      <c r="C20" s="4"/>
      <c r="D20" s="4"/>
      <c r="E20" s="4" t="s">
        <v>45</v>
      </c>
      <c r="F20" s="2"/>
      <c r="G20" s="4">
        <v>10</v>
      </c>
      <c r="H20" s="4">
        <f>SUM(F20:G20)</f>
        <v>10</v>
      </c>
      <c r="I20" s="4">
        <v>3</v>
      </c>
      <c r="J20" s="4">
        <f>(I20/H20)*100</f>
        <v>30</v>
      </c>
    </row>
    <row r="21" spans="1:10" ht="12.75">
      <c r="A21" s="4"/>
      <c r="B21" s="4"/>
      <c r="C21" s="4"/>
      <c r="D21" s="4"/>
      <c r="E21" s="4" t="s">
        <v>27</v>
      </c>
      <c r="F21" s="2">
        <f>SUM(F20)</f>
        <v>0</v>
      </c>
      <c r="G21" s="2">
        <f>SUM(G20)</f>
        <v>10</v>
      </c>
      <c r="H21" s="2">
        <f>SUM(H20)</f>
        <v>10</v>
      </c>
      <c r="I21" s="2">
        <f>SUM(I20)</f>
        <v>3</v>
      </c>
      <c r="J21" s="4">
        <f>(I21/H21)*100</f>
        <v>30</v>
      </c>
    </row>
    <row r="22" spans="1:10" ht="12.75">
      <c r="A22" s="4"/>
      <c r="B22" s="4"/>
      <c r="C22" s="4"/>
      <c r="D22" s="4"/>
      <c r="E22" s="4"/>
      <c r="F22" s="2"/>
      <c r="G22" s="4"/>
      <c r="H22" s="4"/>
      <c r="I22" s="4"/>
      <c r="J22" s="4"/>
    </row>
    <row r="23" spans="1:10" ht="12.75">
      <c r="A23" s="4" t="s">
        <v>85</v>
      </c>
      <c r="B23" s="4"/>
      <c r="C23" s="4"/>
      <c r="D23" s="4"/>
      <c r="E23" s="4"/>
      <c r="F23" s="2"/>
      <c r="G23" s="4"/>
      <c r="H23" s="4"/>
      <c r="I23" s="4"/>
      <c r="J23" s="4"/>
    </row>
    <row r="24" spans="1:10" ht="12.75">
      <c r="A24" s="4"/>
      <c r="B24" s="4"/>
      <c r="C24" s="4"/>
      <c r="D24" s="4"/>
      <c r="E24" s="4" t="s">
        <v>32</v>
      </c>
      <c r="F24" s="2">
        <v>50</v>
      </c>
      <c r="G24" s="4">
        <v>44</v>
      </c>
      <c r="H24" s="4">
        <f>SUM(F24:G24)</f>
        <v>94</v>
      </c>
      <c r="I24" s="4">
        <v>94</v>
      </c>
      <c r="J24" s="4">
        <f>(I24/H24)*100</f>
        <v>100</v>
      </c>
    </row>
    <row r="25" spans="1:10" ht="12.75">
      <c r="A25" s="4"/>
      <c r="B25" s="4"/>
      <c r="C25" s="4"/>
      <c r="D25" s="4"/>
      <c r="E25" s="2" t="s">
        <v>27</v>
      </c>
      <c r="F25" s="2">
        <f>SUM(F24)</f>
        <v>50</v>
      </c>
      <c r="G25" s="2">
        <f>SUM(G24)</f>
        <v>44</v>
      </c>
      <c r="H25" s="2">
        <f>SUM(H24)</f>
        <v>94</v>
      </c>
      <c r="I25" s="2">
        <f>SUM(I24)</f>
        <v>94</v>
      </c>
      <c r="J25" s="4">
        <f>(I25/H25)*100</f>
        <v>100</v>
      </c>
    </row>
    <row r="26" spans="1:10" ht="12.75">
      <c r="A26" s="4"/>
      <c r="B26" s="4"/>
      <c r="C26" s="4"/>
      <c r="D26" s="4"/>
      <c r="E26" s="4"/>
      <c r="F26" s="2"/>
      <c r="G26" s="2"/>
      <c r="H26" s="2"/>
      <c r="I26" s="2"/>
      <c r="J26" s="4"/>
    </row>
    <row r="27" spans="1:10" ht="12.75">
      <c r="A27" s="2" t="s">
        <v>86</v>
      </c>
      <c r="B27" s="4"/>
      <c r="C27" s="4"/>
      <c r="D27" s="4"/>
      <c r="E27" s="8" t="s">
        <v>34</v>
      </c>
      <c r="F27" s="7">
        <v>8060</v>
      </c>
      <c r="G27" s="4">
        <v>413</v>
      </c>
      <c r="H27" s="4">
        <f>SUM(F27:G27)</f>
        <v>8473</v>
      </c>
      <c r="I27" s="4">
        <v>7357</v>
      </c>
      <c r="J27" s="4">
        <f>(I27/H27)*100</f>
        <v>86.82875014752744</v>
      </c>
    </row>
    <row r="28" spans="1:10" ht="12.75">
      <c r="A28" s="4"/>
      <c r="B28" s="4"/>
      <c r="C28" s="4"/>
      <c r="D28" s="4"/>
      <c r="E28" s="2" t="s">
        <v>27</v>
      </c>
      <c r="F28" s="2">
        <f>SUM(F27:F27)</f>
        <v>8060</v>
      </c>
      <c r="G28" s="2">
        <f>SUM(G27:G27)</f>
        <v>413</v>
      </c>
      <c r="H28" s="2">
        <f>SUM(H27:H27)</f>
        <v>8473</v>
      </c>
      <c r="I28" s="2">
        <f>SUM(I27:I27)</f>
        <v>7357</v>
      </c>
      <c r="J28" s="4">
        <f>(I28/H28)*100</f>
        <v>86.82875014752744</v>
      </c>
    </row>
    <row r="29" spans="1:10" ht="12.75" hidden="1">
      <c r="A29" s="4" t="s">
        <v>87</v>
      </c>
      <c r="B29" s="4"/>
      <c r="C29" s="4"/>
      <c r="D29" s="4"/>
      <c r="E29" s="4"/>
      <c r="F29" s="4"/>
      <c r="G29" s="4"/>
      <c r="H29" s="4">
        <f>SUM(F29:G29)</f>
        <v>0</v>
      </c>
      <c r="I29" s="4"/>
      <c r="J29" s="4" t="e">
        <f>(I29/H29)*100</f>
        <v>#DIV/0!</v>
      </c>
    </row>
    <row r="30" spans="1:10" ht="12.75" hidden="1">
      <c r="A30" s="4"/>
      <c r="B30" s="4"/>
      <c r="C30" s="4"/>
      <c r="D30" s="4"/>
      <c r="E30" s="4" t="s">
        <v>88</v>
      </c>
      <c r="F30" s="4"/>
      <c r="G30" s="4"/>
      <c r="H30" s="4">
        <f>SUM(F30:G30)</f>
        <v>0</v>
      </c>
      <c r="I30" s="4"/>
      <c r="J30" s="4" t="e">
        <f>(I30/H30)*100</f>
        <v>#DIV/0!</v>
      </c>
    </row>
    <row r="31" spans="1:10" ht="12.75" hidden="1">
      <c r="A31" s="4"/>
      <c r="B31" s="4"/>
      <c r="C31" s="4"/>
      <c r="D31" s="4"/>
      <c r="E31" s="4" t="s">
        <v>27</v>
      </c>
      <c r="F31" s="4"/>
      <c r="G31" s="4"/>
      <c r="H31" s="4">
        <f>SUM(F31:G31)</f>
        <v>0</v>
      </c>
      <c r="I31" s="4"/>
      <c r="J31" s="4" t="e">
        <f>(I31/H31)*100</f>
        <v>#DIV/0!</v>
      </c>
    </row>
    <row r="32" spans="1:10" ht="12.75">
      <c r="A32" s="4"/>
      <c r="B32" s="4"/>
      <c r="C32" s="4"/>
      <c r="D32" s="4"/>
      <c r="E32" s="4"/>
      <c r="F32" s="4"/>
      <c r="G32" s="4"/>
      <c r="H32" s="4">
        <f>SUM(F32:G32)</f>
        <v>0</v>
      </c>
      <c r="I32" s="4"/>
      <c r="J32" s="4"/>
    </row>
    <row r="33" spans="1:10" ht="12.75">
      <c r="A33" s="26" t="s">
        <v>89</v>
      </c>
      <c r="B33" s="26"/>
      <c r="C33" s="26"/>
      <c r="D33" s="26"/>
      <c r="E33" s="4"/>
      <c r="F33" s="2">
        <f>SUM(F21,F18,F25)</f>
        <v>850</v>
      </c>
      <c r="G33" s="2">
        <f>SUM(G21,G18,G25)</f>
        <v>522</v>
      </c>
      <c r="H33" s="2">
        <f>SUM(H21,H18,H25)</f>
        <v>1372</v>
      </c>
      <c r="I33" s="2">
        <f>SUM(I21,I18,I25)</f>
        <v>1365</v>
      </c>
      <c r="J33" s="4">
        <f>(I33/H33)*100</f>
        <v>99.48979591836735</v>
      </c>
    </row>
  </sheetData>
  <sheetProtection selectLockedCells="1" selectUnlockedCells="1"/>
  <mergeCells count="5">
    <mergeCell ref="A33:D33"/>
    <mergeCell ref="A1:J1"/>
    <mergeCell ref="A3:C3"/>
    <mergeCell ref="A4:C4"/>
    <mergeCell ref="A14:D14"/>
  </mergeCells>
  <printOptions/>
  <pageMargins left="0.5902777777777778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I34" sqref="I34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  <col min="10" max="10" width="7.28125" style="0" customWidth="1"/>
  </cols>
  <sheetData>
    <row r="1" spans="1:10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ht="12.75">
      <c r="E2" t="s">
        <v>1</v>
      </c>
    </row>
    <row r="3" spans="1:10" ht="12.75">
      <c r="A3" s="26" t="s">
        <v>2</v>
      </c>
      <c r="B3" s="26"/>
      <c r="C3" s="26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>
      <c r="A4" s="26" t="s">
        <v>90</v>
      </c>
      <c r="B4" s="26"/>
      <c r="C4" s="26"/>
      <c r="D4" s="30" t="s">
        <v>82</v>
      </c>
      <c r="E4" s="3" t="s">
        <v>12</v>
      </c>
      <c r="F4" s="4"/>
      <c r="G4" s="4"/>
      <c r="H4" s="4">
        <f aca="true" t="shared" si="0" ref="H4:H12">SUM(F4:G4)</f>
        <v>0</v>
      </c>
      <c r="I4" s="4"/>
      <c r="J4" s="4"/>
    </row>
    <row r="5" spans="1:10" ht="12.75">
      <c r="A5" s="4"/>
      <c r="B5" s="4"/>
      <c r="C5" s="4"/>
      <c r="D5" s="30"/>
      <c r="E5" s="3" t="s">
        <v>13</v>
      </c>
      <c r="F5" s="4"/>
      <c r="G5" s="4"/>
      <c r="H5" s="4">
        <f t="shared" si="0"/>
        <v>0</v>
      </c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1"/>
      <c r="H6" s="4">
        <f t="shared" si="0"/>
        <v>0</v>
      </c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>
        <f t="shared" si="0"/>
        <v>0</v>
      </c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>
        <f t="shared" si="0"/>
        <v>0</v>
      </c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>
        <f t="shared" si="0"/>
        <v>0</v>
      </c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>
        <f t="shared" si="0"/>
        <v>0</v>
      </c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>
        <f t="shared" si="0"/>
        <v>0</v>
      </c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f>SUM(F29)</f>
        <v>49</v>
      </c>
      <c r="G12" s="4">
        <v>160</v>
      </c>
      <c r="H12" s="4">
        <f t="shared" si="0"/>
        <v>209</v>
      </c>
      <c r="I12" s="4">
        <v>209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49</v>
      </c>
      <c r="G13" s="2">
        <f>SUM(G4:G12)</f>
        <v>160</v>
      </c>
      <c r="H13" s="2">
        <f>SUM(H4:H12)</f>
        <v>209</v>
      </c>
      <c r="I13" s="2">
        <f>SUM(I4:I12)</f>
        <v>209</v>
      </c>
      <c r="J13" s="4">
        <f>(I13/H13)*100</f>
        <v>100</v>
      </c>
    </row>
    <row r="14" spans="1:10" ht="12.75">
      <c r="A14" s="26" t="s">
        <v>22</v>
      </c>
      <c r="B14" s="26"/>
      <c r="C14" s="26"/>
      <c r="D14" s="26"/>
      <c r="E14" s="4"/>
      <c r="F14" s="4"/>
      <c r="G14" s="4"/>
      <c r="H14" s="4">
        <f aca="true" t="shared" si="1" ref="H14:H29">SUM(F14:G14)</f>
        <v>0</v>
      </c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>
        <f t="shared" si="1"/>
        <v>0</v>
      </c>
      <c r="I15" s="4"/>
      <c r="J15" s="4"/>
    </row>
    <row r="16" spans="1:10" ht="12.75" hidden="1">
      <c r="A16" s="4"/>
      <c r="B16" s="4"/>
      <c r="C16" s="4"/>
      <c r="D16" s="4"/>
      <c r="E16" s="4"/>
      <c r="F16" s="4"/>
      <c r="G16" s="4"/>
      <c r="H16" s="4">
        <f t="shared" si="1"/>
        <v>0</v>
      </c>
      <c r="I16" s="4"/>
      <c r="J16" s="4"/>
    </row>
    <row r="17" spans="1:10" ht="12.75" hidden="1">
      <c r="A17" s="4"/>
      <c r="B17" s="4"/>
      <c r="C17" s="4"/>
      <c r="D17" s="4"/>
      <c r="E17" s="4"/>
      <c r="F17" s="4"/>
      <c r="G17" s="4"/>
      <c r="H17" s="4">
        <f t="shared" si="1"/>
        <v>0</v>
      </c>
      <c r="I17" s="4"/>
      <c r="J17" s="4"/>
    </row>
    <row r="18" spans="1:10" ht="12.75" hidden="1">
      <c r="A18" s="4"/>
      <c r="B18" s="4"/>
      <c r="C18" s="4"/>
      <c r="D18" s="4"/>
      <c r="E18" s="4"/>
      <c r="F18" s="4"/>
      <c r="G18" s="4"/>
      <c r="H18" s="4">
        <f t="shared" si="1"/>
        <v>0</v>
      </c>
      <c r="I18" s="4"/>
      <c r="J18" s="4"/>
    </row>
    <row r="19" spans="1:10" ht="12.75" hidden="1">
      <c r="A19" s="4"/>
      <c r="B19" s="4"/>
      <c r="C19" s="4"/>
      <c r="D19" s="4"/>
      <c r="E19" s="4"/>
      <c r="F19" s="4"/>
      <c r="G19" s="4"/>
      <c r="H19" s="4">
        <f t="shared" si="1"/>
        <v>0</v>
      </c>
      <c r="I19" s="4"/>
      <c r="J19" s="4"/>
    </row>
    <row r="20" spans="1:10" ht="12.75" hidden="1">
      <c r="A20" s="4"/>
      <c r="B20" s="4"/>
      <c r="C20" s="4"/>
      <c r="D20" s="4"/>
      <c r="E20" s="4"/>
      <c r="F20" s="4"/>
      <c r="G20" s="4"/>
      <c r="H20" s="4">
        <f t="shared" si="1"/>
        <v>0</v>
      </c>
      <c r="I20" s="4"/>
      <c r="J20" s="4"/>
    </row>
    <row r="21" spans="1:10" ht="12.75" hidden="1">
      <c r="A21" s="4"/>
      <c r="B21" s="4"/>
      <c r="C21" s="4"/>
      <c r="D21" s="4"/>
      <c r="E21" s="4"/>
      <c r="F21" s="4"/>
      <c r="G21" s="4"/>
      <c r="H21" s="4">
        <f t="shared" si="1"/>
        <v>0</v>
      </c>
      <c r="I21" s="4"/>
      <c r="J21" s="4"/>
    </row>
    <row r="22" spans="1:10" ht="12.75" hidden="1">
      <c r="A22" s="4"/>
      <c r="B22" s="4"/>
      <c r="C22" s="4"/>
      <c r="D22" s="4"/>
      <c r="E22" s="4"/>
      <c r="F22" s="4"/>
      <c r="G22" s="4"/>
      <c r="H22" s="4">
        <f t="shared" si="1"/>
        <v>0</v>
      </c>
      <c r="I22" s="4"/>
      <c r="J22" s="4"/>
    </row>
    <row r="23" spans="1:10" ht="12.75" hidden="1">
      <c r="A23" s="4"/>
      <c r="B23" s="4"/>
      <c r="C23" s="4"/>
      <c r="D23" s="4"/>
      <c r="E23" s="4"/>
      <c r="F23" s="4"/>
      <c r="G23" s="4"/>
      <c r="H23" s="4">
        <f t="shared" si="1"/>
        <v>0</v>
      </c>
      <c r="I23" s="4"/>
      <c r="J23" s="4"/>
    </row>
    <row r="24" spans="1:10" ht="12.75" hidden="1">
      <c r="A24" s="4"/>
      <c r="B24" s="4"/>
      <c r="C24" s="4"/>
      <c r="D24" s="4"/>
      <c r="E24" s="4"/>
      <c r="F24" s="4"/>
      <c r="G24" s="4"/>
      <c r="H24" s="4">
        <f t="shared" si="1"/>
        <v>0</v>
      </c>
      <c r="I24" s="4"/>
      <c r="J24" s="4"/>
    </row>
    <row r="25" spans="1:10" ht="12.75" hidden="1">
      <c r="A25" s="4"/>
      <c r="B25" s="4"/>
      <c r="C25" s="4"/>
      <c r="D25" s="4"/>
      <c r="E25" s="4"/>
      <c r="F25" s="4"/>
      <c r="G25" s="4"/>
      <c r="H25" s="4">
        <f t="shared" si="1"/>
        <v>0</v>
      </c>
      <c r="I25" s="4"/>
      <c r="J25" s="4"/>
    </row>
    <row r="26" spans="1:10" ht="12.75" hidden="1">
      <c r="A26" s="4"/>
      <c r="B26" s="4"/>
      <c r="C26" s="4"/>
      <c r="D26" s="4"/>
      <c r="E26" s="4"/>
      <c r="F26" s="4"/>
      <c r="G26" s="4"/>
      <c r="H26" s="4">
        <f t="shared" si="1"/>
        <v>0</v>
      </c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>
        <f t="shared" si="1"/>
        <v>0</v>
      </c>
      <c r="I27" s="4"/>
      <c r="J27" s="4"/>
    </row>
    <row r="28" spans="1:10" ht="12.75">
      <c r="A28" s="2" t="s">
        <v>91</v>
      </c>
      <c r="B28" s="2"/>
      <c r="C28" s="2"/>
      <c r="D28" s="2"/>
      <c r="E28" s="4"/>
      <c r="F28" s="4"/>
      <c r="G28" s="4"/>
      <c r="H28" s="4">
        <f t="shared" si="1"/>
        <v>0</v>
      </c>
      <c r="I28" s="4"/>
      <c r="J28" s="4"/>
    </row>
    <row r="29" spans="1:10" ht="12.75">
      <c r="A29" s="4" t="s">
        <v>26</v>
      </c>
      <c r="B29" s="4"/>
      <c r="C29" s="4"/>
      <c r="D29" s="4"/>
      <c r="E29" s="4" t="s">
        <v>32</v>
      </c>
      <c r="F29" s="4">
        <v>49</v>
      </c>
      <c r="G29" s="4">
        <v>160</v>
      </c>
      <c r="H29" s="4">
        <f t="shared" si="1"/>
        <v>209</v>
      </c>
      <c r="I29" s="4">
        <v>209</v>
      </c>
      <c r="J29" s="4">
        <f>(I29/H29)*100</f>
        <v>100</v>
      </c>
    </row>
    <row r="30" spans="1:10" ht="12.75">
      <c r="A30" s="4"/>
      <c r="B30" s="4"/>
      <c r="C30" s="4"/>
      <c r="D30" s="4"/>
      <c r="E30" s="4" t="s">
        <v>27</v>
      </c>
      <c r="F30" s="2">
        <f>SUM(F29)</f>
        <v>49</v>
      </c>
      <c r="G30" s="2">
        <f>SUM(G29)</f>
        <v>160</v>
      </c>
      <c r="H30" s="2">
        <f>SUM(H29)</f>
        <v>209</v>
      </c>
      <c r="I30" s="2">
        <f>SUM(I29)</f>
        <v>209</v>
      </c>
      <c r="J30" s="4">
        <f>(I30/H30)*100</f>
        <v>100</v>
      </c>
    </row>
    <row r="31" spans="1:10" ht="12.75">
      <c r="A31" s="4"/>
      <c r="B31" s="4"/>
      <c r="C31" s="4"/>
      <c r="D31" s="4"/>
      <c r="E31" s="4"/>
      <c r="F31" s="4"/>
      <c r="G31" s="4"/>
      <c r="H31" s="4">
        <f>SUM(F31:G31)</f>
        <v>0</v>
      </c>
      <c r="I31" s="4"/>
      <c r="J31" s="4"/>
    </row>
    <row r="32" spans="1:10" ht="12.75">
      <c r="A32" s="19" t="s">
        <v>86</v>
      </c>
      <c r="B32" s="2"/>
      <c r="C32" s="2"/>
      <c r="D32" s="2"/>
      <c r="E32" s="4"/>
      <c r="F32" s="4"/>
      <c r="G32" s="4"/>
      <c r="H32" s="4">
        <f>SUM(F32:G32)</f>
        <v>0</v>
      </c>
      <c r="I32" s="4"/>
      <c r="J32" s="4"/>
    </row>
    <row r="33" spans="1:10" ht="12.75">
      <c r="A33" s="4"/>
      <c r="B33" s="4"/>
      <c r="C33" s="4"/>
      <c r="D33" s="4"/>
      <c r="E33" s="8" t="s">
        <v>34</v>
      </c>
      <c r="F33" s="4">
        <v>41511</v>
      </c>
      <c r="G33" s="4">
        <v>427</v>
      </c>
      <c r="H33" s="4">
        <f>SUM(F33:G33)</f>
        <v>41938</v>
      </c>
      <c r="I33" s="4">
        <v>40735</v>
      </c>
      <c r="J33" s="4">
        <f>(I33/H33)*100</f>
        <v>97.13147980351948</v>
      </c>
    </row>
    <row r="34" spans="1:10" ht="12.75">
      <c r="A34" s="4"/>
      <c r="B34" s="4"/>
      <c r="C34" s="4"/>
      <c r="D34" s="4"/>
      <c r="E34" s="4" t="s">
        <v>27</v>
      </c>
      <c r="F34" s="2">
        <f>SUM(F33)</f>
        <v>41511</v>
      </c>
      <c r="G34" s="2">
        <f>SUM(G33)</f>
        <v>427</v>
      </c>
      <c r="H34" s="2">
        <f>SUM(H33)</f>
        <v>41938</v>
      </c>
      <c r="I34" s="2">
        <f>SUM(I33)</f>
        <v>40735</v>
      </c>
      <c r="J34" s="4">
        <f>(I34/H34)*100</f>
        <v>97.13147980351948</v>
      </c>
    </row>
    <row r="35" spans="1:10" ht="12.75">
      <c r="A35" s="4"/>
      <c r="B35" s="4"/>
      <c r="C35" s="4"/>
      <c r="D35" s="4"/>
      <c r="E35" s="4"/>
      <c r="F35" s="2"/>
      <c r="G35" s="4"/>
      <c r="H35" s="4">
        <f>SUM(F35:G35)</f>
        <v>0</v>
      </c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>
        <f>SUM(F36:G36)</f>
        <v>0</v>
      </c>
      <c r="I36" s="4"/>
      <c r="J36" s="4"/>
    </row>
    <row r="37" spans="1:10" ht="12.75">
      <c r="A37" s="26" t="s">
        <v>89</v>
      </c>
      <c r="B37" s="26"/>
      <c r="C37" s="26"/>
      <c r="D37" s="26"/>
      <c r="E37" s="4"/>
      <c r="F37" s="2">
        <f>SUM(F30)</f>
        <v>49</v>
      </c>
      <c r="G37" s="2">
        <f>SUM(G30)</f>
        <v>160</v>
      </c>
      <c r="H37" s="2">
        <f>SUM(H30)</f>
        <v>209</v>
      </c>
      <c r="I37" s="2">
        <f>SUM(I30)</f>
        <v>209</v>
      </c>
      <c r="J37" s="4">
        <f>(I37/H37)*100</f>
        <v>100</v>
      </c>
    </row>
  </sheetData>
  <sheetProtection selectLockedCells="1" selectUnlockedCells="1"/>
  <mergeCells count="6">
    <mergeCell ref="A14:D14"/>
    <mergeCell ref="A37:D37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6">
      <selection activeCell="H22" sqref="H22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</row>
    <row r="2" ht="12.75">
      <c r="E2" t="s">
        <v>1</v>
      </c>
    </row>
    <row r="3" spans="1:10" ht="12.75">
      <c r="A3" s="26" t="s">
        <v>2</v>
      </c>
      <c r="B3" s="26"/>
      <c r="C3" s="26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 customHeight="1">
      <c r="A4" s="26" t="s">
        <v>93</v>
      </c>
      <c r="B4" s="26"/>
      <c r="C4" s="26"/>
      <c r="D4" s="31" t="s">
        <v>82</v>
      </c>
      <c r="E4" s="3" t="s">
        <v>12</v>
      </c>
      <c r="F4" s="4">
        <f>SUM(F17)</f>
        <v>850</v>
      </c>
      <c r="G4" s="4">
        <v>3</v>
      </c>
      <c r="H4" s="4">
        <f>SUM(F4:G4)</f>
        <v>853</v>
      </c>
      <c r="I4" s="4">
        <v>408</v>
      </c>
      <c r="J4" s="4">
        <f>(I4/H4)*100</f>
        <v>47.83118405627198</v>
      </c>
    </row>
    <row r="5" spans="1:10" ht="12.75">
      <c r="A5" s="4"/>
      <c r="B5" s="4"/>
      <c r="C5" s="4"/>
      <c r="D5" s="31"/>
      <c r="E5" s="3" t="s">
        <v>13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f>SUM(F21)</f>
        <v>252</v>
      </c>
      <c r="G12" s="4">
        <v>88</v>
      </c>
      <c r="H12" s="4">
        <v>340</v>
      </c>
      <c r="I12" s="4">
        <v>340</v>
      </c>
      <c r="J12" s="4">
        <f>(I12/H12)*100</f>
        <v>100</v>
      </c>
    </row>
    <row r="13" spans="1:10" ht="12.75">
      <c r="A13" s="4"/>
      <c r="B13" s="4"/>
      <c r="C13" s="4"/>
      <c r="D13" s="4"/>
      <c r="E13" s="5" t="s">
        <v>21</v>
      </c>
      <c r="F13" s="2">
        <f>SUM(F4:F12)</f>
        <v>1102</v>
      </c>
      <c r="G13" s="2">
        <f>SUM(G4:G12)</f>
        <v>91</v>
      </c>
      <c r="H13" s="2">
        <f>SUM(H4:H12)</f>
        <v>1193</v>
      </c>
      <c r="I13" s="2">
        <f>SUM(I4:I12)</f>
        <v>748</v>
      </c>
      <c r="J13" s="4">
        <f>(I13/H13)*100</f>
        <v>62.69907795473596</v>
      </c>
    </row>
    <row r="14" spans="1:10" ht="12.75">
      <c r="A14" s="26" t="s">
        <v>22</v>
      </c>
      <c r="B14" s="26"/>
      <c r="C14" s="26"/>
      <c r="D14" s="26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94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26</v>
      </c>
      <c r="B17" s="4"/>
      <c r="C17" s="4"/>
      <c r="D17" s="4"/>
      <c r="E17" s="4" t="s">
        <v>95</v>
      </c>
      <c r="F17" s="4">
        <v>850</v>
      </c>
      <c r="G17" s="4"/>
      <c r="H17" s="4">
        <f>SUM(F17:G17)</f>
        <v>850</v>
      </c>
      <c r="I17" s="4">
        <v>404</v>
      </c>
      <c r="J17" s="4">
        <f>(I17/H17)*100</f>
        <v>47.529411764705884</v>
      </c>
    </row>
    <row r="18" spans="1:10" ht="12.75">
      <c r="A18" s="4"/>
      <c r="B18" s="4"/>
      <c r="C18" s="4"/>
      <c r="D18" s="4"/>
      <c r="E18" s="4" t="s">
        <v>27</v>
      </c>
      <c r="F18" s="2">
        <f>SUM(F17)</f>
        <v>850</v>
      </c>
      <c r="G18" s="2">
        <f>SUM(G17)</f>
        <v>0</v>
      </c>
      <c r="H18" s="2">
        <f>SUM(H17)</f>
        <v>850</v>
      </c>
      <c r="I18" s="2">
        <f>SUM(I17)</f>
        <v>404</v>
      </c>
      <c r="J18" s="4">
        <f>(I18/H18)*100</f>
        <v>47.529411764705884</v>
      </c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2" t="s">
        <v>96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 t="s">
        <v>32</v>
      </c>
      <c r="F21" s="4">
        <v>252</v>
      </c>
      <c r="G21" s="4">
        <v>88</v>
      </c>
      <c r="H21" s="4">
        <f>SUM(F21:G21)</f>
        <v>340</v>
      </c>
      <c r="I21" s="4">
        <v>340</v>
      </c>
      <c r="J21" s="4">
        <f>(I21/H21)*100</f>
        <v>100</v>
      </c>
    </row>
    <row r="22" spans="1:10" ht="12.75">
      <c r="A22" s="4"/>
      <c r="B22" s="4"/>
      <c r="C22" s="4"/>
      <c r="D22" s="4"/>
      <c r="E22" s="4" t="s">
        <v>27</v>
      </c>
      <c r="F22" s="2">
        <f>SUM(F21)</f>
        <v>252</v>
      </c>
      <c r="G22" s="2">
        <f>SUM(G21)</f>
        <v>88</v>
      </c>
      <c r="H22" s="2">
        <f>SUM(H21)</f>
        <v>340</v>
      </c>
      <c r="I22" s="2">
        <f>SUM(I21)</f>
        <v>340</v>
      </c>
      <c r="J22" s="4">
        <f>(I22/H22)*100</f>
        <v>100</v>
      </c>
    </row>
    <row r="23" spans="1:10" ht="12.75">
      <c r="A23" s="4"/>
      <c r="B23" s="4"/>
      <c r="C23" s="4"/>
      <c r="D23" s="4"/>
      <c r="E23" s="4"/>
      <c r="F23" s="2"/>
      <c r="G23" s="4"/>
      <c r="H23" s="4"/>
      <c r="I23" s="4"/>
      <c r="J23" s="4"/>
    </row>
    <row r="24" spans="1:10" ht="12.75">
      <c r="A24" s="2" t="s">
        <v>97</v>
      </c>
      <c r="B24" s="4"/>
      <c r="C24" s="4"/>
      <c r="D24" s="4"/>
      <c r="E24" s="4"/>
      <c r="F24" s="2"/>
      <c r="G24" s="4"/>
      <c r="H24" s="4"/>
      <c r="I24" s="4"/>
      <c r="J24" s="4"/>
    </row>
    <row r="25" spans="1:10" ht="12.75">
      <c r="A25" s="4"/>
      <c r="B25" s="4"/>
      <c r="C25" s="4"/>
      <c r="D25" s="4"/>
      <c r="E25" s="4" t="s">
        <v>95</v>
      </c>
      <c r="F25" s="2"/>
      <c r="G25" s="4">
        <v>3</v>
      </c>
      <c r="H25" s="4">
        <f>SUM(F25:G25)</f>
        <v>3</v>
      </c>
      <c r="I25" s="4">
        <v>4</v>
      </c>
      <c r="J25" s="4">
        <f>(I25/H25)*100</f>
        <v>133.33333333333331</v>
      </c>
    </row>
    <row r="26" spans="1:10" ht="12.75">
      <c r="A26" s="4"/>
      <c r="B26" s="4"/>
      <c r="C26" s="4"/>
      <c r="D26" s="4"/>
      <c r="E26" s="4" t="s">
        <v>27</v>
      </c>
      <c r="F26" s="2">
        <f>SUM(F25)</f>
        <v>0</v>
      </c>
      <c r="G26" s="2">
        <f>SUM(G25)</f>
        <v>3</v>
      </c>
      <c r="H26" s="2">
        <f>SUM(H25)</f>
        <v>3</v>
      </c>
      <c r="I26" s="2">
        <f>SUM(I25)</f>
        <v>4</v>
      </c>
      <c r="J26" s="4">
        <f>(I26/H26)*100</f>
        <v>133.33333333333331</v>
      </c>
    </row>
    <row r="27" spans="1:10" ht="12.75">
      <c r="A27" s="4"/>
      <c r="B27" s="4"/>
      <c r="C27" s="4"/>
      <c r="D27" s="4"/>
      <c r="E27" s="4"/>
      <c r="F27" s="2"/>
      <c r="G27" s="4"/>
      <c r="H27" s="4"/>
      <c r="I27" s="4"/>
      <c r="J27" s="4"/>
    </row>
    <row r="28" spans="1:10" ht="12.75">
      <c r="A28" s="2" t="s">
        <v>86</v>
      </c>
      <c r="B28" s="4"/>
      <c r="C28" s="4"/>
      <c r="D28" s="4"/>
      <c r="E28" s="8" t="s">
        <v>34</v>
      </c>
      <c r="F28" s="7">
        <v>8052</v>
      </c>
      <c r="G28" s="4">
        <v>2262</v>
      </c>
      <c r="H28" s="4">
        <f>SUM(F28:G28)</f>
        <v>10314</v>
      </c>
      <c r="I28" s="4">
        <v>9660</v>
      </c>
      <c r="J28" s="4">
        <f>(I28/H28)*100</f>
        <v>93.65910413030832</v>
      </c>
    </row>
    <row r="29" spans="1:10" ht="12.75">
      <c r="A29" s="4"/>
      <c r="B29" s="4"/>
      <c r="C29" s="4"/>
      <c r="D29" s="4"/>
      <c r="E29" s="4" t="s">
        <v>27</v>
      </c>
      <c r="F29" s="2">
        <f>SUM(F28:F28)</f>
        <v>8052</v>
      </c>
      <c r="G29" s="2">
        <f>SUM(G28:G28)</f>
        <v>2262</v>
      </c>
      <c r="H29" s="2">
        <f>SUM(H28:H28)</f>
        <v>10314</v>
      </c>
      <c r="I29" s="2">
        <f>SUM(I28:I28)</f>
        <v>9660</v>
      </c>
      <c r="J29" s="4">
        <f>(I29/H29)*100</f>
        <v>93.65910413030832</v>
      </c>
    </row>
    <row r="30" spans="1:10" ht="12.75">
      <c r="A30" s="26" t="s">
        <v>89</v>
      </c>
      <c r="B30" s="26"/>
      <c r="C30" s="26"/>
      <c r="D30" s="26"/>
      <c r="E30" s="4"/>
      <c r="F30" s="2">
        <f>SUM(F18,F22,F26)</f>
        <v>1102</v>
      </c>
      <c r="G30" s="2">
        <f>SUM(G18,G22,G26)</f>
        <v>91</v>
      </c>
      <c r="H30" s="2">
        <f>SUM(H18,H22,H26)</f>
        <v>1193</v>
      </c>
      <c r="I30" s="2">
        <f>SUM(I18,I22,I26)</f>
        <v>748</v>
      </c>
      <c r="J30" s="4">
        <f>(I30/H30)*100</f>
        <v>62.69907795473596</v>
      </c>
    </row>
  </sheetData>
  <sheetProtection selectLockedCells="1" selectUnlockedCells="1"/>
  <mergeCells count="6">
    <mergeCell ref="A14:D14"/>
    <mergeCell ref="A30:D30"/>
    <mergeCell ref="A1:J1"/>
    <mergeCell ref="A3:C3"/>
    <mergeCell ref="A4:C4"/>
    <mergeCell ref="D4:D5"/>
  </mergeCells>
  <printOptions/>
  <pageMargins left="0.393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M13" sqref="M13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H1" t="s">
        <v>98</v>
      </c>
    </row>
    <row r="2" spans="1:10" ht="12.75">
      <c r="A2" s="25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ht="12.75">
      <c r="E3" t="s">
        <v>100</v>
      </c>
    </row>
    <row r="10" spans="5:9" ht="12.75">
      <c r="E10" s="20" t="s">
        <v>5</v>
      </c>
      <c r="F10" s="20" t="s">
        <v>6</v>
      </c>
      <c r="G10" s="20" t="s">
        <v>7</v>
      </c>
      <c r="H10" s="20" t="s">
        <v>8</v>
      </c>
      <c r="I10" s="20" t="s">
        <v>9</v>
      </c>
    </row>
    <row r="11" spans="5:9" ht="12.75">
      <c r="E11" s="20"/>
      <c r="F11" s="20"/>
      <c r="G11" s="20"/>
      <c r="H11" s="20"/>
      <c r="I11" s="20"/>
    </row>
    <row r="12" spans="1:9" ht="12.75">
      <c r="A12" s="21" t="s">
        <v>101</v>
      </c>
      <c r="B12" s="21"/>
      <c r="E12" s="22">
        <f>'Önkormányzati rész'!$E$108</f>
        <v>488147</v>
      </c>
      <c r="F12" s="22">
        <f>'Önkormányzati rész'!F108</f>
        <v>113476</v>
      </c>
      <c r="G12" s="22">
        <f>'Önkormányzati rész'!G108</f>
        <v>601623</v>
      </c>
      <c r="H12" s="22">
        <f>'Önkormányzati rész'!H108</f>
        <v>531760</v>
      </c>
      <c r="I12" s="22">
        <f>'Önkormányzati rész'!I108</f>
        <v>88.38757826745321</v>
      </c>
    </row>
    <row r="13" spans="5:9" ht="12.75">
      <c r="E13" s="20"/>
      <c r="F13" s="20"/>
      <c r="G13" s="20"/>
      <c r="H13" s="20"/>
      <c r="I13" s="20"/>
    </row>
    <row r="14" spans="1:9" ht="12.75">
      <c r="A14" s="32" t="s">
        <v>102</v>
      </c>
      <c r="B14" s="32"/>
      <c r="C14" s="32"/>
      <c r="E14" s="21">
        <f>'ÖH 1.'!$F$34</f>
        <v>259</v>
      </c>
      <c r="F14" s="21">
        <f>'ÖH 1.'!G34</f>
        <v>6043</v>
      </c>
      <c r="G14" s="21">
        <f>'ÖH 1.'!H34</f>
        <v>6302</v>
      </c>
      <c r="H14" s="21">
        <f>'ÖH 1.'!I34</f>
        <v>5900</v>
      </c>
      <c r="I14" s="21">
        <f>'ÖH 1.'!J34</f>
        <v>93.62107267534117</v>
      </c>
    </row>
    <row r="15" spans="5:9" ht="12.75">
      <c r="E15" s="21"/>
      <c r="F15" s="21"/>
      <c r="G15" s="21"/>
      <c r="H15" s="21"/>
      <c r="I15" s="21"/>
    </row>
    <row r="16" spans="1:9" ht="12.75">
      <c r="A16" s="21" t="s">
        <v>103</v>
      </c>
      <c r="E16" s="21">
        <f>'ÓVODA 2.'!$F$37</f>
        <v>49</v>
      </c>
      <c r="F16" s="21">
        <f>'ÓVODA 2.'!G37</f>
        <v>160</v>
      </c>
      <c r="G16" s="21">
        <f>'ÓVODA 2.'!H37</f>
        <v>209</v>
      </c>
      <c r="H16" s="21">
        <f>'ÓVODA 2.'!I37</f>
        <v>209</v>
      </c>
      <c r="I16" s="21">
        <f>'ÓVODA 2.'!J37</f>
        <v>100</v>
      </c>
    </row>
    <row r="17" spans="5:9" ht="12.75">
      <c r="E17" s="21"/>
      <c r="F17" s="21"/>
      <c r="G17" s="21"/>
      <c r="H17" s="21"/>
      <c r="I17" s="21"/>
    </row>
    <row r="18" spans="1:9" ht="12.75">
      <c r="A18" s="32" t="s">
        <v>81</v>
      </c>
      <c r="B18" s="32"/>
      <c r="C18" s="32"/>
      <c r="E18" s="21">
        <f>'MŰV.H. 3.'!$F$33</f>
        <v>850</v>
      </c>
      <c r="F18" s="21">
        <f>'MŰV.H. 3.'!G33</f>
        <v>522</v>
      </c>
      <c r="G18" s="21">
        <f>'MŰV.H. 3.'!H33</f>
        <v>1372</v>
      </c>
      <c r="H18" s="21">
        <f>'MŰV.H. 3.'!I33</f>
        <v>1365</v>
      </c>
      <c r="I18" s="21">
        <f>'MŰV.H. 3.'!J33</f>
        <v>99.48979591836735</v>
      </c>
    </row>
    <row r="19" spans="5:9" ht="12.75">
      <c r="E19" s="21"/>
      <c r="F19" s="21"/>
      <c r="G19" s="21"/>
      <c r="H19" s="21"/>
      <c r="I19" s="21"/>
    </row>
    <row r="20" spans="1:9" ht="12.75">
      <c r="A20" s="32" t="s">
        <v>93</v>
      </c>
      <c r="B20" s="32"/>
      <c r="C20" s="32"/>
      <c r="E20" s="21">
        <f>'GOND.KP. 4.'!$F$30</f>
        <v>1102</v>
      </c>
      <c r="F20" s="21">
        <f>'GOND.KP. 4.'!G30</f>
        <v>91</v>
      </c>
      <c r="G20" s="21">
        <f>'GOND.KP. 4.'!H30</f>
        <v>1193</v>
      </c>
      <c r="H20" s="21">
        <f>'GOND.KP. 4.'!I30</f>
        <v>748</v>
      </c>
      <c r="I20" s="21">
        <f>'GOND.KP. 4.'!J30</f>
        <v>62.69907795473596</v>
      </c>
    </row>
    <row r="21" spans="1:5" ht="12.75">
      <c r="A21" s="23"/>
      <c r="B21" s="24"/>
      <c r="C21" s="24"/>
      <c r="E21" s="21"/>
    </row>
    <row r="22" spans="1:5" ht="12.75">
      <c r="A22" s="23"/>
      <c r="B22" s="24"/>
      <c r="C22" s="24"/>
      <c r="E22" s="21"/>
    </row>
    <row r="23" spans="1:5" ht="12.75">
      <c r="A23" s="23"/>
      <c r="B23" s="24"/>
      <c r="C23" s="24"/>
      <c r="E23" s="21"/>
    </row>
    <row r="24" ht="12.75">
      <c r="E24" s="21"/>
    </row>
    <row r="25" spans="1:9" ht="12.75">
      <c r="A25" s="32" t="s">
        <v>104</v>
      </c>
      <c r="B25" s="32"/>
      <c r="E25" s="21">
        <f>SUM(E12:E20)</f>
        <v>490407</v>
      </c>
      <c r="F25" s="21">
        <f>SUM(F12:F20)</f>
        <v>120292</v>
      </c>
      <c r="G25" s="21">
        <f>SUM(G12:G20)</f>
        <v>610699</v>
      </c>
      <c r="H25" s="21">
        <f>SUM(H12:H20)</f>
        <v>539982</v>
      </c>
      <c r="I25" s="21">
        <f>(H25/G25)*100</f>
        <v>88.42031835650623</v>
      </c>
    </row>
  </sheetData>
  <sheetProtection selectLockedCells="1" selectUnlockedCells="1"/>
  <mergeCells count="5">
    <mergeCell ref="A25:B25"/>
    <mergeCell ref="A2:J2"/>
    <mergeCell ref="A14:C14"/>
    <mergeCell ref="A18:C18"/>
    <mergeCell ref="A20:C2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2015-04-20T12:20:36Z</cp:lastPrinted>
  <dcterms:modified xsi:type="dcterms:W3CDTF">2015-04-20T12:20:41Z</dcterms:modified>
  <cp:category/>
  <cp:version/>
  <cp:contentType/>
  <cp:contentStatus/>
</cp:coreProperties>
</file>