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D368A6D8-CCDF-4954-8981-88DF5B604775}" xr6:coauthVersionLast="40" xr6:coauthVersionMax="40" xr10:uidLastSave="{00000000-0000-0000-0000-000000000000}"/>
  <bookViews>
    <workbookView xWindow="-120" yWindow="-120" windowWidth="20730" windowHeight="11160" xr2:uid="{958DC8DC-2E43-4B4C-B943-11ABCCA61ED6}"/>
  </bookViews>
  <sheets>
    <sheet name="2.1.sz.mell " sheetId="1" r:id="rId1"/>
  </sheets>
  <definedNames>
    <definedName name="_xlnm.Print_Area" localSheetId="0">'2.1.sz.mell '!$A$1:$E$31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C23" i="1"/>
  <c r="C18" i="1"/>
  <c r="C28" i="1" s="1"/>
  <c r="C17" i="1"/>
  <c r="E10" i="1"/>
  <c r="E9" i="1"/>
  <c r="E8" i="1"/>
  <c r="E6" i="1"/>
  <c r="E5" i="1"/>
  <c r="E17" i="1" s="1"/>
  <c r="E3" i="1"/>
  <c r="E29" i="1" l="1"/>
  <c r="C29" i="1"/>
  <c r="C30" i="1"/>
  <c r="E30" i="1"/>
  <c r="E31" i="1" l="1"/>
  <c r="C31" i="1"/>
</calcChain>
</file>

<file path=xl/sharedStrings.xml><?xml version="1.0" encoding="utf-8"?>
<sst xmlns="http://schemas.openxmlformats.org/spreadsheetml/2006/main" count="82" uniqueCount="81">
  <si>
    <t>I. Működési célú bevételek és kiadások mérlege
(Önkormányzati szinten)</t>
  </si>
  <si>
    <t>Sor-
szám</t>
  </si>
  <si>
    <t>Bevételek</t>
  </si>
  <si>
    <t>Kiadások</t>
  </si>
  <si>
    <t>Megnevezés</t>
  </si>
  <si>
    <t>2019.évi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</si>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</sst>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textRotation="180" wrapText="1"/>
    </xf>
    <xf numFmtId="164" fontId="0" fillId="0" borderId="0" xfId="0" applyNumberFormat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Continuous" vertical="center" wrapText="1"/>
    </xf>
    <xf numFmtId="164" fontId="3" fillId="0" borderId="4" xfId="0" applyNumberFormat="1" applyFont="1" applyBorder="1" applyAlignment="1">
      <alignment horizontal="centerContinuous" vertical="center" wrapText="1"/>
    </xf>
    <xf numFmtId="164" fontId="3" fillId="0" borderId="5" xfId="0" applyNumberFormat="1" applyFont="1" applyBorder="1" applyAlignment="1">
      <alignment horizontal="centerContinuous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0" fillId="0" borderId="8" xfId="0" applyNumberFormat="1" applyBorder="1" applyAlignment="1">
      <alignment horizontal="left" vertical="center" wrapText="1" indent="1"/>
    </xf>
    <xf numFmtId="164" fontId="7" fillId="0" borderId="9" xfId="0" applyNumberFormat="1" applyFont="1" applyBorder="1" applyAlignment="1">
      <alignment horizontal="left" vertical="center" wrapText="1" indent="1"/>
    </xf>
    <xf numFmtId="164" fontId="7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0" fillId="0" borderId="12" xfId="0" applyNumberFormat="1" applyBorder="1" applyAlignment="1">
      <alignment horizontal="left" vertical="center" wrapText="1" indent="1"/>
    </xf>
    <xf numFmtId="164" fontId="7" fillId="0" borderId="13" xfId="0" applyNumberFormat="1" applyFont="1" applyBorder="1" applyAlignment="1">
      <alignment horizontal="left" vertical="center" wrapText="1" indent="1"/>
    </xf>
    <xf numFmtId="164" fontId="7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Border="1" applyAlignment="1">
      <alignment horizontal="left" vertical="center" wrapText="1" indent="1"/>
    </xf>
    <xf numFmtId="164" fontId="7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Border="1" applyAlignment="1" applyProtection="1">
      <alignment horizontal="left" vertical="center" wrapText="1" indent="1"/>
      <protection locked="0"/>
    </xf>
    <xf numFmtId="164" fontId="7" fillId="0" borderId="0" xfId="0" applyNumberFormat="1" applyFont="1" applyAlignment="1" applyProtection="1">
      <alignment horizontal="left" vertical="center" wrapText="1" indent="1"/>
      <protection locked="0"/>
    </xf>
    <xf numFmtId="164" fontId="7" fillId="0" borderId="18" xfId="0" applyNumberFormat="1" applyFont="1" applyBorder="1" applyAlignment="1" applyProtection="1">
      <alignment horizontal="left" vertical="center" wrapText="1" indent="1"/>
      <protection locked="0"/>
    </xf>
    <xf numFmtId="164" fontId="7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7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8" fillId="0" borderId="7" xfId="0" applyNumberFormat="1" applyFont="1" applyBorder="1" applyAlignment="1">
      <alignment horizontal="left" vertical="center" wrapText="1" indent="1"/>
    </xf>
    <xf numFmtId="164" fontId="6" fillId="0" borderId="3" xfId="0" applyNumberFormat="1" applyFont="1" applyBorder="1" applyAlignment="1">
      <alignment horizontal="left" vertical="center" wrapText="1" indent="1"/>
    </xf>
    <xf numFmtId="164" fontId="6" fillId="0" borderId="4" xfId="0" applyNumberFormat="1" applyFont="1" applyBorder="1" applyAlignment="1">
      <alignment horizontal="right" vertical="center" wrapText="1" indent="1"/>
    </xf>
    <xf numFmtId="164" fontId="6" fillId="0" borderId="5" xfId="0" applyNumberFormat="1" applyFont="1" applyBorder="1" applyAlignment="1">
      <alignment horizontal="right" vertical="center" wrapText="1" indent="1"/>
    </xf>
    <xf numFmtId="164" fontId="0" fillId="0" borderId="21" xfId="0" applyNumberFormat="1" applyBorder="1" applyAlignment="1">
      <alignment horizontal="left" vertical="center" wrapText="1" indent="1"/>
    </xf>
    <xf numFmtId="164" fontId="7" fillId="0" borderId="22" xfId="0" applyNumberFormat="1" applyFont="1" applyBorder="1" applyAlignment="1">
      <alignment horizontal="left" vertical="center" wrapText="1" indent="1"/>
    </xf>
    <xf numFmtId="164" fontId="9" fillId="0" borderId="23" xfId="0" applyNumberFormat="1" applyFont="1" applyBorder="1" applyAlignment="1">
      <alignment horizontal="right" vertical="center" wrapText="1" indent="1"/>
    </xf>
    <xf numFmtId="164" fontId="7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Border="1" applyAlignment="1">
      <alignment horizontal="right" vertical="center" wrapText="1" indent="1"/>
    </xf>
    <xf numFmtId="164" fontId="7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7" fillId="0" borderId="22" xfId="0" applyNumberFormat="1" applyFont="1" applyBorder="1" applyAlignment="1" applyProtection="1">
      <alignment horizontal="left" vertical="center" wrapText="1" indent="1"/>
      <protection locked="0"/>
    </xf>
    <xf numFmtId="164" fontId="8" fillId="0" borderId="3" xfId="0" applyNumberFormat="1" applyFont="1" applyBorder="1" applyAlignment="1">
      <alignment horizontal="left" vertical="center" wrapText="1" indent="1"/>
    </xf>
    <xf numFmtId="164" fontId="3" fillId="0" borderId="25" xfId="0" applyNumberFormat="1" applyFont="1" applyBorder="1" applyAlignment="1">
      <alignment horizontal="right" vertical="center" wrapText="1" indent="1"/>
    </xf>
    <xf numFmtId="164" fontId="8" fillId="0" borderId="25" xfId="0" applyNumberFormat="1" applyFont="1" applyBorder="1" applyAlignment="1">
      <alignment horizontal="right" vertical="center" wrapText="1" indent="1"/>
    </xf>
    <xf numFmtId="164" fontId="10" fillId="0" borderId="26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2">
    <cellStyle name="Normál" xfId="0" builtinId="0"/>
    <cellStyle name="Normál_KVRENMUNKA" xfId="1" xr:uid="{E415ABF0-A58C-43A9-9A24-629785B6C5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AF83-4620-40D6-A9DF-A86777513C93}">
  <sheetPr codeName="Munka6">
    <tabColor theme="6"/>
  </sheetPr>
  <dimension ref="A1:F32"/>
  <sheetViews>
    <sheetView tabSelected="1" view="pageLayout" zoomScaleNormal="100" zoomScaleSheetLayoutView="100" workbookViewId="0">
      <selection activeCell="C10" sqref="C10"/>
    </sheetView>
  </sheetViews>
  <sheetFormatPr defaultRowHeight="12.75" x14ac:dyDescent="0.2"/>
  <cols>
    <col min="1" max="1" width="6.83203125" style="3" customWidth="1"/>
    <col min="2" max="2" width="55.1640625" style="48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/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2019.évi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v>1460810310</v>
      </c>
      <c r="D5" s="19" t="s">
        <v>13</v>
      </c>
      <c r="E5" s="21">
        <f>1055210315</f>
        <v>1055210315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v>226480756</v>
      </c>
      <c r="D6" s="23" t="s">
        <v>16</v>
      </c>
      <c r="E6" s="25">
        <f>219874360</f>
        <v>219874360</v>
      </c>
      <c r="F6" s="2"/>
    </row>
    <row r="7" spans="1:6" ht="12.95" customHeight="1" x14ac:dyDescent="0.2">
      <c r="A7" s="22" t="s">
        <v>17</v>
      </c>
      <c r="B7" s="23" t="s">
        <v>18</v>
      </c>
      <c r="C7" s="24">
        <v>67792936</v>
      </c>
      <c r="D7" s="23" t="s">
        <v>19</v>
      </c>
      <c r="E7" s="25">
        <v>910925583</v>
      </c>
      <c r="F7" s="2"/>
    </row>
    <row r="8" spans="1:6" ht="12.95" customHeight="1" x14ac:dyDescent="0.2">
      <c r="A8" s="22" t="s">
        <v>20</v>
      </c>
      <c r="B8" s="23" t="s">
        <v>21</v>
      </c>
      <c r="C8" s="24">
        <v>481500000</v>
      </c>
      <c r="D8" s="23" t="s">
        <v>22</v>
      </c>
      <c r="E8" s="25">
        <f>75850000</f>
        <v>75850000</v>
      </c>
      <c r="F8" s="2"/>
    </row>
    <row r="9" spans="1:6" ht="12.95" customHeight="1" x14ac:dyDescent="0.2">
      <c r="A9" s="22" t="s">
        <v>23</v>
      </c>
      <c r="B9" s="26" t="s">
        <v>24</v>
      </c>
      <c r="C9" s="24">
        <v>338598578</v>
      </c>
      <c r="D9" s="23" t="s">
        <v>25</v>
      </c>
      <c r="E9" s="25">
        <f>219979003+580000</f>
        <v>220559003</v>
      </c>
      <c r="F9" s="2"/>
    </row>
    <row r="10" spans="1:6" ht="12.95" customHeight="1" x14ac:dyDescent="0.2">
      <c r="A10" s="22" t="s">
        <v>26</v>
      </c>
      <c r="B10" s="23" t="s">
        <v>27</v>
      </c>
      <c r="C10" s="27">
        <v>1430000</v>
      </c>
      <c r="D10" s="23" t="s">
        <v>28</v>
      </c>
      <c r="E10" s="25">
        <f>4000000+3310000+10000000+300000+400000+333702+1063524+5007+101823+448045+15000000-580000</f>
        <v>34382101</v>
      </c>
      <c r="F10" s="2"/>
    </row>
    <row r="11" spans="1:6" ht="12.95" customHeight="1" x14ac:dyDescent="0.2">
      <c r="A11" s="22" t="s">
        <v>29</v>
      </c>
      <c r="B11" s="23" t="s">
        <v>30</v>
      </c>
      <c r="C11" s="24"/>
      <c r="D11" s="28"/>
      <c r="E11" s="25"/>
      <c r="F11" s="2"/>
    </row>
    <row r="12" spans="1:6" ht="12.95" customHeight="1" x14ac:dyDescent="0.2">
      <c r="A12" s="22" t="s">
        <v>31</v>
      </c>
      <c r="B12" s="28"/>
      <c r="C12" s="24"/>
      <c r="D12" s="28"/>
      <c r="E12" s="25"/>
      <c r="F12" s="2"/>
    </row>
    <row r="13" spans="1:6" ht="12.95" customHeight="1" x14ac:dyDescent="0.2">
      <c r="A13" s="22" t="s">
        <v>32</v>
      </c>
      <c r="B13" s="29"/>
      <c r="C13" s="27"/>
      <c r="D13" s="28"/>
      <c r="E13" s="25"/>
      <c r="F13" s="2"/>
    </row>
    <row r="14" spans="1:6" ht="12.95" customHeight="1" x14ac:dyDescent="0.2">
      <c r="A14" s="22" t="s">
        <v>33</v>
      </c>
      <c r="B14" s="28"/>
      <c r="C14" s="24"/>
      <c r="D14" s="28"/>
      <c r="E14" s="25"/>
      <c r="F14" s="2"/>
    </row>
    <row r="15" spans="1:6" ht="12.95" customHeight="1" x14ac:dyDescent="0.2">
      <c r="A15" s="22" t="s">
        <v>34</v>
      </c>
      <c r="B15" s="28"/>
      <c r="C15" s="24"/>
      <c r="D15" s="28"/>
      <c r="E15" s="25"/>
      <c r="F15" s="2"/>
    </row>
    <row r="16" spans="1:6" ht="12.95" customHeight="1" thickBot="1" x14ac:dyDescent="0.25">
      <c r="A16" s="22" t="s">
        <v>35</v>
      </c>
      <c r="B16" s="30"/>
      <c r="C16" s="31"/>
      <c r="D16" s="28"/>
      <c r="E16" s="32"/>
      <c r="F16" s="2"/>
    </row>
    <row r="17" spans="1:6" ht="15.95" customHeight="1" thickBot="1" x14ac:dyDescent="0.25">
      <c r="A17" s="33" t="s">
        <v>36</v>
      </c>
      <c r="B17" s="34" t="s">
        <v>37</v>
      </c>
      <c r="C17" s="35">
        <f>SUM(C5:C16)-C7</f>
        <v>2508819644</v>
      </c>
      <c r="D17" s="34" t="s">
        <v>38</v>
      </c>
      <c r="E17" s="36">
        <f>SUM(E5:E16)</f>
        <v>2516801362</v>
      </c>
      <c r="F17" s="2"/>
    </row>
    <row r="18" spans="1:6" ht="12.95" customHeight="1" x14ac:dyDescent="0.2">
      <c r="A18" s="37" t="s">
        <v>39</v>
      </c>
      <c r="B18" s="38" t="s">
        <v>40</v>
      </c>
      <c r="C18" s="39">
        <f>SUM(C19:C22)</f>
        <v>364667600</v>
      </c>
      <c r="D18" s="23" t="s">
        <v>41</v>
      </c>
      <c r="E18" s="40"/>
      <c r="F18" s="2"/>
    </row>
    <row r="19" spans="1:6" ht="12.95" customHeight="1" x14ac:dyDescent="0.2">
      <c r="A19" s="22" t="s">
        <v>42</v>
      </c>
      <c r="B19" s="23" t="s">
        <v>43</v>
      </c>
      <c r="C19" s="24">
        <v>364667600</v>
      </c>
      <c r="D19" s="23" t="s">
        <v>44</v>
      </c>
      <c r="E19" s="25">
        <v>100000000</v>
      </c>
      <c r="F19" s="2"/>
    </row>
    <row r="20" spans="1:6" ht="12.95" customHeight="1" x14ac:dyDescent="0.2">
      <c r="A20" s="22" t="s">
        <v>45</v>
      </c>
      <c r="B20" s="23" t="s">
        <v>46</v>
      </c>
      <c r="C20" s="24"/>
      <c r="D20" s="23" t="s">
        <v>47</v>
      </c>
      <c r="E20" s="25"/>
      <c r="F20" s="2"/>
    </row>
    <row r="21" spans="1:6" ht="12.95" customHeight="1" x14ac:dyDescent="0.2">
      <c r="A21" s="22" t="s">
        <v>48</v>
      </c>
      <c r="B21" s="23" t="s">
        <v>49</v>
      </c>
      <c r="C21" s="24"/>
      <c r="D21" s="23" t="s">
        <v>50</v>
      </c>
      <c r="E21" s="25"/>
      <c r="F21" s="2"/>
    </row>
    <row r="22" spans="1:6" ht="12.95" customHeight="1" x14ac:dyDescent="0.2">
      <c r="A22" s="22" t="s">
        <v>51</v>
      </c>
      <c r="B22" s="23" t="s">
        <v>52</v>
      </c>
      <c r="C22" s="24"/>
      <c r="D22" s="38" t="s">
        <v>53</v>
      </c>
      <c r="E22" s="25"/>
      <c r="F22" s="2"/>
    </row>
    <row r="23" spans="1:6" ht="12.95" customHeight="1" x14ac:dyDescent="0.2">
      <c r="A23" s="22" t="s">
        <v>54</v>
      </c>
      <c r="B23" s="23" t="s">
        <v>55</v>
      </c>
      <c r="C23" s="41">
        <f>SUM(C24:C27)</f>
        <v>100000000</v>
      </c>
      <c r="D23" s="23" t="s">
        <v>56</v>
      </c>
      <c r="E23" s="25"/>
      <c r="F23" s="2"/>
    </row>
    <row r="24" spans="1:6" ht="12.95" customHeight="1" x14ac:dyDescent="0.2">
      <c r="A24" s="37" t="s">
        <v>57</v>
      </c>
      <c r="B24" s="38" t="s">
        <v>58</v>
      </c>
      <c r="C24" s="42">
        <v>100000000</v>
      </c>
      <c r="D24" s="19" t="s">
        <v>59</v>
      </c>
      <c r="E24" s="40"/>
      <c r="F24" s="2"/>
    </row>
    <row r="25" spans="1:6" ht="12.95" customHeight="1" x14ac:dyDescent="0.2">
      <c r="A25" s="22" t="s">
        <v>60</v>
      </c>
      <c r="B25" s="23" t="s">
        <v>61</v>
      </c>
      <c r="C25" s="24"/>
      <c r="D25" s="23" t="s">
        <v>62</v>
      </c>
      <c r="E25" s="25"/>
      <c r="F25" s="2"/>
    </row>
    <row r="26" spans="1:6" ht="12.95" customHeight="1" x14ac:dyDescent="0.2">
      <c r="A26" s="22" t="s">
        <v>63</v>
      </c>
      <c r="B26" s="23" t="s">
        <v>64</v>
      </c>
      <c r="C26" s="24"/>
      <c r="D26" s="23" t="s">
        <v>65</v>
      </c>
      <c r="E26" s="25"/>
      <c r="F26" s="2"/>
    </row>
    <row r="27" spans="1:6" ht="12.95" customHeight="1" thickBot="1" x14ac:dyDescent="0.25">
      <c r="A27" s="37" t="s">
        <v>66</v>
      </c>
      <c r="B27" s="38" t="s">
        <v>67</v>
      </c>
      <c r="C27" s="42"/>
      <c r="D27" s="43" t="s">
        <v>68</v>
      </c>
      <c r="E27" s="40">
        <v>41904332</v>
      </c>
      <c r="F27" s="2"/>
    </row>
    <row r="28" spans="1:6" ht="21.75" customHeight="1" thickBot="1" x14ac:dyDescent="0.25">
      <c r="A28" s="33" t="s">
        <v>69</v>
      </c>
      <c r="B28" s="34" t="s">
        <v>70</v>
      </c>
      <c r="C28" s="35">
        <f>+C18+C23+C26+C27</f>
        <v>464667600</v>
      </c>
      <c r="D28" s="34" t="s">
        <v>71</v>
      </c>
      <c r="E28" s="36">
        <f>SUM(E18:E27)</f>
        <v>141904332</v>
      </c>
      <c r="F28" s="2"/>
    </row>
    <row r="29" spans="1:6" ht="13.5" thickBot="1" x14ac:dyDescent="0.25">
      <c r="A29" s="33" t="s">
        <v>72</v>
      </c>
      <c r="B29" s="44" t="s">
        <v>73</v>
      </c>
      <c r="C29" s="45">
        <f>+C17+C28</f>
        <v>2973487244</v>
      </c>
      <c r="D29" s="44" t="s">
        <v>74</v>
      </c>
      <c r="E29" s="45">
        <f>E28+E17</f>
        <v>2658705694</v>
      </c>
      <c r="F29" s="2"/>
    </row>
    <row r="30" spans="1:6" ht="13.5" thickBot="1" x14ac:dyDescent="0.25">
      <c r="A30" s="33" t="s">
        <v>75</v>
      </c>
      <c r="B30" s="44" t="s">
        <v>76</v>
      </c>
      <c r="C30" s="45">
        <f>IF(C17-E17&lt;0,E17-C17,"-")</f>
        <v>7981718</v>
      </c>
      <c r="D30" s="44" t="s">
        <v>77</v>
      </c>
      <c r="E30" s="45" t="str">
        <f>IF(C17-E17&gt;0,C17-E17,"-")</f>
        <v>-</v>
      </c>
      <c r="F30" s="2"/>
    </row>
    <row r="31" spans="1:6" ht="13.5" thickBot="1" x14ac:dyDescent="0.25">
      <c r="A31" s="33" t="s">
        <v>78</v>
      </c>
      <c r="B31" s="44" t="s">
        <v>79</v>
      </c>
      <c r="C31" s="46" t="str">
        <f>IF(C29-E29&lt;0,E29-C29,"-")</f>
        <v>-</v>
      </c>
      <c r="D31" s="44" t="s">
        <v>80</v>
      </c>
      <c r="E31" s="45">
        <f>IF(C29-E29&gt;0,C29-E29,"-")</f>
        <v>314781550</v>
      </c>
      <c r="F31" s="2"/>
    </row>
    <row r="32" spans="1:6" ht="18.75" x14ac:dyDescent="0.2">
      <c r="B32" s="47"/>
      <c r="C32" s="47"/>
      <c r="D32" s="47"/>
    </row>
  </sheetData>
  <mergeCells count="4">
    <mergeCell ref="A1:E1"/>
    <mergeCell ref="F1:F31"/>
    <mergeCell ref="A2:A3"/>
    <mergeCell ref="B32:D3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2.1.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2019-02-19T14:06:45Z</dcterms:created>
  <dcterms:modified xsi:type="dcterms:W3CDTF">2019-02-19T14:06:45Z</dcterms:modified>
</cp:coreProperties>
</file>