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255"/>
  </bookViews>
  <sheets>
    <sheet name="Eredeti" sheetId="2" r:id="rId1"/>
  </sheets>
  <calcPr calcId="125725"/>
</workbook>
</file>

<file path=xl/calcChain.xml><?xml version="1.0" encoding="utf-8"?>
<calcChain xmlns="http://schemas.openxmlformats.org/spreadsheetml/2006/main">
  <c r="X79" i="2"/>
  <c r="X76"/>
  <c r="X72"/>
  <c r="X74" s="1"/>
  <c r="X63"/>
  <c r="X59"/>
  <c r="X61" s="1"/>
  <c r="X33"/>
  <c r="X36" s="1"/>
  <c r="X27"/>
  <c r="X26"/>
  <c r="X14"/>
  <c r="X23" s="1"/>
  <c r="X41" l="1"/>
  <c r="X77" s="1"/>
  <c r="X80" s="1"/>
  <c r="W79"/>
  <c r="W76"/>
  <c r="W63"/>
  <c r="W72" s="1"/>
  <c r="W74" s="1"/>
  <c r="W59"/>
  <c r="W55"/>
  <c r="W50"/>
  <c r="W44"/>
  <c r="W33"/>
  <c r="W27"/>
  <c r="W26"/>
  <c r="W14"/>
  <c r="W23" s="1"/>
  <c r="W61" l="1"/>
  <c r="W36"/>
  <c r="W41" s="1"/>
  <c r="W77" l="1"/>
  <c r="W80" s="1"/>
</calcChain>
</file>

<file path=xl/sharedStrings.xml><?xml version="1.0" encoding="utf-8"?>
<sst xmlns="http://schemas.openxmlformats.org/spreadsheetml/2006/main" count="253" uniqueCount="184">
  <si>
    <t>Rovat megnevezése</t>
  </si>
  <si>
    <t>01</t>
  </si>
  <si>
    <t>02</t>
  </si>
  <si>
    <t>03</t>
  </si>
  <si>
    <t>04</t>
  </si>
  <si>
    <t>05</t>
  </si>
  <si>
    <t>06</t>
  </si>
  <si>
    <t>07</t>
  </si>
  <si>
    <t>08</t>
  </si>
  <si>
    <t>12</t>
  </si>
  <si>
    <t>13</t>
  </si>
  <si>
    <t>14</t>
  </si>
  <si>
    <t>18</t>
  </si>
  <si>
    <t>19</t>
  </si>
  <si>
    <t>25</t>
  </si>
  <si>
    <t>26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</si>
  <si>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</si>
  <si>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</si>
  <si>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</si>
  <si>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</si>
  <si>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</si>
  <si>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</si>
  <si>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</si>
  <si>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</si>
  <si>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</si>
  <si>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</si>
  <si>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</si>
  <si>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</si>
  <si>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</si>
  <si>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</si>
  <si>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</si>
  <si>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</si>
  <si>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 xml:space="preserve">Sor-szám
</t>
  </si>
  <si>
    <t xml:space="preserve">Rovat/Tétel száma
</t>
  </si>
  <si>
    <t>Helyi önkormányzatok működésének általános támogatása</t>
  </si>
  <si>
    <t>B111</t>
  </si>
  <si>
    <t>B112</t>
  </si>
  <si>
    <t>B113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</si>
  <si>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</si>
  <si>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</si>
  <si>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</si>
  <si>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</si>
  <si>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</si>
  <si>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</si>
  <si>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</si>
  <si>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</si>
  <si>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</si>
  <si>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B16</t>
  </si>
  <si>
    <t>Műk.célú támogatások központi költségvetési szervtől</t>
  </si>
  <si>
    <t>09-1611</t>
  </si>
  <si>
    <t>09-16131</t>
  </si>
  <si>
    <t>09-1614</t>
  </si>
  <si>
    <t>09-1615</t>
  </si>
  <si>
    <t>09-1616</t>
  </si>
  <si>
    <t>Műk.célú támogatások társulástól és költségvetési szervétől</t>
  </si>
  <si>
    <t>09-1617</t>
  </si>
  <si>
    <t>B1</t>
  </si>
  <si>
    <t>Felhalmozási célú önkormányzati támogatások</t>
  </si>
  <si>
    <t>B21</t>
  </si>
  <si>
    <t>B25</t>
  </si>
  <si>
    <t>B2</t>
  </si>
  <si>
    <t xml:space="preserve">Vagyoni tipusú adók </t>
  </si>
  <si>
    <t>B34</t>
  </si>
  <si>
    <t>Magánszemélyek kommunális adója</t>
  </si>
  <si>
    <t>09-34114</t>
  </si>
  <si>
    <t xml:space="preserve">Értékesítési és forgalmi adók </t>
  </si>
  <si>
    <t>B351</t>
  </si>
  <si>
    <t>Iparűzési adó állandó jelleggel végzett tevékenység után</t>
  </si>
  <si>
    <t>09-351121</t>
  </si>
  <si>
    <t>Gépjárműadók</t>
  </si>
  <si>
    <t>B354</t>
  </si>
  <si>
    <t>Helyi önkormányzatokat megillető gépjárműadó</t>
  </si>
  <si>
    <t>09-354121</t>
  </si>
  <si>
    <t xml:space="preserve">Egyéb áruhasználati és szolgáltatási adók </t>
  </si>
  <si>
    <t>B355</t>
  </si>
  <si>
    <t>Idegenforgalmi adó (tartózkodás alapján)</t>
  </si>
  <si>
    <t>09-355121</t>
  </si>
  <si>
    <t>09-355122</t>
  </si>
  <si>
    <t xml:space="preserve">Termékek és szolgáltatások adói (=26+…+30) </t>
  </si>
  <si>
    <t>B35</t>
  </si>
  <si>
    <t xml:space="preserve">Egyéb közhatalmi bevételek </t>
  </si>
  <si>
    <t>B36</t>
  </si>
  <si>
    <t>09-36126</t>
  </si>
  <si>
    <t>Helyi adópótlék, adóbírság</t>
  </si>
  <si>
    <t>09-36128</t>
  </si>
  <si>
    <t>Egyéb helyi közhatalmi bevételek</t>
  </si>
  <si>
    <t>09-36129</t>
  </si>
  <si>
    <t>Közhatalmi bevételek (=22+...+25+31+32)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</si>
  <si>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</si>
  <si>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</si>
  <si>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</si>
  <si>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</si>
  <si>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</si>
  <si>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</si>
  <si>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</si>
  <si>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09-40311</t>
  </si>
  <si>
    <t>09-40312</t>
  </si>
  <si>
    <t>Tulajdonosi bevételek</t>
  </si>
  <si>
    <t>B404</t>
  </si>
  <si>
    <t>Önkormányzati lakások lakbérbevétele</t>
  </si>
  <si>
    <t>09-4041341</t>
  </si>
  <si>
    <t>09-4041342</t>
  </si>
  <si>
    <t>Ellátási díjak</t>
  </si>
  <si>
    <t>B405</t>
  </si>
  <si>
    <t>09-405111</t>
  </si>
  <si>
    <t>09-405112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</si>
  <si>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</si>
  <si>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</si>
  <si>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</si>
  <si>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</si>
  <si>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</si>
  <si>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</si>
  <si>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Államházt.kívüli betétek után kapott kamatbevételek</t>
  </si>
  <si>
    <t>09-408121</t>
  </si>
  <si>
    <t>Államházt.kívüli egyéb kamatbevételek</t>
  </si>
  <si>
    <t>09-408129</t>
  </si>
  <si>
    <t>Egyéb pénzügyi műveletek bevételei</t>
  </si>
  <si>
    <t>B409</t>
  </si>
  <si>
    <t>Egyéb működési bevételek</t>
  </si>
  <si>
    <t>B410</t>
  </si>
  <si>
    <t>Kapott kártérítések bevételei</t>
  </si>
  <si>
    <t>09-41011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</si>
  <si>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</si>
  <si>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</si>
  <si>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</si>
  <si>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</si>
  <si>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</si>
  <si>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</si>
  <si>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Termőföld értékesítés bevétele</t>
  </si>
  <si>
    <t>09-5211</t>
  </si>
  <si>
    <t>Lakótelkek értékesítésének bevétele</t>
  </si>
  <si>
    <t>09-52121</t>
  </si>
  <si>
    <t>Lakóépület értékesítésének bevétele</t>
  </si>
  <si>
    <t>09-52131</t>
  </si>
  <si>
    <t>Egyéb épületek értékesítésének bevétele</t>
  </si>
  <si>
    <t>09-52133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</si>
  <si>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</si>
  <si>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</si>
  <si>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</si>
  <si>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</si>
  <si>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</si>
  <si>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</si>
  <si>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</si>
  <si>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</si>
  <si>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Egyéb működési célú átvett pénzeszközök</t>
  </si>
  <si>
    <t>B63</t>
  </si>
  <si>
    <t>Működési célú átvett pénzeszközök (=51+52+53)</t>
  </si>
  <si>
    <t>B6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</si>
  <si>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</si>
  <si>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</si>
  <si>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</si>
  <si>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</si>
  <si>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</si>
  <si>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</si>
  <si>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Önkorm.egyes köznevelési feladatainak támogatása</t>
  </si>
  <si>
    <t>Önkorm.szociális és gyermekjóléti  feladatainak támogatása</t>
  </si>
  <si>
    <t>Önkormányzatok kulturális feladatainak támogatása</t>
  </si>
  <si>
    <t>Műk.célú támogatások államh.belülről (=07+…+12)</t>
  </si>
  <si>
    <t>Egyéb felhalm.célú támogatások bevételei államh.belülről</t>
  </si>
  <si>
    <t>Felhalm.célú támogatások államh.belülről (=14+…+18)</t>
  </si>
  <si>
    <t>Államh.belülre továbbszáml.közvetített szolg.bevétele</t>
  </si>
  <si>
    <t>Önkorm.egyéb helyiségek bérbeadásából szárm.bevételek</t>
  </si>
  <si>
    <t>Intézm.ellátási díjak: óvodai étkezt.igénybevevők térítési díja</t>
  </si>
  <si>
    <t>Intézm.ellátási díjak: iskolai étkezt.igénybevevők térítési díja</t>
  </si>
  <si>
    <t>Önkorm.megillető helyszíni és szabálysértési bírságok</t>
  </si>
  <si>
    <t>Műk.c.támogat.helyi önkorm-tól és azok költségv.szervétől</t>
  </si>
  <si>
    <t>Műk.célú támogatások társadalombizt.pénzügyi alapjaitól</t>
  </si>
  <si>
    <t>Műk.célú tám.fejezeti kez.előirányzattól EU-s programokra</t>
  </si>
  <si>
    <t>Egyéb működési célú támogatások bevételei államh.belülről</t>
  </si>
  <si>
    <t>Előző év költségvetési maradványának igénybevétele</t>
  </si>
  <si>
    <t>B8131</t>
  </si>
  <si>
    <t>Finanszírozási bevételek</t>
  </si>
  <si>
    <t>B8</t>
  </si>
  <si>
    <t>PÉNZFORGALMI BEVÉTELEK ÖSSZESEN:</t>
  </si>
  <si>
    <t>Egyéb célú telkek értékesítésének bevétele</t>
  </si>
  <si>
    <t>09-52122</t>
  </si>
  <si>
    <t>Helyi környezetterhelési díj (talajterhelési díj)</t>
  </si>
  <si>
    <t>Áh.kív.továbbszáml.közvetített szolg.bevétele (szolg.lakás távhő)</t>
  </si>
  <si>
    <t>Műk.célú támogatások elkülönített állami pénzalaptól (közfogl.)</t>
  </si>
  <si>
    <t>Hevesaranyos Község Önkormányzata</t>
  </si>
  <si>
    <t>2016. évi módosított bevételei rovatonként részletezve</t>
  </si>
  <si>
    <t>Eredeti előirányzat</t>
  </si>
  <si>
    <t>Módosított előirányzat</t>
  </si>
  <si>
    <t>1.  számú melléklet a 5/2017 (V.30.) számú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</si>
</sst>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_-* #,##0\ &quot;Ft&quot;_-;\-* #,##0\ &quot;Ft&quot;_-;_-* &quot;-&quot;??\ &quot;Ft&quot;_-;_-@_-"/>
  </numFmts>
  <fonts count="18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10" fillId="0" borderId="3" xfId="0" applyFont="1" applyBorder="1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0" borderId="3" xfId="0" applyFont="1" applyBorder="1"/>
    <xf numFmtId="0" fontId="13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16" fillId="3" borderId="0" xfId="0" applyFont="1" applyFill="1"/>
    <xf numFmtId="0" fontId="2" fillId="0" borderId="1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10" fillId="0" borderId="3" xfId="1" applyNumberFormat="1" applyFont="1" applyFill="1" applyBorder="1"/>
    <xf numFmtId="165" fontId="11" fillId="0" borderId="3" xfId="1" applyNumberFormat="1" applyFont="1" applyFill="1" applyBorder="1"/>
    <xf numFmtId="165" fontId="15" fillId="0" borderId="3" xfId="1" applyNumberFormat="1" applyFont="1" applyFill="1" applyBorder="1"/>
    <xf numFmtId="165" fontId="11" fillId="2" borderId="3" xfId="1" applyNumberFormat="1" applyFont="1" applyFill="1" applyBorder="1"/>
    <xf numFmtId="165" fontId="14" fillId="3" borderId="3" xfId="1" applyNumberFormat="1" applyFont="1" applyFill="1" applyBorder="1" applyAlignment="1">
      <alignment vertical="center"/>
    </xf>
    <xf numFmtId="165" fontId="10" fillId="0" borderId="3" xfId="1" applyNumberFormat="1" applyFont="1" applyBorder="1"/>
    <xf numFmtId="165" fontId="14" fillId="4" borderId="3" xfId="1" applyNumberFormat="1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0"/>
  <sheetViews>
    <sheetView tabSelected="1" view="pageBreakPreview" zoomScaleNormal="100" zoomScaleSheetLayoutView="100" workbookViewId="0">
      <selection activeCell="D5" sqref="A4:Y5"/>
    </sheetView>
  </sheetViews>
  <sheetFormatPr defaultRowHeight="15"/>
  <cols>
    <col min="1" max="1" width="4.7109375" customWidth="1"/>
    <col min="2" max="2" width="9.140625" hidden="1" customWidth="1"/>
    <col min="3" max="3" width="45.85546875" customWidth="1"/>
    <col min="4" max="4" width="9.140625" customWidth="1"/>
    <col min="5" max="5" width="0.140625" customWidth="1"/>
    <col min="6" max="21" width="9.140625" hidden="1" customWidth="1"/>
    <col min="22" max="22" width="10.28515625" customWidth="1"/>
    <col min="23" max="23" width="23.85546875" customWidth="1"/>
    <col min="24" max="24" width="20.7109375" customWidth="1"/>
    <col min="25" max="25" width="21.7109375" customWidth="1"/>
  </cols>
  <sheetData>
    <row r="1" spans="1:25">
      <c r="A1" s="54" t="s">
        <v>183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ht="15.75">
      <c r="A3" s="63" t="s">
        <v>179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15.75">
      <c r="A4" s="63" t="s">
        <v>180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>
      <c r="A6" s="55" t="s">
        <v>32</v>
      </c>
      <c r="B6" s="56"/>
      <c r="C6" s="59" t="s">
        <v>0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60" t="s">
        <v>33</v>
      </c>
      <c r="W6" s="61" t="s">
        <v>181</v>
      </c>
      <c r="X6" s="64" t="s">
        <v>182</v>
      </c>
      <c r="Y6" s="61"/>
    </row>
    <row r="7" spans="1:25" ht="24.75" customHeight="1">
      <c r="A7" s="57"/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60"/>
      <c r="W7" s="62"/>
      <c r="X7" s="65"/>
      <c r="Y7" s="62"/>
    </row>
    <row r="8" spans="1:25" ht="15.75" customHeight="1">
      <c r="A8" s="34" t="s">
        <v>1</v>
      </c>
      <c r="B8" s="36"/>
      <c r="C8" s="2" t="s">
        <v>34</v>
      </c>
      <c r="D8" s="3" t="s">
        <v>35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3" t="s">
        <v>35</v>
      </c>
      <c r="W8" s="27">
        <v>12922312</v>
      </c>
      <c r="X8" s="27">
        <v>13435333</v>
      </c>
      <c r="Y8" s="27"/>
    </row>
    <row r="9" spans="1:25" ht="15.75" customHeight="1">
      <c r="A9" s="34" t="s">
        <v>2</v>
      </c>
      <c r="B9" s="36"/>
      <c r="C9" s="4" t="s">
        <v>154</v>
      </c>
      <c r="D9" s="3" t="s">
        <v>36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3" t="s">
        <v>36</v>
      </c>
      <c r="W9" s="27">
        <v>14180640</v>
      </c>
      <c r="X9" s="27">
        <v>14180640</v>
      </c>
      <c r="Y9" s="27"/>
    </row>
    <row r="10" spans="1:25" ht="15.75" customHeight="1">
      <c r="A10" s="34" t="s">
        <v>3</v>
      </c>
      <c r="B10" s="36"/>
      <c r="C10" s="4" t="s">
        <v>155</v>
      </c>
      <c r="D10" s="3" t="s">
        <v>37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 t="s">
        <v>37</v>
      </c>
      <c r="W10" s="27">
        <v>14817901</v>
      </c>
      <c r="X10" s="27">
        <v>15164943</v>
      </c>
      <c r="Y10" s="27"/>
    </row>
    <row r="11" spans="1:25" ht="15.75" customHeight="1">
      <c r="A11" s="34" t="s">
        <v>4</v>
      </c>
      <c r="B11" s="36"/>
      <c r="C11" s="16" t="s">
        <v>156</v>
      </c>
      <c r="D11" s="3" t="s">
        <v>38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 t="s">
        <v>38</v>
      </c>
      <c r="W11" s="27">
        <v>1200000</v>
      </c>
      <c r="X11" s="27">
        <v>1200000</v>
      </c>
      <c r="Y11" s="27"/>
    </row>
    <row r="12" spans="1:25" ht="15.75" customHeight="1">
      <c r="A12" s="34" t="s">
        <v>5</v>
      </c>
      <c r="B12" s="36"/>
      <c r="C12" s="4" t="s">
        <v>39</v>
      </c>
      <c r="D12" s="3" t="s">
        <v>40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 t="s">
        <v>40</v>
      </c>
      <c r="W12" s="27">
        <v>0</v>
      </c>
      <c r="X12" s="27">
        <v>13412630</v>
      </c>
      <c r="Y12" s="27"/>
    </row>
    <row r="13" spans="1:25" ht="15.75" customHeight="1">
      <c r="A13" s="34" t="s">
        <v>6</v>
      </c>
      <c r="B13" s="36"/>
      <c r="C13" s="4" t="s">
        <v>41</v>
      </c>
      <c r="D13" s="3" t="s">
        <v>42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 t="s">
        <v>42</v>
      </c>
      <c r="W13" s="27">
        <v>0</v>
      </c>
      <c r="X13" s="27">
        <v>2898754</v>
      </c>
      <c r="Y13" s="27"/>
    </row>
    <row r="14" spans="1:25" ht="15.75" customHeight="1">
      <c r="A14" s="45" t="s">
        <v>7</v>
      </c>
      <c r="B14" s="49"/>
      <c r="C14" s="5" t="s">
        <v>43</v>
      </c>
      <c r="D14" s="6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6" t="s">
        <v>44</v>
      </c>
      <c r="W14" s="28">
        <f>SUM(W8:W13)</f>
        <v>43120853</v>
      </c>
      <c r="X14" s="28">
        <f>SUM(X8:X13)</f>
        <v>60292300</v>
      </c>
      <c r="Y14" s="28"/>
    </row>
    <row r="15" spans="1:25" ht="15.75" customHeight="1">
      <c r="A15" s="34" t="s">
        <v>8</v>
      </c>
      <c r="B15" s="36"/>
      <c r="C15" s="4" t="s">
        <v>45</v>
      </c>
      <c r="D15" s="3" t="s">
        <v>46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3" t="s">
        <v>46</v>
      </c>
      <c r="W15" s="27"/>
      <c r="X15" s="27"/>
      <c r="Y15" s="27"/>
    </row>
    <row r="16" spans="1:25" ht="15.75" customHeight="1">
      <c r="A16" s="34" t="s">
        <v>9</v>
      </c>
      <c r="B16" s="36"/>
      <c r="C16" s="4" t="s">
        <v>168</v>
      </c>
      <c r="D16" s="3" t="s">
        <v>47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3" t="s">
        <v>47</v>
      </c>
      <c r="W16" s="27">
        <v>0</v>
      </c>
      <c r="X16" s="27">
        <v>0</v>
      </c>
      <c r="Y16" s="27"/>
    </row>
    <row r="17" spans="1:25" ht="15.75" customHeight="1">
      <c r="A17" s="24"/>
      <c r="B17" s="26"/>
      <c r="C17" s="7" t="s">
        <v>48</v>
      </c>
      <c r="D17" s="8" t="s">
        <v>49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8" t="s">
        <v>49</v>
      </c>
      <c r="W17" s="29"/>
      <c r="X17" s="29"/>
      <c r="Y17" s="29"/>
    </row>
    <row r="18" spans="1:25" ht="15.75" customHeight="1">
      <c r="A18" s="24"/>
      <c r="B18" s="26"/>
      <c r="C18" s="7" t="s">
        <v>167</v>
      </c>
      <c r="D18" s="8" t="s">
        <v>50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8" t="s">
        <v>50</v>
      </c>
      <c r="W18" s="29"/>
      <c r="X18" s="29"/>
      <c r="Y18" s="29"/>
    </row>
    <row r="19" spans="1:25" ht="15.75" customHeight="1">
      <c r="A19" s="24"/>
      <c r="B19" s="26"/>
      <c r="C19" s="7" t="s">
        <v>166</v>
      </c>
      <c r="D19" s="8" t="s">
        <v>51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8" t="s">
        <v>51</v>
      </c>
      <c r="W19" s="29"/>
      <c r="X19" s="29"/>
      <c r="Y19" s="29"/>
    </row>
    <row r="20" spans="1:25" ht="15.75" customHeight="1">
      <c r="A20" s="24"/>
      <c r="B20" s="26"/>
      <c r="C20" s="7" t="s">
        <v>178</v>
      </c>
      <c r="D20" s="8" t="s">
        <v>52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8" t="s">
        <v>52</v>
      </c>
      <c r="W20" s="29">
        <v>26496000</v>
      </c>
      <c r="X20" s="29">
        <v>28899397</v>
      </c>
      <c r="Y20" s="29"/>
    </row>
    <row r="21" spans="1:25" ht="15.75" customHeight="1">
      <c r="A21" s="24"/>
      <c r="B21" s="26"/>
      <c r="C21" s="7" t="s">
        <v>165</v>
      </c>
      <c r="D21" s="8" t="s">
        <v>53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8" t="s">
        <v>53</v>
      </c>
      <c r="W21" s="29">
        <v>14280000</v>
      </c>
      <c r="X21" s="29">
        <v>14306081</v>
      </c>
      <c r="Y21" s="29"/>
    </row>
    <row r="22" spans="1:25" ht="15.75" customHeight="1">
      <c r="A22" s="24"/>
      <c r="B22" s="26"/>
      <c r="C22" s="7" t="s">
        <v>54</v>
      </c>
      <c r="D22" s="8" t="s">
        <v>55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8" t="s">
        <v>55</v>
      </c>
      <c r="W22" s="29"/>
      <c r="X22" s="29"/>
      <c r="Y22" s="29"/>
    </row>
    <row r="23" spans="1:25" ht="15.75" customHeight="1">
      <c r="A23" s="37" t="s">
        <v>10</v>
      </c>
      <c r="B23" s="38"/>
      <c r="C23" s="9" t="s">
        <v>157</v>
      </c>
      <c r="D23" s="10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0" t="s">
        <v>56</v>
      </c>
      <c r="W23" s="30">
        <f>SUM(W14:W22)</f>
        <v>83896853</v>
      </c>
      <c r="X23" s="30">
        <f>SUM(X14:X22)</f>
        <v>103497778</v>
      </c>
      <c r="Y23" s="30"/>
    </row>
    <row r="24" spans="1:25" ht="15.75" customHeight="1">
      <c r="A24" s="34" t="s">
        <v>11</v>
      </c>
      <c r="B24" s="36"/>
      <c r="C24" s="4" t="s">
        <v>57</v>
      </c>
      <c r="D24" s="3" t="s">
        <v>58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" t="s">
        <v>58</v>
      </c>
      <c r="W24" s="27">
        <v>0</v>
      </c>
      <c r="X24" s="27">
        <v>0</v>
      </c>
      <c r="Y24" s="27"/>
    </row>
    <row r="25" spans="1:25" ht="15.75" customHeight="1">
      <c r="A25" s="34" t="s">
        <v>12</v>
      </c>
      <c r="B25" s="36"/>
      <c r="C25" s="4" t="s">
        <v>158</v>
      </c>
      <c r="D25" s="3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" t="s">
        <v>59</v>
      </c>
      <c r="W25" s="27">
        <v>0</v>
      </c>
      <c r="X25" s="27">
        <v>0</v>
      </c>
      <c r="Y25" s="27"/>
    </row>
    <row r="26" spans="1:25" ht="15.75" customHeight="1">
      <c r="A26" s="37" t="s">
        <v>13</v>
      </c>
      <c r="B26" s="38"/>
      <c r="C26" s="9" t="s">
        <v>159</v>
      </c>
      <c r="D26" s="10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0" t="s">
        <v>60</v>
      </c>
      <c r="W26" s="30">
        <f>SUM(W24:W25)</f>
        <v>0</v>
      </c>
      <c r="X26" s="30">
        <f>SUM(X24:X25)</f>
        <v>0</v>
      </c>
      <c r="Y26" s="30"/>
    </row>
    <row r="27" spans="1:25" ht="15.75" customHeight="1">
      <c r="A27" s="34" t="s">
        <v>14</v>
      </c>
      <c r="B27" s="36"/>
      <c r="C27" s="4" t="s">
        <v>61</v>
      </c>
      <c r="D27" s="3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" t="s">
        <v>62</v>
      </c>
      <c r="W27" s="27">
        <f>SUM(W28)</f>
        <v>0</v>
      </c>
      <c r="X27" s="27">
        <f>SUM(X28)</f>
        <v>0</v>
      </c>
      <c r="Y27" s="27"/>
    </row>
    <row r="28" spans="1:25" ht="15.75" customHeight="1">
      <c r="A28" s="24"/>
      <c r="B28" s="26"/>
      <c r="C28" s="7" t="s">
        <v>63</v>
      </c>
      <c r="D28" s="8" t="s">
        <v>64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8" t="s">
        <v>64</v>
      </c>
      <c r="W28" s="29">
        <v>0</v>
      </c>
      <c r="X28" s="29">
        <v>0</v>
      </c>
      <c r="Y28" s="29"/>
    </row>
    <row r="29" spans="1:25" ht="15.75" customHeight="1">
      <c r="A29" s="34" t="s">
        <v>15</v>
      </c>
      <c r="B29" s="36"/>
      <c r="C29" s="4" t="s">
        <v>65</v>
      </c>
      <c r="D29" s="3" t="s">
        <v>66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3" t="s">
        <v>66</v>
      </c>
      <c r="W29" s="27">
        <v>609000</v>
      </c>
      <c r="X29" s="27">
        <v>2137470</v>
      </c>
      <c r="Y29" s="27"/>
    </row>
    <row r="30" spans="1:25" ht="15.75" customHeight="1">
      <c r="A30" s="24"/>
      <c r="B30" s="26"/>
      <c r="C30" s="7" t="s">
        <v>67</v>
      </c>
      <c r="D30" s="8" t="s">
        <v>68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8" t="s">
        <v>68</v>
      </c>
      <c r="W30" s="29">
        <v>609000</v>
      </c>
      <c r="X30" s="27">
        <v>2137470</v>
      </c>
      <c r="Y30" s="27"/>
    </row>
    <row r="31" spans="1:25">
      <c r="A31" s="34" t="s">
        <v>16</v>
      </c>
      <c r="B31" s="36"/>
      <c r="C31" s="4" t="s">
        <v>69</v>
      </c>
      <c r="D31" s="3" t="s">
        <v>70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3" t="s">
        <v>70</v>
      </c>
      <c r="W31" s="27">
        <v>237000</v>
      </c>
      <c r="X31" s="27">
        <v>556997</v>
      </c>
      <c r="Y31" s="27"/>
    </row>
    <row r="32" spans="1:25" ht="15.75" customHeight="1">
      <c r="A32" s="24"/>
      <c r="B32" s="26"/>
      <c r="C32" s="7" t="s">
        <v>71</v>
      </c>
      <c r="D32" s="8" t="s">
        <v>72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8" t="s">
        <v>72</v>
      </c>
      <c r="W32" s="29">
        <v>237000</v>
      </c>
      <c r="X32" s="27">
        <v>556997</v>
      </c>
      <c r="Y32" s="27"/>
    </row>
    <row r="33" spans="1:25" ht="15.75" customHeight="1">
      <c r="A33" s="34" t="s">
        <v>17</v>
      </c>
      <c r="B33" s="36"/>
      <c r="C33" s="4" t="s">
        <v>73</v>
      </c>
      <c r="D33" s="3" t="s">
        <v>74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" t="s">
        <v>74</v>
      </c>
      <c r="W33" s="27">
        <f>SUM(W34:W35)</f>
        <v>0</v>
      </c>
      <c r="X33" s="27">
        <f>SUM(X34:X35)</f>
        <v>3050</v>
      </c>
      <c r="Y33" s="27"/>
    </row>
    <row r="34" spans="1:25" ht="15.75" customHeight="1">
      <c r="A34" s="24"/>
      <c r="B34" s="26"/>
      <c r="C34" s="7" t="s">
        <v>75</v>
      </c>
      <c r="D34" s="8" t="s">
        <v>76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8" t="s">
        <v>76</v>
      </c>
      <c r="W34" s="29"/>
      <c r="X34" s="29"/>
      <c r="Y34" s="29"/>
    </row>
    <row r="35" spans="1:25" ht="15.75" customHeight="1">
      <c r="A35" s="24"/>
      <c r="B35" s="26"/>
      <c r="C35" s="7" t="s">
        <v>176</v>
      </c>
      <c r="D35" s="8" t="s">
        <v>77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8" t="s">
        <v>77</v>
      </c>
      <c r="W35" s="29">
        <v>0</v>
      </c>
      <c r="X35" s="29">
        <v>3050</v>
      </c>
      <c r="Y35" s="29"/>
    </row>
    <row r="36" spans="1:25" ht="15.75" customHeight="1">
      <c r="A36" s="45" t="s">
        <v>18</v>
      </c>
      <c r="B36" s="49"/>
      <c r="C36" s="5" t="s">
        <v>78</v>
      </c>
      <c r="D36" s="6" t="s">
        <v>79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6" t="s">
        <v>79</v>
      </c>
      <c r="W36" s="28">
        <f>W29+W31+W33</f>
        <v>846000</v>
      </c>
      <c r="X36" s="28">
        <f>X29+X31+X33</f>
        <v>2697517</v>
      </c>
      <c r="Y36" s="28"/>
    </row>
    <row r="37" spans="1:25" ht="15.75" customHeight="1">
      <c r="A37" s="34" t="s">
        <v>19</v>
      </c>
      <c r="B37" s="36"/>
      <c r="C37" s="4" t="s">
        <v>80</v>
      </c>
      <c r="D37" s="3" t="s">
        <v>81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3" t="s">
        <v>81</v>
      </c>
      <c r="W37" s="27"/>
      <c r="X37" s="27">
        <v>137758</v>
      </c>
      <c r="Y37" s="27"/>
    </row>
    <row r="38" spans="1:25" ht="15.75" customHeight="1">
      <c r="A38" s="24"/>
      <c r="B38" s="26"/>
      <c r="C38" s="7" t="s">
        <v>164</v>
      </c>
      <c r="D38" s="8" t="s">
        <v>82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8" t="s">
        <v>82</v>
      </c>
      <c r="W38" s="29"/>
      <c r="X38" s="29"/>
      <c r="Y38" s="29"/>
    </row>
    <row r="39" spans="1:25" ht="15.75" customHeight="1">
      <c r="A39" s="24"/>
      <c r="B39" s="26"/>
      <c r="C39" s="7" t="s">
        <v>83</v>
      </c>
      <c r="D39" s="8" t="s">
        <v>84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8" t="s">
        <v>84</v>
      </c>
      <c r="W39" s="29"/>
      <c r="X39" s="29"/>
      <c r="Y39" s="29"/>
    </row>
    <row r="40" spans="1:25" ht="15.75" customHeight="1">
      <c r="A40" s="24"/>
      <c r="B40" s="26"/>
      <c r="C40" s="7" t="s">
        <v>85</v>
      </c>
      <c r="D40" s="8" t="s">
        <v>86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8" t="s">
        <v>86</v>
      </c>
      <c r="W40" s="29"/>
      <c r="X40" s="29"/>
      <c r="Y40" s="29"/>
    </row>
    <row r="41" spans="1:25" ht="15.75" customHeight="1">
      <c r="A41" s="50" t="s">
        <v>20</v>
      </c>
      <c r="B41" s="51"/>
      <c r="C41" s="11" t="s">
        <v>87</v>
      </c>
      <c r="D41" s="12" t="s">
        <v>88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2" t="s">
        <v>88</v>
      </c>
      <c r="W41" s="30">
        <f>W27+W36+W37</f>
        <v>846000</v>
      </c>
      <c r="X41" s="30">
        <f>X27+X36+X37</f>
        <v>2835275</v>
      </c>
      <c r="Y41" s="30"/>
    </row>
    <row r="42" spans="1:25" ht="15.75" customHeight="1">
      <c r="A42" s="52" t="s">
        <v>21</v>
      </c>
      <c r="B42" s="53"/>
      <c r="C42" s="13" t="s">
        <v>89</v>
      </c>
      <c r="D42" s="14" t="s">
        <v>90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4" t="s">
        <v>90</v>
      </c>
      <c r="W42" s="27">
        <v>600000</v>
      </c>
      <c r="X42" s="27">
        <v>270845</v>
      </c>
      <c r="Y42" s="27"/>
    </row>
    <row r="43" spans="1:25" ht="15.75" customHeight="1">
      <c r="A43" s="34" t="s">
        <v>22</v>
      </c>
      <c r="B43" s="36"/>
      <c r="C43" s="16" t="s">
        <v>91</v>
      </c>
      <c r="D43" s="3" t="s">
        <v>92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3" t="s">
        <v>92</v>
      </c>
      <c r="W43" s="27"/>
      <c r="X43" s="27">
        <v>375642</v>
      </c>
      <c r="Y43" s="27"/>
    </row>
    <row r="44" spans="1:25" ht="15.75" customHeight="1">
      <c r="A44" s="34" t="s">
        <v>23</v>
      </c>
      <c r="B44" s="36"/>
      <c r="C44" s="16" t="s">
        <v>93</v>
      </c>
      <c r="D44" s="3" t="s">
        <v>94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3" t="s">
        <v>94</v>
      </c>
      <c r="W44" s="27">
        <f>SUM(W45:W46)</f>
        <v>0</v>
      </c>
      <c r="X44" s="27">
        <v>81881</v>
      </c>
      <c r="Y44" s="27"/>
    </row>
    <row r="45" spans="1:25" ht="15.75" customHeight="1">
      <c r="A45" s="24"/>
      <c r="B45" s="26"/>
      <c r="C45" s="17" t="s">
        <v>160</v>
      </c>
      <c r="D45" s="8" t="s">
        <v>95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8" t="s">
        <v>95</v>
      </c>
      <c r="W45" s="29">
        <v>0</v>
      </c>
      <c r="X45" s="29">
        <v>0</v>
      </c>
      <c r="Y45" s="29"/>
    </row>
    <row r="46" spans="1:25" ht="31.5" customHeight="1">
      <c r="A46" s="24"/>
      <c r="B46" s="26"/>
      <c r="C46" s="17" t="s">
        <v>177</v>
      </c>
      <c r="D46" s="8" t="s">
        <v>96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8" t="s">
        <v>96</v>
      </c>
      <c r="W46" s="29">
        <v>0</v>
      </c>
      <c r="X46" s="29">
        <v>0</v>
      </c>
      <c r="Y46" s="29"/>
    </row>
    <row r="47" spans="1:25" ht="15.75" customHeight="1">
      <c r="A47" s="34" t="s">
        <v>24</v>
      </c>
      <c r="B47" s="36"/>
      <c r="C47" s="16" t="s">
        <v>97</v>
      </c>
      <c r="D47" s="3" t="s">
        <v>98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3" t="s">
        <v>98</v>
      </c>
      <c r="W47" s="27">
        <v>250000</v>
      </c>
      <c r="X47" s="27">
        <v>263000</v>
      </c>
      <c r="Y47" s="27"/>
    </row>
    <row r="48" spans="1:25" ht="15.75" customHeight="1">
      <c r="A48" s="24"/>
      <c r="B48" s="26"/>
      <c r="C48" s="17" t="s">
        <v>99</v>
      </c>
      <c r="D48" s="8" t="s">
        <v>100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8" t="s">
        <v>100</v>
      </c>
      <c r="W48" s="29">
        <v>0</v>
      </c>
      <c r="X48" s="29">
        <v>0</v>
      </c>
      <c r="Y48" s="29"/>
    </row>
    <row r="49" spans="1:25" ht="15.75" customHeight="1">
      <c r="A49" s="24"/>
      <c r="B49" s="26"/>
      <c r="C49" s="17" t="s">
        <v>161</v>
      </c>
      <c r="D49" s="8" t="s">
        <v>101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8" t="s">
        <v>101</v>
      </c>
      <c r="W49" s="29">
        <v>250000</v>
      </c>
      <c r="X49" s="29">
        <v>263000</v>
      </c>
      <c r="Y49" s="29"/>
    </row>
    <row r="50" spans="1:25" ht="15.75" customHeight="1">
      <c r="A50" s="34" t="s">
        <v>25</v>
      </c>
      <c r="B50" s="36"/>
      <c r="C50" s="16" t="s">
        <v>102</v>
      </c>
      <c r="D50" s="3" t="s">
        <v>103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3" t="s">
        <v>103</v>
      </c>
      <c r="W50" s="27">
        <f>SUM(W51:W52)</f>
        <v>0</v>
      </c>
      <c r="X50" s="27">
        <v>165000</v>
      </c>
      <c r="Y50" s="27"/>
    </row>
    <row r="51" spans="1:25" ht="31.5" customHeight="1">
      <c r="A51" s="24"/>
      <c r="B51" s="26"/>
      <c r="C51" s="17" t="s">
        <v>162</v>
      </c>
      <c r="D51" s="8" t="s">
        <v>104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8" t="s">
        <v>104</v>
      </c>
      <c r="W51" s="29"/>
      <c r="X51" s="29">
        <v>165000</v>
      </c>
      <c r="Y51" s="29"/>
    </row>
    <row r="52" spans="1:25" ht="31.5" customHeight="1">
      <c r="A52" s="24"/>
      <c r="B52" s="26"/>
      <c r="C52" s="17" t="s">
        <v>163</v>
      </c>
      <c r="D52" s="8" t="s">
        <v>105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8" t="s">
        <v>105</v>
      </c>
      <c r="W52" s="29"/>
      <c r="X52" s="29"/>
      <c r="Y52" s="29"/>
    </row>
    <row r="53" spans="1:25">
      <c r="A53" s="34" t="s">
        <v>26</v>
      </c>
      <c r="B53" s="36"/>
      <c r="C53" s="16" t="s">
        <v>106</v>
      </c>
      <c r="D53" s="3" t="s">
        <v>107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3" t="s">
        <v>107</v>
      </c>
      <c r="W53" s="27"/>
      <c r="X53" s="27"/>
      <c r="Y53" s="27"/>
    </row>
    <row r="54" spans="1:25">
      <c r="A54" s="34" t="s">
        <v>27</v>
      </c>
      <c r="B54" s="36"/>
      <c r="C54" s="16" t="s">
        <v>108</v>
      </c>
      <c r="D54" s="3" t="s">
        <v>109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3" t="s">
        <v>109</v>
      </c>
      <c r="W54" s="27"/>
      <c r="X54" s="27"/>
      <c r="Y54" s="27"/>
    </row>
    <row r="55" spans="1:25">
      <c r="A55" s="34" t="s">
        <v>28</v>
      </c>
      <c r="B55" s="36"/>
      <c r="C55" s="16" t="s">
        <v>110</v>
      </c>
      <c r="D55" s="3" t="s">
        <v>111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3" t="s">
        <v>111</v>
      </c>
      <c r="W55" s="27">
        <f>SUM(W56:W57)</f>
        <v>0</v>
      </c>
      <c r="X55" s="27">
        <v>1000</v>
      </c>
      <c r="Y55" s="27"/>
    </row>
    <row r="56" spans="1:25">
      <c r="A56" s="24"/>
      <c r="B56" s="26"/>
      <c r="C56" s="17" t="s">
        <v>112</v>
      </c>
      <c r="D56" s="8" t="s">
        <v>113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8" t="s">
        <v>113</v>
      </c>
      <c r="W56" s="29"/>
      <c r="X56" s="29"/>
      <c r="Y56" s="29"/>
    </row>
    <row r="57" spans="1:25">
      <c r="A57" s="24"/>
      <c r="B57" s="26"/>
      <c r="C57" s="17" t="s">
        <v>114</v>
      </c>
      <c r="D57" s="8" t="s">
        <v>115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8" t="s">
        <v>115</v>
      </c>
      <c r="W57" s="29"/>
      <c r="X57" s="29"/>
      <c r="Y57" s="29"/>
    </row>
    <row r="58" spans="1:25">
      <c r="A58" s="34" t="s">
        <v>29</v>
      </c>
      <c r="B58" s="36"/>
      <c r="C58" s="16" t="s">
        <v>116</v>
      </c>
      <c r="D58" s="3" t="s">
        <v>117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" t="s">
        <v>117</v>
      </c>
      <c r="W58" s="27"/>
      <c r="X58" s="27"/>
      <c r="Y58" s="27"/>
    </row>
    <row r="59" spans="1:25">
      <c r="A59" s="34" t="s">
        <v>30</v>
      </c>
      <c r="B59" s="36"/>
      <c r="C59" s="16" t="s">
        <v>118</v>
      </c>
      <c r="D59" s="3" t="s">
        <v>119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" t="s">
        <v>119</v>
      </c>
      <c r="W59" s="27">
        <f>SUM(W60)</f>
        <v>0</v>
      </c>
      <c r="X59" s="27">
        <f>SUM(X60)</f>
        <v>0</v>
      </c>
      <c r="Y59" s="27"/>
    </row>
    <row r="60" spans="1:25">
      <c r="A60" s="24"/>
      <c r="B60" s="26"/>
      <c r="C60" s="17" t="s">
        <v>120</v>
      </c>
      <c r="D60" s="8" t="s">
        <v>121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8" t="s">
        <v>121</v>
      </c>
      <c r="W60" s="29"/>
      <c r="X60" s="29"/>
      <c r="Y60" s="29"/>
    </row>
    <row r="61" spans="1:25">
      <c r="A61" s="37" t="s">
        <v>31</v>
      </c>
      <c r="B61" s="38"/>
      <c r="C61" s="18" t="s">
        <v>122</v>
      </c>
      <c r="D61" s="10" t="s">
        <v>123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0" t="s">
        <v>123</v>
      </c>
      <c r="W61" s="30">
        <f>W42+W43+W44+W47+W50+W53+W54+W55+W58+W59</f>
        <v>850000</v>
      </c>
      <c r="X61" s="30">
        <f>X42+X43+X44+X47+X50+X53+X54+X55+X58+X59</f>
        <v>1157368</v>
      </c>
      <c r="Y61" s="30"/>
    </row>
    <row r="62" spans="1:25">
      <c r="A62" s="34">
        <v>45</v>
      </c>
      <c r="B62" s="35"/>
      <c r="C62" s="16" t="s">
        <v>124</v>
      </c>
      <c r="D62" s="3" t="s">
        <v>125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" t="s">
        <v>125</v>
      </c>
      <c r="W62" s="27"/>
      <c r="X62" s="27"/>
      <c r="Y62" s="27"/>
    </row>
    <row r="63" spans="1:25">
      <c r="A63" s="34">
        <v>46</v>
      </c>
      <c r="B63" s="35"/>
      <c r="C63" s="16" t="s">
        <v>126</v>
      </c>
      <c r="D63" s="3" t="s">
        <v>127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" t="s">
        <v>127</v>
      </c>
      <c r="W63" s="27">
        <f>SUM(W64:W68)</f>
        <v>0</v>
      </c>
      <c r="X63" s="27">
        <f>SUM(X64:X68)</f>
        <v>0</v>
      </c>
      <c r="Y63" s="27"/>
    </row>
    <row r="64" spans="1:25">
      <c r="A64" s="24"/>
      <c r="B64" s="25"/>
      <c r="C64" s="17" t="s">
        <v>128</v>
      </c>
      <c r="D64" s="8" t="s">
        <v>129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8" t="s">
        <v>129</v>
      </c>
      <c r="W64" s="29"/>
      <c r="X64" s="29"/>
      <c r="Y64" s="29"/>
    </row>
    <row r="65" spans="1:25">
      <c r="A65" s="24"/>
      <c r="B65" s="25"/>
      <c r="C65" s="17" t="s">
        <v>130</v>
      </c>
      <c r="D65" s="8" t="s">
        <v>131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8" t="s">
        <v>131</v>
      </c>
      <c r="W65" s="29"/>
      <c r="X65" s="29"/>
      <c r="Y65" s="29"/>
    </row>
    <row r="66" spans="1:25">
      <c r="A66" s="24"/>
      <c r="B66" s="25"/>
      <c r="C66" s="17" t="s">
        <v>174</v>
      </c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8" t="s">
        <v>175</v>
      </c>
      <c r="W66" s="29"/>
      <c r="X66" s="29"/>
      <c r="Y66" s="29"/>
    </row>
    <row r="67" spans="1:25">
      <c r="A67" s="24"/>
      <c r="B67" s="25"/>
      <c r="C67" s="17" t="s">
        <v>132</v>
      </c>
      <c r="D67" s="8" t="s">
        <v>133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8" t="s">
        <v>133</v>
      </c>
      <c r="W67" s="29"/>
      <c r="X67" s="29"/>
      <c r="Y67" s="29"/>
    </row>
    <row r="68" spans="1:25">
      <c r="A68" s="24"/>
      <c r="B68" s="25"/>
      <c r="C68" s="17" t="s">
        <v>134</v>
      </c>
      <c r="D68" s="8" t="s">
        <v>135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8" t="s">
        <v>135</v>
      </c>
      <c r="W68" s="29"/>
      <c r="X68" s="29"/>
      <c r="Y68" s="29"/>
    </row>
    <row r="69" spans="1:25">
      <c r="A69" s="34">
        <v>47</v>
      </c>
      <c r="B69" s="35"/>
      <c r="C69" s="16" t="s">
        <v>136</v>
      </c>
      <c r="D69" s="3" t="s">
        <v>137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" t="s">
        <v>137</v>
      </c>
      <c r="W69" s="27"/>
      <c r="X69" s="27"/>
      <c r="Y69" s="27"/>
    </row>
    <row r="70" spans="1:25">
      <c r="A70" s="34">
        <v>48</v>
      </c>
      <c r="B70" s="35"/>
      <c r="C70" s="16" t="s">
        <v>138</v>
      </c>
      <c r="D70" s="3" t="s">
        <v>139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" t="s">
        <v>139</v>
      </c>
      <c r="W70" s="27"/>
      <c r="X70" s="27"/>
      <c r="Y70" s="27"/>
    </row>
    <row r="71" spans="1:25">
      <c r="A71" s="34">
        <v>49</v>
      </c>
      <c r="B71" s="35"/>
      <c r="C71" s="16" t="s">
        <v>140</v>
      </c>
      <c r="D71" s="3" t="s">
        <v>141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" t="s">
        <v>141</v>
      </c>
      <c r="W71" s="27"/>
      <c r="X71" s="27"/>
      <c r="Y71" s="27"/>
    </row>
    <row r="72" spans="1:25">
      <c r="A72" s="37">
        <v>50</v>
      </c>
      <c r="B72" s="44"/>
      <c r="C72" s="9" t="s">
        <v>142</v>
      </c>
      <c r="D72" s="10" t="s">
        <v>143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0" t="s">
        <v>143</v>
      </c>
      <c r="W72" s="30">
        <f>W62+W63+W69+W70+W71</f>
        <v>0</v>
      </c>
      <c r="X72" s="30">
        <f>X62+X63+X69+X70+X71</f>
        <v>0</v>
      </c>
      <c r="Y72" s="30"/>
    </row>
    <row r="73" spans="1:25" ht="68.25" customHeight="1">
      <c r="A73" s="34">
        <v>53</v>
      </c>
      <c r="B73" s="35"/>
      <c r="C73" s="16" t="s">
        <v>144</v>
      </c>
      <c r="D73" s="3" t="s">
        <v>145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" t="s">
        <v>145</v>
      </c>
      <c r="W73" s="27">
        <v>13733000</v>
      </c>
      <c r="X73" s="27">
        <v>15023454</v>
      </c>
      <c r="Y73" s="27"/>
    </row>
    <row r="74" spans="1:25" ht="15.75" customHeight="1">
      <c r="A74" s="45">
        <v>54</v>
      </c>
      <c r="B74" s="46"/>
      <c r="C74" s="5" t="s">
        <v>146</v>
      </c>
      <c r="D74" s="6" t="s">
        <v>147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" t="s">
        <v>147</v>
      </c>
      <c r="W74" s="27">
        <f>SUM(W72:W73)</f>
        <v>13733000</v>
      </c>
      <c r="X74" s="27">
        <f>SUM(X72:X73)</f>
        <v>15023454</v>
      </c>
      <c r="Y74" s="27"/>
    </row>
    <row r="75" spans="1:25" ht="15.75" customHeight="1">
      <c r="A75" s="34">
        <v>57</v>
      </c>
      <c r="B75" s="35"/>
      <c r="C75" s="16" t="s">
        <v>148</v>
      </c>
      <c r="D75" s="3" t="s">
        <v>149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" t="s">
        <v>149</v>
      </c>
      <c r="W75" s="27">
        <v>0</v>
      </c>
      <c r="X75" s="27">
        <v>0</v>
      </c>
      <c r="Y75" s="27"/>
    </row>
    <row r="76" spans="1:25" ht="15.75" customHeight="1">
      <c r="A76" s="37">
        <v>58</v>
      </c>
      <c r="B76" s="44"/>
      <c r="C76" s="9" t="s">
        <v>150</v>
      </c>
      <c r="D76" s="10" t="s">
        <v>151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0" t="s">
        <v>151</v>
      </c>
      <c r="W76" s="30">
        <f>SUM(W75)</f>
        <v>0</v>
      </c>
      <c r="X76" s="30">
        <f>SUM(X75)</f>
        <v>0</v>
      </c>
      <c r="Y76" s="30"/>
    </row>
    <row r="77" spans="1:25" ht="34.5" customHeight="1">
      <c r="A77" s="47">
        <v>59</v>
      </c>
      <c r="B77" s="48"/>
      <c r="C77" s="21" t="s">
        <v>152</v>
      </c>
      <c r="D77" s="22" t="s">
        <v>153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 t="s">
        <v>153</v>
      </c>
      <c r="W77" s="31">
        <f>W23+W26+W41+W61+W72+W74+W76</f>
        <v>99325853</v>
      </c>
      <c r="X77" s="31">
        <f>X23+X26+X41+X61+X72+X74+X76</f>
        <v>122513875</v>
      </c>
      <c r="Y77" s="31"/>
    </row>
    <row r="78" spans="1:25">
      <c r="A78" s="39">
        <v>10</v>
      </c>
      <c r="B78" s="39"/>
      <c r="C78" s="19" t="s">
        <v>169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9" t="s">
        <v>170</v>
      </c>
      <c r="W78" s="32">
        <v>8226000</v>
      </c>
      <c r="X78" s="32">
        <v>5616000</v>
      </c>
      <c r="Y78" s="32"/>
    </row>
    <row r="79" spans="1:25" ht="18.75">
      <c r="A79" s="40">
        <v>25</v>
      </c>
      <c r="B79" s="40"/>
      <c r="C79" s="20" t="s">
        <v>171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 t="s">
        <v>172</v>
      </c>
      <c r="W79" s="31">
        <f>SUM(W78)</f>
        <v>8226000</v>
      </c>
      <c r="X79" s="31">
        <f>SUM(X78)</f>
        <v>5616000</v>
      </c>
      <c r="Y79" s="31"/>
    </row>
    <row r="80" spans="1:25" ht="18.75">
      <c r="A80" s="41" t="s">
        <v>173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3"/>
      <c r="W80" s="33">
        <f>W77+W79</f>
        <v>107551853</v>
      </c>
      <c r="X80" s="33">
        <f>X77+X79</f>
        <v>128129875</v>
      </c>
      <c r="Y80" s="33"/>
    </row>
  </sheetData>
  <mergeCells count="54">
    <mergeCell ref="A1:Y1"/>
    <mergeCell ref="A6:B7"/>
    <mergeCell ref="C6:U7"/>
    <mergeCell ref="V6:V7"/>
    <mergeCell ref="W6:W7"/>
    <mergeCell ref="A3:Y3"/>
    <mergeCell ref="A4:Y4"/>
    <mergeCell ref="X6:X7"/>
    <mergeCell ref="Y6:Y7"/>
    <mergeCell ref="A25:B2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24:B24"/>
    <mergeCell ref="A47:B47"/>
    <mergeCell ref="A26:B26"/>
    <mergeCell ref="A27:B27"/>
    <mergeCell ref="A29:B29"/>
    <mergeCell ref="A31:B31"/>
    <mergeCell ref="A33:B33"/>
    <mergeCell ref="A36:B36"/>
    <mergeCell ref="A37:B37"/>
    <mergeCell ref="A41:B41"/>
    <mergeCell ref="A42:B42"/>
    <mergeCell ref="A43:B43"/>
    <mergeCell ref="A44:B44"/>
    <mergeCell ref="A78:B78"/>
    <mergeCell ref="A79:B79"/>
    <mergeCell ref="A80:V80"/>
    <mergeCell ref="A72:B72"/>
    <mergeCell ref="A73:B73"/>
    <mergeCell ref="A74:B74"/>
    <mergeCell ref="A75:B75"/>
    <mergeCell ref="A76:B76"/>
    <mergeCell ref="A77:B77"/>
    <mergeCell ref="A71:B71"/>
    <mergeCell ref="A50:B50"/>
    <mergeCell ref="A53:B53"/>
    <mergeCell ref="A54:B54"/>
    <mergeCell ref="A55:B55"/>
    <mergeCell ref="A61:B61"/>
    <mergeCell ref="A62:B62"/>
    <mergeCell ref="A63:B63"/>
    <mergeCell ref="A58:B58"/>
    <mergeCell ref="A59:B59"/>
    <mergeCell ref="A69:B69"/>
    <mergeCell ref="A70:B70"/>
  </mergeCells>
  <pageMargins left="0.7" right="0.7" top="0.75" bottom="0.75" header="0.3" footer="0.3"/>
  <pageSetup paperSize="9" scale="5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Hivatal</cp:lastModifiedBy>
  <cp:lastPrinted>2017-05-25T09:45:11Z</cp:lastPrinted>
  <dcterms:created xsi:type="dcterms:W3CDTF">2014-01-22T07:49:47Z</dcterms:created>
  <dcterms:modified xsi:type="dcterms:W3CDTF">2017-07-31T08:00:15Z</dcterms:modified>
</cp:coreProperties>
</file>