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9.6.1. sz. mell Kornisné Kp. " sheetId="1" r:id="rId1"/>
  </sheets>
  <definedNames>
    <definedName name="Print_Titles" localSheetId="0">'9.6.1. sz. mell Kornisné Kp. '!$1:$6</definedName>
  </definedNames>
  <calcPr calcId="124519"/>
</workbook>
</file>

<file path=xl/calcChain.xml><?xml version="1.0" encoding="utf-8"?>
<calcChain xmlns="http://schemas.openxmlformats.org/spreadsheetml/2006/main">
  <c r="C52" i="1"/>
  <c r="C51" s="1"/>
  <c r="C48"/>
  <c r="C47"/>
  <c r="C46"/>
  <c r="C45" s="1"/>
  <c r="C57" s="1"/>
  <c r="C40"/>
  <c r="C37"/>
  <c r="C30"/>
  <c r="C26"/>
  <c r="C2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<sst xmlns="http://schemas.openxmlformats.org/spreadsheetml/2006/main" count="111" uniqueCount="97">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</sst>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3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theme="1"/>
      <name val="Times New Roman CE"/>
      <charset val="238"/>
    </font>
    <font>
      <b/>
      <sz val="8"/>
      <color theme="1"/>
      <name val="Times New Roman CE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</cellStyleXfs>
  <cellXfs count="74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left" vertical="center" wrapText="1" inden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10" xfId="0" applyFont="1" applyBorder="1" applyAlignment="1" applyProtection="1">
      <alignment horizontal="center" vertical="center" wrapText="1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3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165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view="pageLayout" zoomScaleNormal="145" workbookViewId="0">
      <selection activeCell="C52" sqref="C52"/>
    </sheetView>
  </sheetViews>
  <sheetFormatPr defaultRowHeight="12.75"/>
  <cols>
    <col min="1" max="1" width="13.83203125" style="67" customWidth="1"/>
    <col min="2" max="2" width="79.1640625" style="18" customWidth="1"/>
    <col min="3" max="3" width="25" style="73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2110486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1416800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382536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311150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36"/>
    </row>
    <row r="29" spans="1:3" s="37" customFormat="1" ht="12" customHeight="1" thickBot="1">
      <c r="A29" s="32" t="s">
        <v>55</v>
      </c>
      <c r="B29" s="47" t="s">
        <v>56</v>
      </c>
      <c r="C29" s="48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36"/>
    </row>
    <row r="33" spans="1:3" s="37" customFormat="1" ht="12" customHeight="1" thickBot="1">
      <c r="A33" s="32" t="s">
        <v>63</v>
      </c>
      <c r="B33" s="47" t="s">
        <v>64</v>
      </c>
      <c r="C33" s="48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49"/>
    </row>
    <row r="36" spans="1:3" s="28" customFormat="1" ht="12" customHeight="1" thickBot="1">
      <c r="A36" s="19" t="s">
        <v>69</v>
      </c>
      <c r="B36" s="41" t="s">
        <v>70</v>
      </c>
      <c r="C36" s="50">
        <f>+C8+C20+C25+C26+C30+C34+C35</f>
        <v>2110486</v>
      </c>
    </row>
    <row r="37" spans="1:3" s="28" customFormat="1" ht="12" customHeight="1" thickBot="1">
      <c r="A37" s="51" t="s">
        <v>71</v>
      </c>
      <c r="B37" s="41" t="s">
        <v>72</v>
      </c>
      <c r="C37" s="50">
        <f>+C38+C39+C40</f>
        <v>100103094</v>
      </c>
    </row>
    <row r="38" spans="1:3" s="28" customFormat="1" ht="12" customHeight="1">
      <c r="A38" s="43" t="s">
        <v>73</v>
      </c>
      <c r="B38" s="44" t="s">
        <v>74</v>
      </c>
      <c r="C38" s="52"/>
    </row>
    <row r="39" spans="1:3" s="28" customFormat="1" ht="12" customHeight="1">
      <c r="A39" s="43" t="s">
        <v>75</v>
      </c>
      <c r="B39" s="46" t="s">
        <v>76</v>
      </c>
      <c r="C39" s="53"/>
    </row>
    <row r="40" spans="1:3" s="37" customFormat="1" ht="12" customHeight="1" thickBot="1">
      <c r="A40" s="32" t="s">
        <v>77</v>
      </c>
      <c r="B40" s="47" t="s">
        <v>78</v>
      </c>
      <c r="C40" s="54">
        <f>82063132+15757091+601216+40000+7662+768600+49073+343560+218579+29000+225181</f>
        <v>100103094</v>
      </c>
    </row>
    <row r="41" spans="1:3" s="37" customFormat="1" ht="15" customHeight="1" thickBot="1">
      <c r="A41" s="51" t="s">
        <v>79</v>
      </c>
      <c r="B41" s="55" t="s">
        <v>80</v>
      </c>
      <c r="C41" s="50">
        <f>+C36+C37</f>
        <v>102213580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64"/>
    </row>
    <row r="45" spans="1:3" s="65" customFormat="1" ht="12" customHeight="1" thickBot="1">
      <c r="A45" s="40" t="s">
        <v>14</v>
      </c>
      <c r="B45" s="41" t="s">
        <v>82</v>
      </c>
      <c r="C45" s="27">
        <f>SUM(C46:C50)</f>
        <v>102079580</v>
      </c>
    </row>
    <row r="46" spans="1:3" ht="12" customHeight="1">
      <c r="A46" s="32" t="s">
        <v>16</v>
      </c>
      <c r="B46" s="39" t="s">
        <v>83</v>
      </c>
      <c r="C46" s="52">
        <f>59218235+12959485+492800+7662+630000-242106+225181</f>
        <v>73291257</v>
      </c>
    </row>
    <row r="47" spans="1:3" ht="12" customHeight="1">
      <c r="A47" s="32" t="s">
        <v>18</v>
      </c>
      <c r="B47" s="33" t="s">
        <v>84</v>
      </c>
      <c r="C47" s="34">
        <f>13243515+2797606+108416+138600-3565</f>
        <v>16284572</v>
      </c>
    </row>
    <row r="48" spans="1:3" ht="12" customHeight="1">
      <c r="A48" s="32" t="s">
        <v>20</v>
      </c>
      <c r="B48" s="33" t="s">
        <v>85</v>
      </c>
      <c r="C48" s="34">
        <f>11335718+294744+343560+529729</f>
        <v>12503751</v>
      </c>
    </row>
    <row r="49" spans="1:3" ht="12" customHeight="1">
      <c r="A49" s="32" t="s">
        <v>22</v>
      </c>
      <c r="B49" s="33" t="s">
        <v>86</v>
      </c>
      <c r="C49" s="34"/>
    </row>
    <row r="50" spans="1:3" ht="12" customHeight="1" thickBot="1">
      <c r="A50" s="32" t="s">
        <v>24</v>
      </c>
      <c r="B50" s="33" t="s">
        <v>87</v>
      </c>
      <c r="C50" s="34"/>
    </row>
    <row r="51" spans="1:3" ht="12" customHeight="1" thickBot="1">
      <c r="A51" s="40" t="s">
        <v>38</v>
      </c>
      <c r="B51" s="41" t="s">
        <v>88</v>
      </c>
      <c r="C51" s="27">
        <f>SUM(C52:C54)</f>
        <v>134000</v>
      </c>
    </row>
    <row r="52" spans="1:3" s="65" customFormat="1" ht="12" customHeight="1">
      <c r="A52" s="32" t="s">
        <v>40</v>
      </c>
      <c r="B52" s="39" t="s">
        <v>89</v>
      </c>
      <c r="C52" s="45">
        <f>65000+40000+29000</f>
        <v>134000</v>
      </c>
    </row>
    <row r="53" spans="1:3" ht="12" customHeight="1">
      <c r="A53" s="32" t="s">
        <v>42</v>
      </c>
      <c r="B53" s="33" t="s">
        <v>90</v>
      </c>
      <c r="C53" s="34"/>
    </row>
    <row r="54" spans="1:3" ht="12" customHeight="1">
      <c r="A54" s="32" t="s">
        <v>44</v>
      </c>
      <c r="B54" s="33" t="s">
        <v>91</v>
      </c>
      <c r="C54" s="34"/>
    </row>
    <row r="55" spans="1:3" ht="12" customHeight="1" thickBot="1">
      <c r="A55" s="32" t="s">
        <v>46</v>
      </c>
      <c r="B55" s="33" t="s">
        <v>92</v>
      </c>
      <c r="C55" s="3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27">
        <f>+C45+C51+C56</f>
        <v>102213580</v>
      </c>
    </row>
    <row r="58" spans="1:3" ht="15" customHeight="1" thickBot="1">
      <c r="C58" s="68"/>
    </row>
    <row r="59" spans="1:3" ht="14.25" customHeight="1" thickBot="1">
      <c r="A59" s="69" t="s">
        <v>95</v>
      </c>
      <c r="B59" s="70"/>
      <c r="C59" s="71">
        <v>27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9.6.1. sz. mell Kornisné Kp. </vt:lpstr>
      <vt:lpstr>'9.6.1. sz. mell Kornisné Kp. '!Print_Titles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2018-02-28T16:01:58Z</dcterms:created>
  <dcterms:modified xsi:type="dcterms:W3CDTF">2018-02-28T16:01:59Z</dcterms:modified>
</cp:coreProperties>
</file>