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8" activeTab="26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  <sheet name="11. melléklet" sheetId="11" r:id="rId11"/>
    <sheet name="12. melléklet" sheetId="12" r:id="rId12"/>
    <sheet name="13. melléklet " sheetId="13" r:id="rId13"/>
    <sheet name="14. melléklet" sheetId="14" r:id="rId14"/>
    <sheet name="15. melléklet" sheetId="15" r:id="rId15"/>
    <sheet name="16. melléklet" sheetId="16" r:id="rId16"/>
    <sheet name="17. melléklet" sheetId="17" r:id="rId17"/>
    <sheet name="18. melléklet" sheetId="18" r:id="rId18"/>
    <sheet name="19. melléklet" sheetId="19" r:id="rId19"/>
    <sheet name="20. melléklet" sheetId="20" r:id="rId20"/>
    <sheet name="21. melléklet" sheetId="21" r:id="rId21"/>
    <sheet name="22. melléklet" sheetId="22" r:id="rId22"/>
    <sheet name="23. melléklet" sheetId="23" r:id="rId23"/>
    <sheet name="24. mellékle" sheetId="24" r:id="rId24"/>
    <sheet name="25. melléklet" sheetId="25" r:id="rId25"/>
    <sheet name="26. melléklet" sheetId="26" r:id="rId26"/>
    <sheet name="27.melléklet" sheetId="27" r:id="rId27"/>
  </sheets>
  <definedNames>
    <definedName name="_xlfn.IFERROR" hidden="1">#NAME?</definedName>
    <definedName name="_xlnm.Print_Titles" localSheetId="10">'11. melléklet'!$1:$6</definedName>
    <definedName name="_xlnm.Print_Titles" localSheetId="11">'12. melléklet'!$1:$6</definedName>
    <definedName name="_xlnm.Print_Titles" localSheetId="12">'13. melléklet '!$1:$6</definedName>
    <definedName name="_xlnm.Print_Titles" localSheetId="13">'14. melléklet'!$1:$6</definedName>
    <definedName name="_xlnm.Print_Titles" localSheetId="14">'15. melléklet'!$1:$6</definedName>
    <definedName name="_xlnm.Print_Titles" localSheetId="15">'16. melléklet'!$1:$6</definedName>
    <definedName name="_xlnm.Print_Titles" localSheetId="16">'17. melléklet'!$1:$6</definedName>
    <definedName name="_xlnm.Print_Titles" localSheetId="17">'18. melléklet'!$1:$6</definedName>
    <definedName name="_xlnm.Print_Titles" localSheetId="18">'19. melléklet'!$1:$6</definedName>
    <definedName name="_xlnm.Print_Titles" localSheetId="19">'20. melléklet'!$1:$6</definedName>
    <definedName name="_xlnm.Print_Titles" localSheetId="20">'21. melléklet'!$1:$6</definedName>
    <definedName name="_xlnm.Print_Titles" localSheetId="21">'22. melléklet'!$1:$6</definedName>
    <definedName name="_xlnm.Print_Titles" localSheetId="22">'23. melléklet'!$1:$6</definedName>
    <definedName name="_xlnm.Print_Titles" localSheetId="23">'24. mellékle'!$1:$6</definedName>
    <definedName name="_xlnm.Print_Titles" localSheetId="24">'25. melléklet'!$1:$6</definedName>
    <definedName name="_xlnm.Print_Titles" localSheetId="25">'26. melléklet'!$1:$6</definedName>
    <definedName name="_xlnm.Print_Area" localSheetId="0">'1. melléklet'!$A$1:$C$159</definedName>
    <definedName name="_xlnm.Print_Area" localSheetId="1">'2. melléklet'!$A$1:$C$159</definedName>
    <definedName name="_xlnm.Print_Area" localSheetId="2">'3. melléklet'!$A$1:$C$159</definedName>
    <definedName name="_xlnm.Print_Area" localSheetId="3">'4. melléklet'!$A$1:$C$159</definedName>
  </definedNames>
  <calcPr fullCalcOnLoad="1"/>
</workbook>
</file>

<file path=xl/sharedStrings.xml><?xml version="1.0" encoding="utf-8"?>
<sst xmlns="http://schemas.openxmlformats.org/spreadsheetml/2006/main" count="4110" uniqueCount="513">
  <si>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</si>
  <si>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</si>
  <si>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</si>
  <si>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</si>
  <si>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</si>
  <si>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</si>
  <si>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</si>
  <si>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</si>
  <si>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</si>
  <si>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</si>
  <si>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</si>
  <si>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</si>
  <si>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</si>
  <si>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</si>
  <si>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</si>
  <si>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</si>
  <si>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</si>
  <si>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</si>
  <si>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</si>
  <si>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</si>
  <si>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</si>
  <si>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</si>
  <si>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</si>
  <si>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</si>
  <si>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</si>
  <si>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</si>
  <si>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</si>
  <si>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</si>
  <si>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</si>
  <si>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</si>
  <si>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</si>
  <si>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</si>
  <si>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</si>
  <si>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</si>
  <si>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</si>
  <si>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</si>
  <si>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</si>
  <si>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</si>
  <si>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</si>
  <si>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</si>
  <si>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</si>
  <si>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</si>
  <si>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</si>
  <si>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</si>
  <si>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</si>
  <si>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</si>
  <si>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</si>
  <si>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</si>
  <si>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</si>
  <si>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</si>
  <si>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</si>
  <si>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</si>
  <si>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</si>
  <si>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</si>
  <si>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</si>
  <si>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</si>
  <si>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</si>
  <si>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</si>
  <si>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</si>
  <si>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</si>
  <si>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</si>
  <si>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</si>
  <si>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</si>
  <si>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</si>
  <si>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</si>
  <si>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</si>
  <si>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</si>
  <si>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</si>
  <si>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</si>
  <si>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</si>
  <si>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</si>
  <si>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</si>
  <si>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</si>
  <si>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</si>
  <si>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</si>
  <si>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</si>
  <si>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</si>
  <si>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</si>
  <si>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</si>
  <si>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</si>
  <si>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</si>
  <si>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</si>
  <si>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</si>
  <si>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</si>
  <si>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</si>
  <si>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</si>
  <si>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</si>
  <si>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</si>
  <si>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</si>
  <si>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</si>
  <si>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</si>
  <si>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</si>
  <si>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</si>
  <si>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</si>
  <si>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</si>
  <si>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</si>
  <si>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</si>
  <si>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</si>
  <si>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</si>
  <si>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</si>
  <si>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</si>
  <si>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</si>
  <si>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</si>
  <si>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</si>
  <si>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</si>
  <si>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</si>
  <si>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</si>
  <si>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</si>
  <si>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</si>
  <si>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</si>
  <si>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</si>
  <si>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</si>
  <si>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</si>
  <si>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</si>
  <si>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</si>
  <si>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</si>
  <si>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</si>
  <si>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</si>
  <si>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</si>
  <si>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</si>
  <si>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</si>
  <si>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</si>
  <si>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</si>
  <si>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</si>
  <si>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</si>
  <si>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</si>
  <si>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</si>
  <si>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</si>
  <si>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</si>
  <si>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</si>
  <si>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</si>
  <si>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</si>
  <si>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</si>
  <si>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</si>
  <si>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</si>
  <si>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</si>
  <si>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</si>
  <si>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</si>
  <si>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</si>
  <si>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</si>
  <si>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</si>
  <si>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</si>
  <si>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</si>
  <si>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</si>
  <si>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</si>
  <si>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</si>
  <si>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</si>
  <si>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</si>
  <si>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</si>
  <si>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</si>
  <si>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</si>
  <si>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</si>
  <si>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</si>
  <si>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</si>
  <si>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</si>
  <si>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</si>
  <si>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</si>
  <si>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</si>
  <si>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</si>
  <si>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</si>
  <si>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</si>
  <si>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</si>
  <si>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</si>
  <si>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</si>
  <si>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</si>
  <si>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</si>
  <si>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</si>
  <si>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</si>
  <si>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</si>
  <si>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</si>
  <si>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</si>
  <si>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</si>
  <si>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</si>
  <si>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</si>
  <si>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</si>
  <si>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</si>
  <si>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</si>
  <si>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</si>
  <si>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</si>
  <si>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</si>
  <si>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</si>
  <si>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</si>
  <si>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</si>
  <si>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</si>
  <si>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</si>
  <si>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</si>
  <si>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</si>
  <si>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</si>
  <si>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</si>
  <si>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</si>
  <si>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</si>
  <si>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</si>
  <si>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</si>
  <si>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</si>
  <si>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</si>
  <si>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</si>
  <si>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</si>
  <si>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</si>
  <si>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</si>
  <si>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</si>
  <si>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</si>
  <si>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</si>
  <si>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</si>
  <si>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</si>
  <si>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</si>
  <si>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</si>
  <si>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</si>
  <si>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</si>
  <si>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</si>
  <si>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</si>
  <si>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</si>
  <si>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</si>
  <si>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</si>
  <si>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</si>
  <si>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</si>
  <si>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</si>
  <si>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</si>
  <si>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</si>
  <si>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</si>
  <si>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</si>
  <si>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</si>
  <si>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</si>
  <si>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</si>
  <si>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</si>
  <si>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</si>
  <si>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</si>
  <si>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</si>
  <si>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</si>
  <si>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</si>
  <si>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</si>
  <si>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</si>
  <si>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</si>
  <si>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</si>
  <si>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</si>
  <si>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</si>
  <si>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</si>
  <si>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</si>
  <si>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</si>
  <si>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</si>
  <si>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</si>
  <si>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</si>
  <si>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</si>
  <si>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</si>
  <si>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</si>
  <si>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</si>
  <si>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</si>
  <si>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</si>
  <si>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</si>
  <si>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</si>
  <si>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</si>
  <si>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</si>
  <si>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</si>
  <si>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</si>
  <si>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</si>
  <si>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</si>
  <si>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</si>
  <si>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</si>
  <si>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</si>
  <si>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</si>
  <si>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</si>
  <si>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</si>
  <si>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</si>
  <si>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</si>
  <si>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</si>
  <si>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</si>
  <si>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</si>
  <si>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</si>
  <si>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</si>
  <si>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</si>
  <si>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</si>
  <si>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</si>
  <si>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</si>
  <si>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</si>
  <si>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</si>
  <si>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</si>
  <si>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</si>
  <si>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</si>
  <si>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</si>
  <si>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</si>
  <si>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</si>
  <si>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</si>
  <si>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</si>
  <si>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</si>
  <si>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</si>
  <si>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</si>
  <si>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</si>
  <si>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</si>
  <si>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</si>
  <si>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</si>
  <si>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</si>
  <si>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</si>
  <si>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</si>
  <si>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</si>
  <si>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</si>
  <si>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</si>
  <si>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</si>
  <si>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</si>
  <si>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</si>
  <si>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</si>
  <si>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</si>
  <si>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</si>
  <si>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</si>
  <si>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</si>
  <si>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</si>
  <si>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</si>
  <si>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</si>
  <si>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</si>
  <si>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</si>
  <si>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</si>
  <si>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</si>
  <si>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</si>
  <si>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</si>
  <si>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</si>
  <si>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</si>
  <si>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</si>
  <si>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</si>
  <si>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</si>
  <si>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</si>
  <si>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</si>
  <si>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</si>
  <si>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</si>
  <si>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</si>
  <si>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</si>
  <si>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</si>
  <si>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</si>
  <si>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</si>
  <si>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</si>
  <si>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</si>
  <si>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</si>
  <si>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</si>
  <si>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</si>
  <si>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</si>
  <si>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</si>
  <si>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</si>
  <si>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</si>
  <si>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</si>
  <si>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</si>
  <si>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</si>
  <si>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</si>
  <si>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</si>
  <si>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</si>
  <si>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</si>
  <si>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</si>
  <si>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</si>
  <si>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</si>
  <si>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</si>
  <si>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</si>
  <si>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</si>
  <si>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</si>
  <si>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</si>
  <si>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</si>
  <si>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</si>
  <si>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</si>
  <si>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</si>
  <si>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</si>
  <si>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</si>
  <si>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</si>
  <si>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</si>
  <si>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</si>
  <si>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</si>
  <si>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</si>
  <si>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</si>
  <si>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</si>
  <si>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</si>
  <si>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</si>
  <si>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</si>
  <si>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</si>
  <si>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</si>
  <si>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</si>
  <si>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</si>
  <si>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</si>
  <si>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</si>
  <si>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</si>
  <si>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</si>
  <si>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</si>
  <si>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</si>
  <si>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</si>
  <si>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</si>
  <si>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</si>
  <si>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</si>
  <si>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</si>
  <si>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</si>
  <si>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</si>
  <si>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</si>
  <si>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</si>
  <si>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</si>
  <si>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</si>
  <si>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</si>
  <si>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</si>
  <si>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</si>
  <si>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</si>
  <si>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</si>
  <si>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</si>
  <si>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</si>
  <si>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</si>
  <si>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</si>
  <si>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</si>
  <si>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</si>
  <si>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</si>
  <si>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</si>
  <si>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</si>
  <si>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</si>
  <si>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</si>
  <si>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</si>
  <si>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</si>
  <si>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</si>
  <si>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</si>
  <si>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</si>
  <si>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</si>
  <si>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</si>
  <si>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</si>
  <si>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</si>
  <si>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</si>
  <si>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</si>
  <si>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</si>
  <si>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</si>
  <si>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</si>
  <si>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</si>
  <si>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</si>
  <si>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</si>
  <si>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</si>
  <si>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</si>
  <si>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</si>
  <si>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</si>
  <si>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</si>
  <si>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</si>
  <si>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</si>
  <si>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</si>
  <si>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</si>
  <si>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</si>
  <si>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</si>
  <si>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</si>
  <si>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</si>
  <si>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</si>
  <si>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</si>
  <si>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</si>
  <si>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</si>
  <si>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</si>
  <si>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</si>
  <si>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</si>
  <si>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</si>
  <si>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</si>
  <si>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</si>
  <si>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</si>
  <si>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</si>
  <si>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</si>
  <si>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</si>
  <si>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</si>
  <si>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</si>
  <si>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</si>
  <si>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</si>
  <si>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</si>
  <si>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</si>
  <si>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</si>
  <si>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</si>
  <si>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</si>
  <si>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</si>
  <si>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</si>
  <si>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</si>
  <si>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</si>
  <si>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</si>
  <si>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</si>
  <si>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</si>
  <si>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</si>
  <si>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</si>
  <si>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</si>
  <si>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</si>
  <si>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</si>
  <si>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</si>
  <si>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</si>
  <si>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Nagyhalászi Petőfi Sándor Művelődési Ház</t>
  </si>
  <si>
    <t>Anóka Eszter Város Könyvtár</t>
  </si>
  <si>
    <t>Anóka Eszter Városi Könyvtár</t>
  </si>
  <si>
    <t>Nagyhalászi Polgármesteri hivatal</t>
  </si>
  <si>
    <t>2016. évi előirányzat</t>
  </si>
  <si>
    <t>2016. év utáni szükséglet</t>
  </si>
  <si>
    <t>Ingatlanvásárlás</t>
  </si>
  <si>
    <t>2016</t>
  </si>
  <si>
    <t>Felhasználás 2015. XII. 31-ig</t>
  </si>
  <si>
    <t>Informatikai eszközök beszerzése (polg.hiv)</t>
  </si>
  <si>
    <t>Kis és nagyértékű tárgyi eszk. Beszerzése (közfoglalkoztatás keretében)</t>
  </si>
  <si>
    <t>Út felújítás</t>
  </si>
  <si>
    <t>Tornaterem felújítása</t>
  </si>
  <si>
    <t>Magánszemélyek kommunális adója</t>
  </si>
  <si>
    <t>5. melléklet az 1/2016 (II.12.) önkormányzati rendelethez</t>
  </si>
  <si>
    <t>6. melléklet az 1/2016. (II.12.) önkormányzati rendelethez</t>
  </si>
  <si>
    <t>11. melléklet az 1/2016. (II.12.) önkormányzati rendelethez</t>
  </si>
  <si>
    <t>12. melléklet az 1/2016. (II.12.) önkormányzati rendelethez</t>
  </si>
  <si>
    <t>13. melléklet az 1/2016. (II.12.) önkormányzati rendelethez</t>
  </si>
  <si>
    <t>14.melléklet az 1/2016. (II.12.) önkormányzati rendelethez</t>
  </si>
  <si>
    <t>15. melléklet az 1/2016. (II.12.) önkormányzati rendelethez</t>
  </si>
  <si>
    <t>16. melléklet az 1/2016. (II.12.) önkormányzati rendelethez</t>
  </si>
  <si>
    <t>17. melléklet az 1/2016. (II.12.) önkormányzati rendelethez</t>
  </si>
  <si>
    <t>18. melléklet az 1/2016. (II.12.) önkormányzati rendelethez</t>
  </si>
  <si>
    <t>19. melléklet az 1/2016. (II.12.) önkormányzati rendelethez</t>
  </si>
  <si>
    <t>20. melléklet az 1/2016. (II.12.) önkormányzati rendelethez</t>
  </si>
  <si>
    <t>21. melléklet az 1/2016. (II.12.) önkormányzati rendelethez</t>
  </si>
  <si>
    <t>22. melléklet az 1/2016. (II.12.) önkormányzati rendelethez</t>
  </si>
  <si>
    <t>23. melléklet az 1/2016. (II.12.) önkormányzati rendelethez</t>
  </si>
  <si>
    <t>24. melléklet az 1/2016. (II.12.) önkormányzati rendelethez</t>
  </si>
  <si>
    <t>25. melléklet az 1/2016. (II.12.) önkormányzati rendelethez</t>
  </si>
  <si>
    <t>26. melléklet az 1/2016. (II.12.) önkormányzati rendelethez</t>
  </si>
  <si>
    <t>Gépek vásárlása</t>
  </si>
  <si>
    <t>Kisérékű eszközök (városgazdálkodás)</t>
  </si>
  <si>
    <t>3821-es út tervezése</t>
  </si>
  <si>
    <t>Művelődési ház felújítása (önrész)</t>
  </si>
  <si>
    <t>Belvízerendezési terv (végszámla)</t>
  </si>
  <si>
    <t>KIA vásárlása</t>
  </si>
  <si>
    <t>Térfigyelő rendszer kiépítése</t>
  </si>
  <si>
    <t>Könyvtári érdekeltségnövelő támogatás felhasználása (TV)</t>
  </si>
  <si>
    <t>Orovosi rendelő kialakítása</t>
  </si>
  <si>
    <t>Önkormányzati lakás felújítása</t>
  </si>
  <si>
    <t>Óvoda felújítás tervdokumentáció (TOP 1.4.1-15)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</si>
</sst>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1" xfId="40" applyNumberFormat="1" applyFont="1" applyFill="1" applyBorder="1" applyAlignment="1">
      <alignment/>
    </xf>
    <xf numFmtId="166" fontId="0" fillId="0" borderId="29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8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8" applyFont="1" applyFill="1" applyBorder="1" applyAlignment="1" applyProtection="1">
      <alignment horizontal="center" vertical="center"/>
      <protection/>
    </xf>
    <xf numFmtId="0" fontId="14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3" xfId="58" applyNumberFormat="1" applyFont="1" applyFill="1" applyBorder="1" applyAlignment="1" applyProtection="1">
      <alignment horizontal="left" vertical="center"/>
      <protection/>
    </xf>
    <xf numFmtId="164" fontId="15" fillId="0" borderId="3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5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9">
      <selection activeCell="C118" sqref="C118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81" customWidth="1"/>
    <col min="5" max="16384" width="9.375" style="281" customWidth="1"/>
  </cols>
  <sheetData>
    <row r="1" spans="1:3" ht="15.75" customHeight="1">
      <c r="A1" s="359" t="s">
        <v>6</v>
      </c>
      <c r="B1" s="359"/>
      <c r="C1" s="359"/>
    </row>
    <row r="2" spans="1:3" ht="15.75" customHeight="1" thickBot="1">
      <c r="A2" s="360" t="s">
        <v>93</v>
      </c>
      <c r="B2" s="360"/>
      <c r="C2" s="190" t="s">
        <v>157</v>
      </c>
    </row>
    <row r="3" spans="1:3" ht="37.5" customHeight="1" thickBot="1">
      <c r="A3" s="21" t="s">
        <v>58</v>
      </c>
      <c r="B3" s="22" t="s">
        <v>8</v>
      </c>
      <c r="C3" s="30" t="s">
        <v>474</v>
      </c>
    </row>
    <row r="4" spans="1:3" s="282" customFormat="1" ht="12" customHeight="1" thickBot="1">
      <c r="A4" s="276"/>
      <c r="B4" s="277" t="s">
        <v>418</v>
      </c>
      <c r="C4" s="278" t="s">
        <v>419</v>
      </c>
    </row>
    <row r="5" spans="1:3" s="283" customFormat="1" ht="12" customHeight="1" thickBot="1">
      <c r="A5" s="18" t="s">
        <v>9</v>
      </c>
      <c r="B5" s="19" t="s">
        <v>182</v>
      </c>
      <c r="C5" s="180">
        <f>+C6+C7+C8+C9+C10+C11</f>
        <v>314305</v>
      </c>
    </row>
    <row r="6" spans="1:3" s="283" customFormat="1" ht="12" customHeight="1">
      <c r="A6" s="13" t="s">
        <v>70</v>
      </c>
      <c r="B6" s="284" t="s">
        <v>183</v>
      </c>
      <c r="C6" s="183">
        <v>165362</v>
      </c>
    </row>
    <row r="7" spans="1:3" s="283" customFormat="1" ht="12" customHeight="1">
      <c r="A7" s="12" t="s">
        <v>71</v>
      </c>
      <c r="B7" s="285" t="s">
        <v>184</v>
      </c>
      <c r="C7" s="182"/>
    </row>
    <row r="8" spans="1:3" s="283" customFormat="1" ht="12" customHeight="1">
      <c r="A8" s="12" t="s">
        <v>72</v>
      </c>
      <c r="B8" s="285" t="s">
        <v>454</v>
      </c>
      <c r="C8" s="182">
        <v>126781</v>
      </c>
    </row>
    <row r="9" spans="1:3" s="283" customFormat="1" ht="12" customHeight="1">
      <c r="A9" s="12" t="s">
        <v>73</v>
      </c>
      <c r="B9" s="285" t="s">
        <v>185</v>
      </c>
      <c r="C9" s="182">
        <v>6992</v>
      </c>
    </row>
    <row r="10" spans="1:3" s="283" customFormat="1" ht="12" customHeight="1">
      <c r="A10" s="12" t="s">
        <v>90</v>
      </c>
      <c r="B10" s="176" t="s">
        <v>363</v>
      </c>
      <c r="C10" s="182">
        <v>14077</v>
      </c>
    </row>
    <row r="11" spans="1:3" s="283" customFormat="1" ht="12" customHeight="1" thickBot="1">
      <c r="A11" s="14" t="s">
        <v>74</v>
      </c>
      <c r="B11" s="177" t="s">
        <v>364</v>
      </c>
      <c r="C11" s="182">
        <v>1093</v>
      </c>
    </row>
    <row r="12" spans="1:3" s="283" customFormat="1" ht="12" customHeight="1" thickBot="1">
      <c r="A12" s="18" t="s">
        <v>10</v>
      </c>
      <c r="B12" s="175" t="s">
        <v>186</v>
      </c>
      <c r="C12" s="180">
        <f>+C13+C14+C15+C16+C17</f>
        <v>541513</v>
      </c>
    </row>
    <row r="13" spans="1:3" s="283" customFormat="1" ht="12" customHeight="1">
      <c r="A13" s="13" t="s">
        <v>76</v>
      </c>
      <c r="B13" s="284" t="s">
        <v>187</v>
      </c>
      <c r="C13" s="183"/>
    </row>
    <row r="14" spans="1:3" s="283" customFormat="1" ht="12" customHeight="1">
      <c r="A14" s="12" t="s">
        <v>77</v>
      </c>
      <c r="B14" s="285" t="s">
        <v>188</v>
      </c>
      <c r="C14" s="182"/>
    </row>
    <row r="15" spans="1:3" s="283" customFormat="1" ht="12" customHeight="1">
      <c r="A15" s="12" t="s">
        <v>78</v>
      </c>
      <c r="B15" s="285" t="s">
        <v>353</v>
      </c>
      <c r="C15" s="182"/>
    </row>
    <row r="16" spans="1:3" s="283" customFormat="1" ht="12" customHeight="1">
      <c r="A16" s="12" t="s">
        <v>79</v>
      </c>
      <c r="B16" s="285" t="s">
        <v>354</v>
      </c>
      <c r="C16" s="182"/>
    </row>
    <row r="17" spans="1:3" s="283" customFormat="1" ht="12" customHeight="1">
      <c r="A17" s="12" t="s">
        <v>80</v>
      </c>
      <c r="B17" s="285" t="s">
        <v>189</v>
      </c>
      <c r="C17" s="182">
        <v>541513</v>
      </c>
    </row>
    <row r="18" spans="1:3" s="283" customFormat="1" ht="12" customHeight="1" thickBot="1">
      <c r="A18" s="14" t="s">
        <v>86</v>
      </c>
      <c r="B18" s="177" t="s">
        <v>190</v>
      </c>
      <c r="C18" s="184"/>
    </row>
    <row r="19" spans="1:3" s="283" customFormat="1" ht="12" customHeight="1" thickBot="1">
      <c r="A19" s="18" t="s">
        <v>11</v>
      </c>
      <c r="B19" s="19" t="s">
        <v>191</v>
      </c>
      <c r="C19" s="180">
        <f>+C20+C21+C22+C23+C24</f>
        <v>12722</v>
      </c>
    </row>
    <row r="20" spans="1:3" s="283" customFormat="1" ht="12" customHeight="1">
      <c r="A20" s="13" t="s">
        <v>59</v>
      </c>
      <c r="B20" s="284" t="s">
        <v>192</v>
      </c>
      <c r="C20" s="183"/>
    </row>
    <row r="21" spans="1:3" s="283" customFormat="1" ht="12" customHeight="1">
      <c r="A21" s="12" t="s">
        <v>60</v>
      </c>
      <c r="B21" s="285" t="s">
        <v>193</v>
      </c>
      <c r="C21" s="182"/>
    </row>
    <row r="22" spans="1:3" s="283" customFormat="1" ht="12" customHeight="1">
      <c r="A22" s="12" t="s">
        <v>61</v>
      </c>
      <c r="B22" s="285" t="s">
        <v>355</v>
      </c>
      <c r="C22" s="182"/>
    </row>
    <row r="23" spans="1:3" s="283" customFormat="1" ht="12" customHeight="1">
      <c r="A23" s="12" t="s">
        <v>62</v>
      </c>
      <c r="B23" s="285" t="s">
        <v>356</v>
      </c>
      <c r="C23" s="182"/>
    </row>
    <row r="24" spans="1:3" s="283" customFormat="1" ht="12" customHeight="1">
      <c r="A24" s="12" t="s">
        <v>102</v>
      </c>
      <c r="B24" s="285" t="s">
        <v>194</v>
      </c>
      <c r="C24" s="182">
        <v>12722</v>
      </c>
    </row>
    <row r="25" spans="1:3" s="283" customFormat="1" ht="12" customHeight="1" thickBot="1">
      <c r="A25" s="14" t="s">
        <v>103</v>
      </c>
      <c r="B25" s="286" t="s">
        <v>195</v>
      </c>
      <c r="C25" s="184"/>
    </row>
    <row r="26" spans="1:3" s="283" customFormat="1" ht="12" customHeight="1" thickBot="1">
      <c r="A26" s="18" t="s">
        <v>104</v>
      </c>
      <c r="B26" s="19" t="s">
        <v>455</v>
      </c>
      <c r="C26" s="186">
        <f>SUM(C27:C33)</f>
        <v>91400</v>
      </c>
    </row>
    <row r="27" spans="1:3" s="283" customFormat="1" ht="12" customHeight="1">
      <c r="A27" s="13" t="s">
        <v>197</v>
      </c>
      <c r="B27" s="284" t="s">
        <v>459</v>
      </c>
      <c r="C27" s="183"/>
    </row>
    <row r="28" spans="1:3" s="283" customFormat="1" ht="12" customHeight="1">
      <c r="A28" s="12" t="s">
        <v>198</v>
      </c>
      <c r="B28" s="285" t="s">
        <v>460</v>
      </c>
      <c r="C28" s="182"/>
    </row>
    <row r="29" spans="1:3" s="283" customFormat="1" ht="12" customHeight="1">
      <c r="A29" s="12" t="s">
        <v>199</v>
      </c>
      <c r="B29" s="285" t="s">
        <v>461</v>
      </c>
      <c r="C29" s="182">
        <v>70000</v>
      </c>
    </row>
    <row r="30" spans="1:3" s="283" customFormat="1" ht="12" customHeight="1">
      <c r="A30" s="12" t="s">
        <v>200</v>
      </c>
      <c r="B30" s="285" t="s">
        <v>462</v>
      </c>
      <c r="C30" s="182">
        <v>50</v>
      </c>
    </row>
    <row r="31" spans="1:3" s="283" customFormat="1" ht="12" customHeight="1">
      <c r="A31" s="12" t="s">
        <v>456</v>
      </c>
      <c r="B31" s="285" t="s">
        <v>201</v>
      </c>
      <c r="C31" s="182">
        <v>10000</v>
      </c>
    </row>
    <row r="32" spans="1:3" s="283" customFormat="1" ht="12" customHeight="1">
      <c r="A32" s="12" t="s">
        <v>457</v>
      </c>
      <c r="B32" s="285" t="s">
        <v>483</v>
      </c>
      <c r="C32" s="182">
        <v>10000</v>
      </c>
    </row>
    <row r="33" spans="1:3" s="283" customFormat="1" ht="12" customHeight="1" thickBot="1">
      <c r="A33" s="14" t="s">
        <v>458</v>
      </c>
      <c r="B33" s="352" t="s">
        <v>203</v>
      </c>
      <c r="C33" s="184">
        <v>1350</v>
      </c>
    </row>
    <row r="34" spans="1:3" s="283" customFormat="1" ht="12" customHeight="1" thickBot="1">
      <c r="A34" s="18" t="s">
        <v>13</v>
      </c>
      <c r="B34" s="19" t="s">
        <v>365</v>
      </c>
      <c r="C34" s="180">
        <f>SUM(C35:C45)</f>
        <v>40330</v>
      </c>
    </row>
    <row r="35" spans="1:3" s="283" customFormat="1" ht="12" customHeight="1">
      <c r="A35" s="13" t="s">
        <v>63</v>
      </c>
      <c r="B35" s="284" t="s">
        <v>206</v>
      </c>
      <c r="C35" s="183">
        <v>27430</v>
      </c>
    </row>
    <row r="36" spans="1:3" s="283" customFormat="1" ht="12" customHeight="1">
      <c r="A36" s="12" t="s">
        <v>64</v>
      </c>
      <c r="B36" s="285" t="s">
        <v>207</v>
      </c>
      <c r="C36" s="182">
        <v>1489</v>
      </c>
    </row>
    <row r="37" spans="1:3" s="283" customFormat="1" ht="12" customHeight="1">
      <c r="A37" s="12" t="s">
        <v>65</v>
      </c>
      <c r="B37" s="285" t="s">
        <v>208</v>
      </c>
      <c r="C37" s="182">
        <v>150</v>
      </c>
    </row>
    <row r="38" spans="1:3" s="283" customFormat="1" ht="12" customHeight="1">
      <c r="A38" s="12" t="s">
        <v>106</v>
      </c>
      <c r="B38" s="285" t="s">
        <v>209</v>
      </c>
      <c r="C38" s="182">
        <v>3599</v>
      </c>
    </row>
    <row r="39" spans="1:3" s="283" customFormat="1" ht="12" customHeight="1">
      <c r="A39" s="12" t="s">
        <v>107</v>
      </c>
      <c r="B39" s="285" t="s">
        <v>210</v>
      </c>
      <c r="C39" s="182"/>
    </row>
    <row r="40" spans="1:3" s="283" customFormat="1" ht="12" customHeight="1">
      <c r="A40" s="12" t="s">
        <v>108</v>
      </c>
      <c r="B40" s="285" t="s">
        <v>211</v>
      </c>
      <c r="C40" s="182">
        <v>7662</v>
      </c>
    </row>
    <row r="41" spans="1:3" s="283" customFormat="1" ht="12" customHeight="1">
      <c r="A41" s="12" t="s">
        <v>109</v>
      </c>
      <c r="B41" s="285" t="s">
        <v>212</v>
      </c>
      <c r="C41" s="182"/>
    </row>
    <row r="42" spans="1:3" s="283" customFormat="1" ht="12" customHeight="1">
      <c r="A42" s="12" t="s">
        <v>110</v>
      </c>
      <c r="B42" s="285" t="s">
        <v>463</v>
      </c>
      <c r="C42" s="182"/>
    </row>
    <row r="43" spans="1:3" s="283" customFormat="1" ht="12" customHeight="1">
      <c r="A43" s="12" t="s">
        <v>204</v>
      </c>
      <c r="B43" s="285" t="s">
        <v>214</v>
      </c>
      <c r="C43" s="185"/>
    </row>
    <row r="44" spans="1:3" s="283" customFormat="1" ht="12" customHeight="1">
      <c r="A44" s="14" t="s">
        <v>205</v>
      </c>
      <c r="B44" s="286" t="s">
        <v>367</v>
      </c>
      <c r="C44" s="273"/>
    </row>
    <row r="45" spans="1:3" s="283" customFormat="1" ht="12" customHeight="1" thickBot="1">
      <c r="A45" s="14" t="s">
        <v>366</v>
      </c>
      <c r="B45" s="177" t="s">
        <v>215</v>
      </c>
      <c r="C45" s="273"/>
    </row>
    <row r="46" spans="1:3" s="283" customFormat="1" ht="12" customHeight="1" thickBot="1">
      <c r="A46" s="18" t="s">
        <v>14</v>
      </c>
      <c r="B46" s="19" t="s">
        <v>216</v>
      </c>
      <c r="C46" s="180">
        <f>SUM(C47:C51)</f>
        <v>0</v>
      </c>
    </row>
    <row r="47" spans="1:3" s="283" customFormat="1" ht="12" customHeight="1">
      <c r="A47" s="13" t="s">
        <v>66</v>
      </c>
      <c r="B47" s="284" t="s">
        <v>220</v>
      </c>
      <c r="C47" s="327"/>
    </row>
    <row r="48" spans="1:3" s="283" customFormat="1" ht="12" customHeight="1">
      <c r="A48" s="12" t="s">
        <v>67</v>
      </c>
      <c r="B48" s="285" t="s">
        <v>221</v>
      </c>
      <c r="C48" s="185"/>
    </row>
    <row r="49" spans="1:3" s="283" customFormat="1" ht="12" customHeight="1">
      <c r="A49" s="12" t="s">
        <v>217</v>
      </c>
      <c r="B49" s="285" t="s">
        <v>222</v>
      </c>
      <c r="C49" s="185"/>
    </row>
    <row r="50" spans="1:3" s="283" customFormat="1" ht="12" customHeight="1">
      <c r="A50" s="12" t="s">
        <v>218</v>
      </c>
      <c r="B50" s="285" t="s">
        <v>223</v>
      </c>
      <c r="C50" s="185"/>
    </row>
    <row r="51" spans="1:3" s="283" customFormat="1" ht="12" customHeight="1" thickBot="1">
      <c r="A51" s="14" t="s">
        <v>219</v>
      </c>
      <c r="B51" s="177" t="s">
        <v>224</v>
      </c>
      <c r="C51" s="273"/>
    </row>
    <row r="52" spans="1:3" s="283" customFormat="1" ht="12" customHeight="1" thickBot="1">
      <c r="A52" s="18" t="s">
        <v>111</v>
      </c>
      <c r="B52" s="19" t="s">
        <v>225</v>
      </c>
      <c r="C52" s="180">
        <f>SUM(C53:C55)</f>
        <v>4007</v>
      </c>
    </row>
    <row r="53" spans="1:3" s="283" customFormat="1" ht="12" customHeight="1">
      <c r="A53" s="13" t="s">
        <v>68</v>
      </c>
      <c r="B53" s="284" t="s">
        <v>226</v>
      </c>
      <c r="C53" s="183"/>
    </row>
    <row r="54" spans="1:3" s="283" customFormat="1" ht="12" customHeight="1">
      <c r="A54" s="12" t="s">
        <v>69</v>
      </c>
      <c r="B54" s="285" t="s">
        <v>357</v>
      </c>
      <c r="C54" s="182">
        <v>408</v>
      </c>
    </row>
    <row r="55" spans="1:3" s="283" customFormat="1" ht="12" customHeight="1">
      <c r="A55" s="12" t="s">
        <v>229</v>
      </c>
      <c r="B55" s="285" t="s">
        <v>227</v>
      </c>
      <c r="C55" s="182">
        <v>3599</v>
      </c>
    </row>
    <row r="56" spans="1:3" s="283" customFormat="1" ht="12" customHeight="1" thickBot="1">
      <c r="A56" s="14" t="s">
        <v>230</v>
      </c>
      <c r="B56" s="177" t="s">
        <v>228</v>
      </c>
      <c r="C56" s="184"/>
    </row>
    <row r="57" spans="1:3" s="283" customFormat="1" ht="12" customHeight="1" thickBot="1">
      <c r="A57" s="18" t="s">
        <v>16</v>
      </c>
      <c r="B57" s="175" t="s">
        <v>231</v>
      </c>
      <c r="C57" s="180">
        <f>SUM(C58:C60)</f>
        <v>0</v>
      </c>
    </row>
    <row r="58" spans="1:3" s="283" customFormat="1" ht="12" customHeight="1">
      <c r="A58" s="13" t="s">
        <v>112</v>
      </c>
      <c r="B58" s="284" t="s">
        <v>233</v>
      </c>
      <c r="C58" s="185"/>
    </row>
    <row r="59" spans="1:3" s="283" customFormat="1" ht="12" customHeight="1">
      <c r="A59" s="12" t="s">
        <v>113</v>
      </c>
      <c r="B59" s="285" t="s">
        <v>358</v>
      </c>
      <c r="C59" s="185"/>
    </row>
    <row r="60" spans="1:3" s="283" customFormat="1" ht="12" customHeight="1">
      <c r="A60" s="12" t="s">
        <v>158</v>
      </c>
      <c r="B60" s="285" t="s">
        <v>234</v>
      </c>
      <c r="C60" s="185"/>
    </row>
    <row r="61" spans="1:3" s="283" customFormat="1" ht="12" customHeight="1" thickBot="1">
      <c r="A61" s="14" t="s">
        <v>232</v>
      </c>
      <c r="B61" s="177" t="s">
        <v>235</v>
      </c>
      <c r="C61" s="185"/>
    </row>
    <row r="62" spans="1:3" s="283" customFormat="1" ht="12" customHeight="1" thickBot="1">
      <c r="A62" s="348" t="s">
        <v>407</v>
      </c>
      <c r="B62" s="19" t="s">
        <v>236</v>
      </c>
      <c r="C62" s="186">
        <f>+C5+C12+C19+C26+C34+C46+C52+C57</f>
        <v>1004277</v>
      </c>
    </row>
    <row r="63" spans="1:3" s="283" customFormat="1" ht="12" customHeight="1" thickBot="1">
      <c r="A63" s="329" t="s">
        <v>237</v>
      </c>
      <c r="B63" s="175" t="s">
        <v>238</v>
      </c>
      <c r="C63" s="180">
        <f>SUM(C64:C66)</f>
        <v>0</v>
      </c>
    </row>
    <row r="64" spans="1:3" s="283" customFormat="1" ht="12" customHeight="1">
      <c r="A64" s="13" t="s">
        <v>269</v>
      </c>
      <c r="B64" s="284" t="s">
        <v>239</v>
      </c>
      <c r="C64" s="185"/>
    </row>
    <row r="65" spans="1:3" s="283" customFormat="1" ht="12" customHeight="1">
      <c r="A65" s="12" t="s">
        <v>278</v>
      </c>
      <c r="B65" s="285" t="s">
        <v>240</v>
      </c>
      <c r="C65" s="185"/>
    </row>
    <row r="66" spans="1:3" s="283" customFormat="1" ht="12" customHeight="1" thickBot="1">
      <c r="A66" s="14" t="s">
        <v>279</v>
      </c>
      <c r="B66" s="342" t="s">
        <v>392</v>
      </c>
      <c r="C66" s="185"/>
    </row>
    <row r="67" spans="1:3" s="283" customFormat="1" ht="12" customHeight="1" thickBot="1">
      <c r="A67" s="329" t="s">
        <v>242</v>
      </c>
      <c r="B67" s="175" t="s">
        <v>243</v>
      </c>
      <c r="C67" s="180">
        <f>SUM(C68:C71)</f>
        <v>0</v>
      </c>
    </row>
    <row r="68" spans="1:3" s="283" customFormat="1" ht="12" customHeight="1">
      <c r="A68" s="13" t="s">
        <v>91</v>
      </c>
      <c r="B68" s="284" t="s">
        <v>244</v>
      </c>
      <c r="C68" s="185"/>
    </row>
    <row r="69" spans="1:3" s="283" customFormat="1" ht="12" customHeight="1">
      <c r="A69" s="12" t="s">
        <v>92</v>
      </c>
      <c r="B69" s="285" t="s">
        <v>245</v>
      </c>
      <c r="C69" s="185"/>
    </row>
    <row r="70" spans="1:3" s="283" customFormat="1" ht="12" customHeight="1">
      <c r="A70" s="12" t="s">
        <v>270</v>
      </c>
      <c r="B70" s="285" t="s">
        <v>246</v>
      </c>
      <c r="C70" s="185"/>
    </row>
    <row r="71" spans="1:3" s="283" customFormat="1" ht="12" customHeight="1" thickBot="1">
      <c r="A71" s="14" t="s">
        <v>271</v>
      </c>
      <c r="B71" s="177" t="s">
        <v>247</v>
      </c>
      <c r="C71" s="185"/>
    </row>
    <row r="72" spans="1:3" s="283" customFormat="1" ht="12" customHeight="1" thickBot="1">
      <c r="A72" s="329" t="s">
        <v>248</v>
      </c>
      <c r="B72" s="175" t="s">
        <v>249</v>
      </c>
      <c r="C72" s="180">
        <f>SUM(C73:C74)</f>
        <v>56137</v>
      </c>
    </row>
    <row r="73" spans="1:3" s="283" customFormat="1" ht="12" customHeight="1">
      <c r="A73" s="13" t="s">
        <v>272</v>
      </c>
      <c r="B73" s="284" t="s">
        <v>250</v>
      </c>
      <c r="C73" s="185">
        <v>56137</v>
      </c>
    </row>
    <row r="74" spans="1:3" s="283" customFormat="1" ht="12" customHeight="1" thickBot="1">
      <c r="A74" s="14" t="s">
        <v>273</v>
      </c>
      <c r="B74" s="177" t="s">
        <v>251</v>
      </c>
      <c r="C74" s="185"/>
    </row>
    <row r="75" spans="1:3" s="283" customFormat="1" ht="12" customHeight="1" thickBot="1">
      <c r="A75" s="329" t="s">
        <v>252</v>
      </c>
      <c r="B75" s="175" t="s">
        <v>253</v>
      </c>
      <c r="C75" s="180">
        <f>SUM(C76:C78)</f>
        <v>0</v>
      </c>
    </row>
    <row r="76" spans="1:3" s="283" customFormat="1" ht="12" customHeight="1">
      <c r="A76" s="13" t="s">
        <v>274</v>
      </c>
      <c r="B76" s="284" t="s">
        <v>254</v>
      </c>
      <c r="C76" s="185"/>
    </row>
    <row r="77" spans="1:3" s="283" customFormat="1" ht="12" customHeight="1">
      <c r="A77" s="12" t="s">
        <v>275</v>
      </c>
      <c r="B77" s="285" t="s">
        <v>255</v>
      </c>
      <c r="C77" s="185"/>
    </row>
    <row r="78" spans="1:3" s="283" customFormat="1" ht="12" customHeight="1" thickBot="1">
      <c r="A78" s="14" t="s">
        <v>276</v>
      </c>
      <c r="B78" s="177" t="s">
        <v>256</v>
      </c>
      <c r="C78" s="185"/>
    </row>
    <row r="79" spans="1:3" s="283" customFormat="1" ht="12" customHeight="1" thickBot="1">
      <c r="A79" s="329" t="s">
        <v>257</v>
      </c>
      <c r="B79" s="175" t="s">
        <v>277</v>
      </c>
      <c r="C79" s="180">
        <f>SUM(C80:C83)</f>
        <v>0</v>
      </c>
    </row>
    <row r="80" spans="1:3" s="283" customFormat="1" ht="12" customHeight="1">
      <c r="A80" s="288" t="s">
        <v>258</v>
      </c>
      <c r="B80" s="284" t="s">
        <v>259</v>
      </c>
      <c r="C80" s="185"/>
    </row>
    <row r="81" spans="1:3" s="283" customFormat="1" ht="12" customHeight="1">
      <c r="A81" s="289" t="s">
        <v>260</v>
      </c>
      <c r="B81" s="285" t="s">
        <v>261</v>
      </c>
      <c r="C81" s="185"/>
    </row>
    <row r="82" spans="1:3" s="283" customFormat="1" ht="12" customHeight="1">
      <c r="A82" s="289" t="s">
        <v>262</v>
      </c>
      <c r="B82" s="285" t="s">
        <v>263</v>
      </c>
      <c r="C82" s="185"/>
    </row>
    <row r="83" spans="1:3" s="283" customFormat="1" ht="12" customHeight="1" thickBot="1">
      <c r="A83" s="290" t="s">
        <v>264</v>
      </c>
      <c r="B83" s="177" t="s">
        <v>265</v>
      </c>
      <c r="C83" s="185"/>
    </row>
    <row r="84" spans="1:3" s="283" customFormat="1" ht="12" customHeight="1" thickBot="1">
      <c r="A84" s="329" t="s">
        <v>266</v>
      </c>
      <c r="B84" s="175" t="s">
        <v>406</v>
      </c>
      <c r="C84" s="328"/>
    </row>
    <row r="85" spans="1:3" s="283" customFormat="1" ht="13.5" customHeight="1" thickBot="1">
      <c r="A85" s="329" t="s">
        <v>268</v>
      </c>
      <c r="B85" s="175" t="s">
        <v>267</v>
      </c>
      <c r="C85" s="328"/>
    </row>
    <row r="86" spans="1:3" s="283" customFormat="1" ht="15.75" customHeight="1" thickBot="1">
      <c r="A86" s="329" t="s">
        <v>280</v>
      </c>
      <c r="B86" s="291" t="s">
        <v>409</v>
      </c>
      <c r="C86" s="186">
        <f>+C63+C67+C72+C75+C79+C85+C84</f>
        <v>56137</v>
      </c>
    </row>
    <row r="87" spans="1:3" s="283" customFormat="1" ht="16.5" customHeight="1" thickBot="1">
      <c r="A87" s="330" t="s">
        <v>408</v>
      </c>
      <c r="B87" s="292" t="s">
        <v>410</v>
      </c>
      <c r="C87" s="186">
        <f>+C62+C86</f>
        <v>1060414</v>
      </c>
    </row>
    <row r="88" spans="1:3" s="283" customFormat="1" ht="83.25" customHeight="1">
      <c r="A88" s="3"/>
      <c r="B88" s="4"/>
      <c r="C88" s="187"/>
    </row>
    <row r="89" spans="1:3" ht="16.5" customHeight="1">
      <c r="A89" s="359" t="s">
        <v>37</v>
      </c>
      <c r="B89" s="359"/>
      <c r="C89" s="359"/>
    </row>
    <row r="90" spans="1:3" s="293" customFormat="1" ht="16.5" customHeight="1" thickBot="1">
      <c r="A90" s="361" t="s">
        <v>94</v>
      </c>
      <c r="B90" s="361"/>
      <c r="C90" s="71" t="s">
        <v>157</v>
      </c>
    </row>
    <row r="91" spans="1:3" ht="37.5" customHeight="1" thickBot="1">
      <c r="A91" s="21" t="s">
        <v>58</v>
      </c>
      <c r="B91" s="22" t="s">
        <v>38</v>
      </c>
      <c r="C91" s="30" t="str">
        <f>+C3</f>
        <v>2016. évi előirányzat</v>
      </c>
    </row>
    <row r="92" spans="1:3" s="282" customFormat="1" ht="12" customHeight="1" thickBot="1">
      <c r="A92" s="27"/>
      <c r="B92" s="28" t="s">
        <v>418</v>
      </c>
      <c r="C92" s="29" t="s">
        <v>419</v>
      </c>
    </row>
    <row r="93" spans="1:3" ht="12" customHeight="1" thickBot="1">
      <c r="A93" s="20" t="s">
        <v>9</v>
      </c>
      <c r="B93" s="26" t="s">
        <v>368</v>
      </c>
      <c r="C93" s="179">
        <f>C94+C95+C96+C97+C98+C111</f>
        <v>950034</v>
      </c>
    </row>
    <row r="94" spans="1:3" ht="12" customHeight="1">
      <c r="A94" s="15" t="s">
        <v>70</v>
      </c>
      <c r="B94" s="8" t="s">
        <v>39</v>
      </c>
      <c r="C94" s="181">
        <v>499314</v>
      </c>
    </row>
    <row r="95" spans="1:3" ht="12" customHeight="1">
      <c r="A95" s="12" t="s">
        <v>71</v>
      </c>
      <c r="B95" s="6" t="s">
        <v>114</v>
      </c>
      <c r="C95" s="182">
        <v>79931</v>
      </c>
    </row>
    <row r="96" spans="1:3" ht="12" customHeight="1">
      <c r="A96" s="12" t="s">
        <v>72</v>
      </c>
      <c r="B96" s="6" t="s">
        <v>89</v>
      </c>
      <c r="C96" s="184">
        <v>253611</v>
      </c>
    </row>
    <row r="97" spans="1:3" ht="12" customHeight="1">
      <c r="A97" s="12" t="s">
        <v>73</v>
      </c>
      <c r="B97" s="9" t="s">
        <v>115</v>
      </c>
      <c r="C97" s="184">
        <v>15237</v>
      </c>
    </row>
    <row r="98" spans="1:3" ht="12" customHeight="1">
      <c r="A98" s="12" t="s">
        <v>81</v>
      </c>
      <c r="B98" s="17" t="s">
        <v>116</v>
      </c>
      <c r="C98" s="184">
        <v>101941</v>
      </c>
    </row>
    <row r="99" spans="1:3" ht="12" customHeight="1">
      <c r="A99" s="12" t="s">
        <v>74</v>
      </c>
      <c r="B99" s="6" t="s">
        <v>373</v>
      </c>
      <c r="C99" s="184">
        <v>285</v>
      </c>
    </row>
    <row r="100" spans="1:3" ht="12" customHeight="1">
      <c r="A100" s="12" t="s">
        <v>75</v>
      </c>
      <c r="B100" s="75" t="s">
        <v>372</v>
      </c>
      <c r="C100" s="184"/>
    </row>
    <row r="101" spans="1:3" ht="12" customHeight="1">
      <c r="A101" s="12" t="s">
        <v>82</v>
      </c>
      <c r="B101" s="75" t="s">
        <v>371</v>
      </c>
      <c r="C101" s="184"/>
    </row>
    <row r="102" spans="1:3" ht="12" customHeight="1">
      <c r="A102" s="12" t="s">
        <v>83</v>
      </c>
      <c r="B102" s="73" t="s">
        <v>283</v>
      </c>
      <c r="C102" s="184"/>
    </row>
    <row r="103" spans="1:3" ht="12" customHeight="1">
      <c r="A103" s="12" t="s">
        <v>84</v>
      </c>
      <c r="B103" s="74" t="s">
        <v>284</v>
      </c>
      <c r="C103" s="184"/>
    </row>
    <row r="104" spans="1:3" ht="12" customHeight="1">
      <c r="A104" s="12" t="s">
        <v>85</v>
      </c>
      <c r="B104" s="74" t="s">
        <v>285</v>
      </c>
      <c r="C104" s="184"/>
    </row>
    <row r="105" spans="1:3" ht="12" customHeight="1">
      <c r="A105" s="12" t="s">
        <v>87</v>
      </c>
      <c r="B105" s="73" t="s">
        <v>286</v>
      </c>
      <c r="C105" s="184">
        <v>76194</v>
      </c>
    </row>
    <row r="106" spans="1:3" ht="12" customHeight="1">
      <c r="A106" s="12" t="s">
        <v>117</v>
      </c>
      <c r="B106" s="73" t="s">
        <v>287</v>
      </c>
      <c r="C106" s="184"/>
    </row>
    <row r="107" spans="1:3" ht="12" customHeight="1">
      <c r="A107" s="12" t="s">
        <v>281</v>
      </c>
      <c r="B107" s="74" t="s">
        <v>288</v>
      </c>
      <c r="C107" s="184">
        <v>408</v>
      </c>
    </row>
    <row r="108" spans="1:3" ht="12" customHeight="1">
      <c r="A108" s="11" t="s">
        <v>282</v>
      </c>
      <c r="B108" s="75" t="s">
        <v>289</v>
      </c>
      <c r="C108" s="184"/>
    </row>
    <row r="109" spans="1:3" ht="12" customHeight="1">
      <c r="A109" s="12" t="s">
        <v>369</v>
      </c>
      <c r="B109" s="75" t="s">
        <v>290</v>
      </c>
      <c r="C109" s="184"/>
    </row>
    <row r="110" spans="1:3" ht="12" customHeight="1">
      <c r="A110" s="14" t="s">
        <v>370</v>
      </c>
      <c r="B110" s="75" t="s">
        <v>291</v>
      </c>
      <c r="C110" s="184">
        <v>25054</v>
      </c>
    </row>
    <row r="111" spans="1:3" ht="12" customHeight="1">
      <c r="A111" s="12" t="s">
        <v>374</v>
      </c>
      <c r="B111" s="9" t="s">
        <v>40</v>
      </c>
      <c r="C111" s="182"/>
    </row>
    <row r="112" spans="1:3" ht="12" customHeight="1">
      <c r="A112" s="12" t="s">
        <v>375</v>
      </c>
      <c r="B112" s="6" t="s">
        <v>377</v>
      </c>
      <c r="C112" s="182"/>
    </row>
    <row r="113" spans="1:3" ht="12" customHeight="1" thickBot="1">
      <c r="A113" s="16" t="s">
        <v>376</v>
      </c>
      <c r="B113" s="346" t="s">
        <v>378</v>
      </c>
      <c r="C113" s="188"/>
    </row>
    <row r="114" spans="1:3" ht="12" customHeight="1" thickBot="1">
      <c r="A114" s="343" t="s">
        <v>10</v>
      </c>
      <c r="B114" s="344" t="s">
        <v>292</v>
      </c>
      <c r="C114" s="345">
        <f>+C115+C117+C119</f>
        <v>98548</v>
      </c>
    </row>
    <row r="115" spans="1:3" ht="12" customHeight="1">
      <c r="A115" s="13" t="s">
        <v>76</v>
      </c>
      <c r="B115" s="6" t="s">
        <v>156</v>
      </c>
      <c r="C115" s="183">
        <v>57599</v>
      </c>
    </row>
    <row r="116" spans="1:3" ht="12" customHeight="1">
      <c r="A116" s="13" t="s">
        <v>77</v>
      </c>
      <c r="B116" s="10" t="s">
        <v>296</v>
      </c>
      <c r="C116" s="183"/>
    </row>
    <row r="117" spans="1:3" ht="12" customHeight="1">
      <c r="A117" s="13" t="s">
        <v>78</v>
      </c>
      <c r="B117" s="10" t="s">
        <v>118</v>
      </c>
      <c r="C117" s="182">
        <v>37242</v>
      </c>
    </row>
    <row r="118" spans="1:3" ht="12" customHeight="1">
      <c r="A118" s="13" t="s">
        <v>79</v>
      </c>
      <c r="B118" s="10" t="s">
        <v>297</v>
      </c>
      <c r="C118" s="173"/>
    </row>
    <row r="119" spans="1:3" ht="12" customHeight="1">
      <c r="A119" s="13" t="s">
        <v>80</v>
      </c>
      <c r="B119" s="177" t="s">
        <v>159</v>
      </c>
      <c r="C119" s="173">
        <v>3707</v>
      </c>
    </row>
    <row r="120" spans="1:3" ht="12" customHeight="1">
      <c r="A120" s="13" t="s">
        <v>86</v>
      </c>
      <c r="B120" s="176" t="s">
        <v>359</v>
      </c>
      <c r="C120" s="173"/>
    </row>
    <row r="121" spans="1:3" ht="12" customHeight="1">
      <c r="A121" s="13" t="s">
        <v>88</v>
      </c>
      <c r="B121" s="280" t="s">
        <v>302</v>
      </c>
      <c r="C121" s="173"/>
    </row>
    <row r="122" spans="1:3" ht="15.75">
      <c r="A122" s="13" t="s">
        <v>119</v>
      </c>
      <c r="B122" s="74" t="s">
        <v>285</v>
      </c>
      <c r="C122" s="173"/>
    </row>
    <row r="123" spans="1:3" ht="12" customHeight="1">
      <c r="A123" s="13" t="s">
        <v>120</v>
      </c>
      <c r="B123" s="74" t="s">
        <v>301</v>
      </c>
      <c r="C123" s="173">
        <v>1222</v>
      </c>
    </row>
    <row r="124" spans="1:3" ht="12" customHeight="1">
      <c r="A124" s="13" t="s">
        <v>121</v>
      </c>
      <c r="B124" s="74" t="s">
        <v>300</v>
      </c>
      <c r="C124" s="173">
        <v>2485</v>
      </c>
    </row>
    <row r="125" spans="1:3" ht="12" customHeight="1">
      <c r="A125" s="13" t="s">
        <v>293</v>
      </c>
      <c r="B125" s="74" t="s">
        <v>288</v>
      </c>
      <c r="C125" s="173"/>
    </row>
    <row r="126" spans="1:3" ht="12" customHeight="1">
      <c r="A126" s="13" t="s">
        <v>294</v>
      </c>
      <c r="B126" s="74" t="s">
        <v>299</v>
      </c>
      <c r="C126" s="173"/>
    </row>
    <row r="127" spans="1:3" ht="16.5" thickBot="1">
      <c r="A127" s="11" t="s">
        <v>295</v>
      </c>
      <c r="B127" s="74" t="s">
        <v>298</v>
      </c>
      <c r="C127" s="174"/>
    </row>
    <row r="128" spans="1:3" ht="12" customHeight="1" thickBot="1">
      <c r="A128" s="18" t="s">
        <v>11</v>
      </c>
      <c r="B128" s="69" t="s">
        <v>379</v>
      </c>
      <c r="C128" s="180">
        <f>+C93+C114</f>
        <v>1048582</v>
      </c>
    </row>
    <row r="129" spans="1:3" ht="12" customHeight="1" thickBot="1">
      <c r="A129" s="18" t="s">
        <v>12</v>
      </c>
      <c r="B129" s="69" t="s">
        <v>380</v>
      </c>
      <c r="C129" s="180">
        <f>+C130+C131+C132</f>
        <v>0</v>
      </c>
    </row>
    <row r="130" spans="1:3" ht="12" customHeight="1">
      <c r="A130" s="13" t="s">
        <v>197</v>
      </c>
      <c r="B130" s="10" t="s">
        <v>387</v>
      </c>
      <c r="C130" s="173"/>
    </row>
    <row r="131" spans="1:3" ht="12" customHeight="1">
      <c r="A131" s="13" t="s">
        <v>198</v>
      </c>
      <c r="B131" s="10" t="s">
        <v>388</v>
      </c>
      <c r="C131" s="173"/>
    </row>
    <row r="132" spans="1:3" ht="12" customHeight="1" thickBot="1">
      <c r="A132" s="11" t="s">
        <v>199</v>
      </c>
      <c r="B132" s="10" t="s">
        <v>389</v>
      </c>
      <c r="C132" s="173"/>
    </row>
    <row r="133" spans="1:3" ht="12" customHeight="1" thickBot="1">
      <c r="A133" s="18" t="s">
        <v>13</v>
      </c>
      <c r="B133" s="69" t="s">
        <v>381</v>
      </c>
      <c r="C133" s="180">
        <f>SUM(C134:C139)</f>
        <v>0</v>
      </c>
    </row>
    <row r="134" spans="1:3" ht="12" customHeight="1">
      <c r="A134" s="13" t="s">
        <v>63</v>
      </c>
      <c r="B134" s="7" t="s">
        <v>390</v>
      </c>
      <c r="C134" s="173"/>
    </row>
    <row r="135" spans="1:3" ht="12" customHeight="1">
      <c r="A135" s="13" t="s">
        <v>64</v>
      </c>
      <c r="B135" s="7" t="s">
        <v>382</v>
      </c>
      <c r="C135" s="173"/>
    </row>
    <row r="136" spans="1:3" ht="12" customHeight="1">
      <c r="A136" s="13" t="s">
        <v>65</v>
      </c>
      <c r="B136" s="7" t="s">
        <v>383</v>
      </c>
      <c r="C136" s="173"/>
    </row>
    <row r="137" spans="1:3" ht="12" customHeight="1">
      <c r="A137" s="13" t="s">
        <v>106</v>
      </c>
      <c r="B137" s="7" t="s">
        <v>384</v>
      </c>
      <c r="C137" s="173"/>
    </row>
    <row r="138" spans="1:3" ht="12" customHeight="1">
      <c r="A138" s="13" t="s">
        <v>107</v>
      </c>
      <c r="B138" s="7" t="s">
        <v>385</v>
      </c>
      <c r="C138" s="173"/>
    </row>
    <row r="139" spans="1:3" ht="12" customHeight="1" thickBot="1">
      <c r="A139" s="11" t="s">
        <v>108</v>
      </c>
      <c r="B139" s="7" t="s">
        <v>386</v>
      </c>
      <c r="C139" s="173"/>
    </row>
    <row r="140" spans="1:3" ht="12" customHeight="1" thickBot="1">
      <c r="A140" s="18" t="s">
        <v>14</v>
      </c>
      <c r="B140" s="69" t="s">
        <v>394</v>
      </c>
      <c r="C140" s="186">
        <f>+C141+C142+C143+C144</f>
        <v>11832</v>
      </c>
    </row>
    <row r="141" spans="1:3" ht="12" customHeight="1">
      <c r="A141" s="13" t="s">
        <v>66</v>
      </c>
      <c r="B141" s="7" t="s">
        <v>303</v>
      </c>
      <c r="C141" s="173"/>
    </row>
    <row r="142" spans="1:3" ht="12" customHeight="1">
      <c r="A142" s="13" t="s">
        <v>67</v>
      </c>
      <c r="B142" s="7" t="s">
        <v>304</v>
      </c>
      <c r="C142" s="173">
        <v>11832</v>
      </c>
    </row>
    <row r="143" spans="1:3" ht="12" customHeight="1">
      <c r="A143" s="13" t="s">
        <v>217</v>
      </c>
      <c r="B143" s="7" t="s">
        <v>395</v>
      </c>
      <c r="C143" s="173"/>
    </row>
    <row r="144" spans="1:3" ht="12" customHeight="1" thickBot="1">
      <c r="A144" s="11" t="s">
        <v>218</v>
      </c>
      <c r="B144" s="5" t="s">
        <v>323</v>
      </c>
      <c r="C144" s="173"/>
    </row>
    <row r="145" spans="1:3" ht="12" customHeight="1" thickBot="1">
      <c r="A145" s="18" t="s">
        <v>15</v>
      </c>
      <c r="B145" s="69" t="s">
        <v>396</v>
      </c>
      <c r="C145" s="189">
        <f>SUM(C146:C150)</f>
        <v>0</v>
      </c>
    </row>
    <row r="146" spans="1:3" ht="12" customHeight="1">
      <c r="A146" s="13" t="s">
        <v>68</v>
      </c>
      <c r="B146" s="7" t="s">
        <v>391</v>
      </c>
      <c r="C146" s="173"/>
    </row>
    <row r="147" spans="1:3" ht="12" customHeight="1">
      <c r="A147" s="13" t="s">
        <v>69</v>
      </c>
      <c r="B147" s="7" t="s">
        <v>398</v>
      </c>
      <c r="C147" s="173"/>
    </row>
    <row r="148" spans="1:3" ht="12" customHeight="1">
      <c r="A148" s="13" t="s">
        <v>229</v>
      </c>
      <c r="B148" s="7" t="s">
        <v>393</v>
      </c>
      <c r="C148" s="173"/>
    </row>
    <row r="149" spans="1:3" ht="12" customHeight="1">
      <c r="A149" s="13" t="s">
        <v>230</v>
      </c>
      <c r="B149" s="7" t="s">
        <v>399</v>
      </c>
      <c r="C149" s="173"/>
    </row>
    <row r="150" spans="1:3" ht="12" customHeight="1" thickBot="1">
      <c r="A150" s="13" t="s">
        <v>397</v>
      </c>
      <c r="B150" s="7" t="s">
        <v>400</v>
      </c>
      <c r="C150" s="173"/>
    </row>
    <row r="151" spans="1:3" ht="12" customHeight="1" thickBot="1">
      <c r="A151" s="18" t="s">
        <v>16</v>
      </c>
      <c r="B151" s="69" t="s">
        <v>401</v>
      </c>
      <c r="C151" s="347"/>
    </row>
    <row r="152" spans="1:3" ht="12" customHeight="1" thickBot="1">
      <c r="A152" s="18" t="s">
        <v>17</v>
      </c>
      <c r="B152" s="69" t="s">
        <v>402</v>
      </c>
      <c r="C152" s="347"/>
    </row>
    <row r="153" spans="1:9" ht="15" customHeight="1" thickBot="1">
      <c r="A153" s="18" t="s">
        <v>18</v>
      </c>
      <c r="B153" s="69" t="s">
        <v>404</v>
      </c>
      <c r="C153" s="294">
        <f>+C129+C133+C140+C145+C151+C152</f>
        <v>11832</v>
      </c>
      <c r="F153" s="295"/>
      <c r="G153" s="296"/>
      <c r="H153" s="296"/>
      <c r="I153" s="296"/>
    </row>
    <row r="154" spans="1:3" s="283" customFormat="1" ht="12.75" customHeight="1" thickBot="1">
      <c r="A154" s="178" t="s">
        <v>19</v>
      </c>
      <c r="B154" s="258" t="s">
        <v>403</v>
      </c>
      <c r="C154" s="294">
        <f>+C128+C153</f>
        <v>1060414</v>
      </c>
    </row>
    <row r="155" ht="7.5" customHeight="1"/>
    <row r="156" spans="1:3" ht="15.75">
      <c r="A156" s="362" t="s">
        <v>305</v>
      </c>
      <c r="B156" s="362"/>
      <c r="C156" s="362"/>
    </row>
    <row r="157" spans="1:3" ht="15" customHeight="1" thickBot="1">
      <c r="A157" s="360" t="s">
        <v>95</v>
      </c>
      <c r="B157" s="360"/>
      <c r="C157" s="190" t="s">
        <v>157</v>
      </c>
    </row>
    <row r="158" spans="1:4" ht="13.5" customHeight="1" thickBot="1">
      <c r="A158" s="18">
        <v>1</v>
      </c>
      <c r="B158" s="25" t="s">
        <v>405</v>
      </c>
      <c r="C158" s="180">
        <f>+C62-C128</f>
        <v>-44305</v>
      </c>
      <c r="D158" s="297"/>
    </row>
    <row r="159" spans="1:3" ht="27.75" customHeight="1" thickBot="1">
      <c r="A159" s="18" t="s">
        <v>10</v>
      </c>
      <c r="B159" s="25" t="s">
        <v>411</v>
      </c>
      <c r="C159" s="180">
        <f>+C86-C153</f>
        <v>44305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2016. ÉVI KÖLTSÉGVETÉSÉNEK ÖSSZEVONT MÉRLEGE&amp;10
&amp;R&amp;"Times New Roman CE,Félkövér dőlt"&amp;11 1. melléklet az 1/2016. (II.12.)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4">
      <selection activeCell="E13" sqref="E13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381" t="s">
        <v>1</v>
      </c>
      <c r="B1" s="381"/>
      <c r="C1" s="381"/>
      <c r="D1" s="381"/>
      <c r="E1" s="381"/>
      <c r="F1" s="381"/>
    </row>
    <row r="2" spans="1:6" ht="23.25" customHeight="1" thickBot="1">
      <c r="A2" s="115"/>
      <c r="B2" s="40"/>
      <c r="C2" s="40"/>
      <c r="D2" s="40"/>
      <c r="E2" s="40"/>
      <c r="F2" s="36" t="s">
        <v>50</v>
      </c>
    </row>
    <row r="3" spans="1:6" s="33" customFormat="1" ht="48.75" customHeight="1" thickBot="1">
      <c r="A3" s="116" t="s">
        <v>57</v>
      </c>
      <c r="B3" s="117" t="s">
        <v>55</v>
      </c>
      <c r="C3" s="117" t="s">
        <v>56</v>
      </c>
      <c r="D3" s="117" t="str">
        <f>+'9. melléklet'!D3</f>
        <v>Felhasználás 2015. XII. 31-ig</v>
      </c>
      <c r="E3" s="117" t="str">
        <f>+'9. melléklet'!E3</f>
        <v>2016. évi előirányzat</v>
      </c>
      <c r="F3" s="355" t="e">
        <f>+CONCATENATE(LEFT(#REF!,4),". utáni szükséglet ",CHAR(10),"")</f>
        <v>#REF!</v>
      </c>
    </row>
    <row r="4" spans="1:6" s="40" customFormat="1" ht="15" customHeight="1" thickBot="1">
      <c r="A4" s="38" t="s">
        <v>418</v>
      </c>
      <c r="B4" s="39" t="s">
        <v>419</v>
      </c>
      <c r="C4" s="39" t="s">
        <v>420</v>
      </c>
      <c r="D4" s="39" t="s">
        <v>422</v>
      </c>
      <c r="E4" s="39" t="s">
        <v>421</v>
      </c>
      <c r="F4" s="358" t="s">
        <v>466</v>
      </c>
    </row>
    <row r="5" spans="1:6" ht="15.75" customHeight="1">
      <c r="A5" s="47" t="s">
        <v>481</v>
      </c>
      <c r="B5" s="48">
        <v>16510</v>
      </c>
      <c r="C5" s="339" t="s">
        <v>477</v>
      </c>
      <c r="D5" s="48"/>
      <c r="E5" s="48">
        <v>16510</v>
      </c>
      <c r="F5" s="49">
        <f aca="true" t="shared" si="0" ref="F5:F23">B5-D5-E5</f>
        <v>0</v>
      </c>
    </row>
    <row r="6" spans="1:6" ht="15.75" customHeight="1">
      <c r="A6" s="47" t="s">
        <v>482</v>
      </c>
      <c r="B6" s="48">
        <v>7000</v>
      </c>
      <c r="C6" s="339" t="s">
        <v>477</v>
      </c>
      <c r="D6" s="48"/>
      <c r="E6" s="48">
        <v>7000</v>
      </c>
      <c r="F6" s="49">
        <f t="shared" si="0"/>
        <v>0</v>
      </c>
    </row>
    <row r="7" spans="1:6" ht="15.75" customHeight="1">
      <c r="A7" s="47" t="s">
        <v>504</v>
      </c>
      <c r="B7" s="48">
        <v>8032</v>
      </c>
      <c r="C7" s="339" t="s">
        <v>477</v>
      </c>
      <c r="D7" s="48"/>
      <c r="E7" s="48">
        <v>8032</v>
      </c>
      <c r="F7" s="49">
        <f t="shared" si="0"/>
        <v>0</v>
      </c>
    </row>
    <row r="8" spans="1:6" ht="15.75" customHeight="1">
      <c r="A8" s="47" t="s">
        <v>505</v>
      </c>
      <c r="B8" s="48">
        <v>2632</v>
      </c>
      <c r="C8" s="339" t="s">
        <v>477</v>
      </c>
      <c r="D8" s="48"/>
      <c r="E8" s="48">
        <v>2632</v>
      </c>
      <c r="F8" s="49">
        <f t="shared" si="0"/>
        <v>0</v>
      </c>
    </row>
    <row r="9" spans="1:6" ht="15.75" customHeight="1">
      <c r="A9" s="47" t="s">
        <v>506</v>
      </c>
      <c r="B9" s="48">
        <v>407</v>
      </c>
      <c r="C9" s="339" t="s">
        <v>477</v>
      </c>
      <c r="D9" s="48"/>
      <c r="E9" s="48">
        <v>407</v>
      </c>
      <c r="F9" s="49">
        <f t="shared" si="0"/>
        <v>0</v>
      </c>
    </row>
    <row r="10" spans="1:6" ht="15.75" customHeight="1">
      <c r="A10" s="47" t="s">
        <v>510</v>
      </c>
      <c r="B10" s="48">
        <v>1905</v>
      </c>
      <c r="C10" s="339" t="s">
        <v>477</v>
      </c>
      <c r="D10" s="48"/>
      <c r="E10" s="48">
        <v>1905</v>
      </c>
      <c r="F10" s="49">
        <f t="shared" si="0"/>
        <v>0</v>
      </c>
    </row>
    <row r="11" spans="1:6" ht="15.75" customHeight="1">
      <c r="A11" s="47" t="s">
        <v>511</v>
      </c>
      <c r="B11" s="48">
        <v>273</v>
      </c>
      <c r="C11" s="339" t="s">
        <v>477</v>
      </c>
      <c r="D11" s="48"/>
      <c r="E11" s="48">
        <v>273</v>
      </c>
      <c r="F11" s="49">
        <f t="shared" si="0"/>
        <v>0</v>
      </c>
    </row>
    <row r="12" spans="1:6" ht="15.75" customHeight="1">
      <c r="A12" s="47" t="s">
        <v>512</v>
      </c>
      <c r="B12" s="48">
        <v>483</v>
      </c>
      <c r="C12" s="339" t="s">
        <v>477</v>
      </c>
      <c r="D12" s="48"/>
      <c r="E12" s="48">
        <v>483</v>
      </c>
      <c r="F12" s="49">
        <f t="shared" si="0"/>
        <v>0</v>
      </c>
    </row>
    <row r="13" spans="1:6" ht="15.75" customHeight="1">
      <c r="A13" s="47"/>
      <c r="B13" s="48"/>
      <c r="C13" s="339"/>
      <c r="D13" s="48"/>
      <c r="E13" s="48"/>
      <c r="F13" s="49">
        <f t="shared" si="0"/>
        <v>0</v>
      </c>
    </row>
    <row r="14" spans="1:6" ht="15.75" customHeight="1">
      <c r="A14" s="47"/>
      <c r="B14" s="48"/>
      <c r="C14" s="339"/>
      <c r="D14" s="48"/>
      <c r="E14" s="48"/>
      <c r="F14" s="49">
        <f t="shared" si="0"/>
        <v>0</v>
      </c>
    </row>
    <row r="15" spans="1:6" ht="15.75" customHeight="1">
      <c r="A15" s="47"/>
      <c r="B15" s="48"/>
      <c r="C15" s="339"/>
      <c r="D15" s="48"/>
      <c r="E15" s="48"/>
      <c r="F15" s="49">
        <f t="shared" si="0"/>
        <v>0</v>
      </c>
    </row>
    <row r="16" spans="1:6" ht="15.75" customHeight="1">
      <c r="A16" s="47"/>
      <c r="B16" s="48"/>
      <c r="C16" s="339"/>
      <c r="D16" s="48"/>
      <c r="E16" s="48"/>
      <c r="F16" s="49">
        <f t="shared" si="0"/>
        <v>0</v>
      </c>
    </row>
    <row r="17" spans="1:6" ht="15.75" customHeight="1">
      <c r="A17" s="47"/>
      <c r="B17" s="48"/>
      <c r="C17" s="339"/>
      <c r="D17" s="48"/>
      <c r="E17" s="48"/>
      <c r="F17" s="49">
        <f t="shared" si="0"/>
        <v>0</v>
      </c>
    </row>
    <row r="18" spans="1:6" ht="15.75" customHeight="1">
      <c r="A18" s="47"/>
      <c r="B18" s="48"/>
      <c r="C18" s="339"/>
      <c r="D18" s="48"/>
      <c r="E18" s="48"/>
      <c r="F18" s="49">
        <f t="shared" si="0"/>
        <v>0</v>
      </c>
    </row>
    <row r="19" spans="1:6" ht="15.75" customHeight="1">
      <c r="A19" s="47"/>
      <c r="B19" s="48"/>
      <c r="C19" s="339"/>
      <c r="D19" s="48"/>
      <c r="E19" s="48"/>
      <c r="F19" s="49">
        <f t="shared" si="0"/>
        <v>0</v>
      </c>
    </row>
    <row r="20" spans="1:6" ht="15.75" customHeight="1">
      <c r="A20" s="47"/>
      <c r="B20" s="48"/>
      <c r="C20" s="339"/>
      <c r="D20" s="48"/>
      <c r="E20" s="48"/>
      <c r="F20" s="49">
        <f t="shared" si="0"/>
        <v>0</v>
      </c>
    </row>
    <row r="21" spans="1:6" ht="15.75" customHeight="1">
      <c r="A21" s="47"/>
      <c r="B21" s="48"/>
      <c r="C21" s="339"/>
      <c r="D21" s="48"/>
      <c r="E21" s="48"/>
      <c r="F21" s="49">
        <f t="shared" si="0"/>
        <v>0</v>
      </c>
    </row>
    <row r="22" spans="1:6" ht="15.75" customHeight="1">
      <c r="A22" s="47"/>
      <c r="B22" s="48"/>
      <c r="C22" s="339"/>
      <c r="D22" s="48"/>
      <c r="E22" s="48"/>
      <c r="F22" s="49">
        <f t="shared" si="0"/>
        <v>0</v>
      </c>
    </row>
    <row r="23" spans="1:6" ht="15.75" customHeight="1" thickBot="1">
      <c r="A23" s="50"/>
      <c r="B23" s="51"/>
      <c r="C23" s="340"/>
      <c r="D23" s="51"/>
      <c r="E23" s="51"/>
      <c r="F23" s="52">
        <f t="shared" si="0"/>
        <v>0</v>
      </c>
    </row>
    <row r="24" spans="1:6" s="46" customFormat="1" ht="18" customHeight="1" thickBot="1">
      <c r="A24" s="118" t="s">
        <v>53</v>
      </c>
      <c r="B24" s="119">
        <f>SUM(B5:B23)</f>
        <v>37242</v>
      </c>
      <c r="C24" s="66"/>
      <c r="D24" s="119">
        <f>SUM(D5:D23)</f>
        <v>0</v>
      </c>
      <c r="E24" s="119">
        <f>SUM(E5:E23)</f>
        <v>37242</v>
      </c>
      <c r="F24" s="53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10. melléklet az 1/2016. (II.12.)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34">
      <selection activeCell="C144" sqref="C144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30"/>
      <c r="B1" s="132"/>
      <c r="C1" s="155" t="s">
        <v>486</v>
      </c>
    </row>
    <row r="2" spans="1:3" s="60" customFormat="1" ht="21" customHeight="1">
      <c r="A2" s="274" t="s">
        <v>51</v>
      </c>
      <c r="B2" s="241" t="s">
        <v>152</v>
      </c>
      <c r="C2" s="243" t="s">
        <v>42</v>
      </c>
    </row>
    <row r="3" spans="1:3" s="60" customFormat="1" ht="16.5" thickBot="1">
      <c r="A3" s="133" t="s">
        <v>131</v>
      </c>
      <c r="B3" s="242" t="s">
        <v>331</v>
      </c>
      <c r="C3" s="350" t="s">
        <v>42</v>
      </c>
    </row>
    <row r="4" spans="1:3" s="61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244" t="s">
        <v>44</v>
      </c>
    </row>
    <row r="6" spans="1:3" s="54" customFormat="1" ht="12.75" customHeight="1" thickBot="1">
      <c r="A6" s="123"/>
      <c r="B6" s="124" t="s">
        <v>418</v>
      </c>
      <c r="C6" s="125" t="s">
        <v>419</v>
      </c>
    </row>
    <row r="7" spans="1:3" s="54" customFormat="1" ht="15.75" customHeight="1" thickBot="1">
      <c r="A7" s="138"/>
      <c r="B7" s="139" t="s">
        <v>45</v>
      </c>
      <c r="C7" s="245"/>
    </row>
    <row r="8" spans="1:3" s="54" customFormat="1" ht="12" customHeight="1" thickBot="1">
      <c r="A8" s="27" t="s">
        <v>9</v>
      </c>
      <c r="B8" s="19" t="s">
        <v>182</v>
      </c>
      <c r="C8" s="180">
        <f>+C9+C10+C11+C12+C13+C14</f>
        <v>314305</v>
      </c>
    </row>
    <row r="9" spans="1:3" s="62" customFormat="1" ht="12" customHeight="1">
      <c r="A9" s="303" t="s">
        <v>70</v>
      </c>
      <c r="B9" s="284" t="s">
        <v>183</v>
      </c>
      <c r="C9" s="183">
        <v>165362</v>
      </c>
    </row>
    <row r="10" spans="1:3" s="63" customFormat="1" ht="12" customHeight="1">
      <c r="A10" s="304" t="s">
        <v>71</v>
      </c>
      <c r="B10" s="285" t="s">
        <v>184</v>
      </c>
      <c r="C10" s="182"/>
    </row>
    <row r="11" spans="1:3" s="63" customFormat="1" ht="12" customHeight="1">
      <c r="A11" s="304" t="s">
        <v>72</v>
      </c>
      <c r="B11" s="285" t="s">
        <v>454</v>
      </c>
      <c r="C11" s="182">
        <v>126781</v>
      </c>
    </row>
    <row r="12" spans="1:3" s="63" customFormat="1" ht="12" customHeight="1">
      <c r="A12" s="304" t="s">
        <v>73</v>
      </c>
      <c r="B12" s="285" t="s">
        <v>185</v>
      </c>
      <c r="C12" s="182">
        <v>6992</v>
      </c>
    </row>
    <row r="13" spans="1:3" s="63" customFormat="1" ht="12" customHeight="1">
      <c r="A13" s="304" t="s">
        <v>90</v>
      </c>
      <c r="B13" s="285" t="s">
        <v>427</v>
      </c>
      <c r="C13" s="182">
        <v>14077</v>
      </c>
    </row>
    <row r="14" spans="1:3" s="62" customFormat="1" ht="12" customHeight="1" thickBot="1">
      <c r="A14" s="305" t="s">
        <v>74</v>
      </c>
      <c r="B14" s="286" t="s">
        <v>364</v>
      </c>
      <c r="C14" s="182">
        <v>1093</v>
      </c>
    </row>
    <row r="15" spans="1:3" s="62" customFormat="1" ht="12" customHeight="1" thickBot="1">
      <c r="A15" s="27" t="s">
        <v>10</v>
      </c>
      <c r="B15" s="175" t="s">
        <v>186</v>
      </c>
      <c r="C15" s="180">
        <f>+C16+C17+C18+C19+C20</f>
        <v>541513</v>
      </c>
    </row>
    <row r="16" spans="1:3" s="62" customFormat="1" ht="12" customHeight="1">
      <c r="A16" s="303" t="s">
        <v>76</v>
      </c>
      <c r="B16" s="284" t="s">
        <v>187</v>
      </c>
      <c r="C16" s="183"/>
    </row>
    <row r="17" spans="1:3" s="62" customFormat="1" ht="12" customHeight="1">
      <c r="A17" s="304" t="s">
        <v>77</v>
      </c>
      <c r="B17" s="285" t="s">
        <v>188</v>
      </c>
      <c r="C17" s="182"/>
    </row>
    <row r="18" spans="1:3" s="62" customFormat="1" ht="12" customHeight="1">
      <c r="A18" s="304" t="s">
        <v>78</v>
      </c>
      <c r="B18" s="285" t="s">
        <v>353</v>
      </c>
      <c r="C18" s="182"/>
    </row>
    <row r="19" spans="1:3" s="62" customFormat="1" ht="12" customHeight="1">
      <c r="A19" s="304" t="s">
        <v>79</v>
      </c>
      <c r="B19" s="285" t="s">
        <v>354</v>
      </c>
      <c r="C19" s="182"/>
    </row>
    <row r="20" spans="1:3" s="62" customFormat="1" ht="12" customHeight="1">
      <c r="A20" s="304" t="s">
        <v>80</v>
      </c>
      <c r="B20" s="285" t="s">
        <v>189</v>
      </c>
      <c r="C20" s="182">
        <v>541513</v>
      </c>
    </row>
    <row r="21" spans="1:3" s="63" customFormat="1" ht="12" customHeight="1" thickBot="1">
      <c r="A21" s="305" t="s">
        <v>86</v>
      </c>
      <c r="B21" s="286" t="s">
        <v>190</v>
      </c>
      <c r="C21" s="184"/>
    </row>
    <row r="22" spans="1:3" s="63" customFormat="1" ht="12" customHeight="1" thickBot="1">
      <c r="A22" s="27" t="s">
        <v>11</v>
      </c>
      <c r="B22" s="19" t="s">
        <v>191</v>
      </c>
      <c r="C22" s="180">
        <f>+C23+C24+C25+C26+C27</f>
        <v>12722</v>
      </c>
    </row>
    <row r="23" spans="1:3" s="63" customFormat="1" ht="12" customHeight="1">
      <c r="A23" s="303" t="s">
        <v>59</v>
      </c>
      <c r="B23" s="284" t="s">
        <v>192</v>
      </c>
      <c r="C23" s="183"/>
    </row>
    <row r="24" spans="1:3" s="62" customFormat="1" ht="12" customHeight="1">
      <c r="A24" s="304" t="s">
        <v>60</v>
      </c>
      <c r="B24" s="285" t="s">
        <v>193</v>
      </c>
      <c r="C24" s="182"/>
    </row>
    <row r="25" spans="1:3" s="63" customFormat="1" ht="12" customHeight="1">
      <c r="A25" s="304" t="s">
        <v>61</v>
      </c>
      <c r="B25" s="285" t="s">
        <v>355</v>
      </c>
      <c r="C25" s="182"/>
    </row>
    <row r="26" spans="1:3" s="63" customFormat="1" ht="12" customHeight="1">
      <c r="A26" s="304" t="s">
        <v>62</v>
      </c>
      <c r="B26" s="285" t="s">
        <v>356</v>
      </c>
      <c r="C26" s="182"/>
    </row>
    <row r="27" spans="1:3" s="63" customFormat="1" ht="12" customHeight="1">
      <c r="A27" s="304" t="s">
        <v>102</v>
      </c>
      <c r="B27" s="285" t="s">
        <v>194</v>
      </c>
      <c r="C27" s="182">
        <v>12722</v>
      </c>
    </row>
    <row r="28" spans="1:3" s="63" customFormat="1" ht="12" customHeight="1" thickBot="1">
      <c r="A28" s="305" t="s">
        <v>103</v>
      </c>
      <c r="B28" s="286" t="s">
        <v>195</v>
      </c>
      <c r="C28" s="184"/>
    </row>
    <row r="29" spans="1:3" s="63" customFormat="1" ht="12" customHeight="1" thickBot="1">
      <c r="A29" s="27" t="s">
        <v>104</v>
      </c>
      <c r="B29" s="19" t="s">
        <v>464</v>
      </c>
      <c r="C29" s="186">
        <f>+C30+C32+C33+C34+C35+C36</f>
        <v>91400</v>
      </c>
    </row>
    <row r="30" spans="1:3" s="63" customFormat="1" ht="12" customHeight="1">
      <c r="A30" s="303" t="s">
        <v>197</v>
      </c>
      <c r="B30" s="284" t="s">
        <v>459</v>
      </c>
      <c r="C30" s="279"/>
    </row>
    <row r="31" spans="1:3" s="63" customFormat="1" ht="12" customHeight="1">
      <c r="A31" s="304" t="s">
        <v>198</v>
      </c>
      <c r="B31" s="285" t="s">
        <v>460</v>
      </c>
      <c r="C31" s="182"/>
    </row>
    <row r="32" spans="1:3" s="63" customFormat="1" ht="12" customHeight="1">
      <c r="A32" s="304" t="s">
        <v>199</v>
      </c>
      <c r="B32" s="285" t="s">
        <v>461</v>
      </c>
      <c r="C32" s="182">
        <v>70000</v>
      </c>
    </row>
    <row r="33" spans="1:3" s="63" customFormat="1" ht="12" customHeight="1">
      <c r="A33" s="304" t="s">
        <v>200</v>
      </c>
      <c r="B33" s="285" t="s">
        <v>462</v>
      </c>
      <c r="C33" s="182">
        <v>50</v>
      </c>
    </row>
    <row r="34" spans="1:3" s="63" customFormat="1" ht="12" customHeight="1">
      <c r="A34" s="304" t="s">
        <v>456</v>
      </c>
      <c r="B34" s="285" t="s">
        <v>201</v>
      </c>
      <c r="C34" s="182">
        <v>10000</v>
      </c>
    </row>
    <row r="35" spans="1:3" s="63" customFormat="1" ht="12" customHeight="1">
      <c r="A35" s="304" t="s">
        <v>457</v>
      </c>
      <c r="B35" s="285" t="s">
        <v>483</v>
      </c>
      <c r="C35" s="182">
        <v>10000</v>
      </c>
    </row>
    <row r="36" spans="1:3" s="63" customFormat="1" ht="12" customHeight="1" thickBot="1">
      <c r="A36" s="305" t="s">
        <v>458</v>
      </c>
      <c r="B36" s="352" t="s">
        <v>203</v>
      </c>
      <c r="C36" s="184">
        <v>1350</v>
      </c>
    </row>
    <row r="37" spans="1:3" s="63" customFormat="1" ht="12" customHeight="1" thickBot="1">
      <c r="A37" s="27" t="s">
        <v>13</v>
      </c>
      <c r="B37" s="19" t="s">
        <v>365</v>
      </c>
      <c r="C37" s="180">
        <f>SUM(C38:C48)</f>
        <v>39241</v>
      </c>
    </row>
    <row r="38" spans="1:3" s="63" customFormat="1" ht="12" customHeight="1">
      <c r="A38" s="303" t="s">
        <v>63</v>
      </c>
      <c r="B38" s="284" t="s">
        <v>206</v>
      </c>
      <c r="C38" s="183">
        <v>27430</v>
      </c>
    </row>
    <row r="39" spans="1:3" s="63" customFormat="1" ht="12" customHeight="1">
      <c r="A39" s="304" t="s">
        <v>64</v>
      </c>
      <c r="B39" s="285" t="s">
        <v>207</v>
      </c>
      <c r="C39" s="182">
        <v>700</v>
      </c>
    </row>
    <row r="40" spans="1:3" s="63" customFormat="1" ht="12" customHeight="1">
      <c r="A40" s="304" t="s">
        <v>65</v>
      </c>
      <c r="B40" s="285" t="s">
        <v>208</v>
      </c>
      <c r="C40" s="182">
        <v>150</v>
      </c>
    </row>
    <row r="41" spans="1:3" s="63" customFormat="1" ht="12" customHeight="1">
      <c r="A41" s="304" t="s">
        <v>106</v>
      </c>
      <c r="B41" s="285" t="s">
        <v>209</v>
      </c>
      <c r="C41" s="182">
        <v>3299</v>
      </c>
    </row>
    <row r="42" spans="1:3" s="63" customFormat="1" ht="12" customHeight="1">
      <c r="A42" s="304" t="s">
        <v>107</v>
      </c>
      <c r="B42" s="285" t="s">
        <v>210</v>
      </c>
      <c r="C42" s="182"/>
    </row>
    <row r="43" spans="1:3" s="63" customFormat="1" ht="12" customHeight="1">
      <c r="A43" s="304" t="s">
        <v>108</v>
      </c>
      <c r="B43" s="285" t="s">
        <v>211</v>
      </c>
      <c r="C43" s="182">
        <v>7662</v>
      </c>
    </row>
    <row r="44" spans="1:3" s="63" customFormat="1" ht="12" customHeight="1">
      <c r="A44" s="304" t="s">
        <v>109</v>
      </c>
      <c r="B44" s="285" t="s">
        <v>212</v>
      </c>
      <c r="C44" s="182"/>
    </row>
    <row r="45" spans="1:3" s="63" customFormat="1" ht="12" customHeight="1">
      <c r="A45" s="304" t="s">
        <v>110</v>
      </c>
      <c r="B45" s="285" t="s">
        <v>463</v>
      </c>
      <c r="C45" s="182"/>
    </row>
    <row r="46" spans="1:3" s="63" customFormat="1" ht="12" customHeight="1">
      <c r="A46" s="304" t="s">
        <v>204</v>
      </c>
      <c r="B46" s="285" t="s">
        <v>214</v>
      </c>
      <c r="C46" s="185"/>
    </row>
    <row r="47" spans="1:3" s="63" customFormat="1" ht="12" customHeight="1">
      <c r="A47" s="305" t="s">
        <v>205</v>
      </c>
      <c r="B47" s="286" t="s">
        <v>367</v>
      </c>
      <c r="C47" s="273"/>
    </row>
    <row r="48" spans="1:3" s="63" customFormat="1" ht="12" customHeight="1" thickBot="1">
      <c r="A48" s="305" t="s">
        <v>366</v>
      </c>
      <c r="B48" s="286" t="s">
        <v>215</v>
      </c>
      <c r="C48" s="273"/>
    </row>
    <row r="49" spans="1:3" s="63" customFormat="1" ht="12" customHeight="1" thickBot="1">
      <c r="A49" s="27" t="s">
        <v>14</v>
      </c>
      <c r="B49" s="19" t="s">
        <v>216</v>
      </c>
      <c r="C49" s="180">
        <f>SUM(C50:C54)</f>
        <v>0</v>
      </c>
    </row>
    <row r="50" spans="1:3" s="63" customFormat="1" ht="12" customHeight="1">
      <c r="A50" s="303" t="s">
        <v>66</v>
      </c>
      <c r="B50" s="284" t="s">
        <v>220</v>
      </c>
      <c r="C50" s="327"/>
    </row>
    <row r="51" spans="1:3" s="63" customFormat="1" ht="12" customHeight="1">
      <c r="A51" s="304" t="s">
        <v>67</v>
      </c>
      <c r="B51" s="285" t="s">
        <v>221</v>
      </c>
      <c r="C51" s="185"/>
    </row>
    <row r="52" spans="1:3" s="63" customFormat="1" ht="12" customHeight="1">
      <c r="A52" s="304" t="s">
        <v>217</v>
      </c>
      <c r="B52" s="285" t="s">
        <v>222</v>
      </c>
      <c r="C52" s="185"/>
    </row>
    <row r="53" spans="1:3" s="63" customFormat="1" ht="12" customHeight="1">
      <c r="A53" s="304" t="s">
        <v>218</v>
      </c>
      <c r="B53" s="285" t="s">
        <v>223</v>
      </c>
      <c r="C53" s="185"/>
    </row>
    <row r="54" spans="1:3" s="63" customFormat="1" ht="12" customHeight="1" thickBot="1">
      <c r="A54" s="305" t="s">
        <v>219</v>
      </c>
      <c r="B54" s="286" t="s">
        <v>224</v>
      </c>
      <c r="C54" s="273"/>
    </row>
    <row r="55" spans="1:3" s="63" customFormat="1" ht="12" customHeight="1" thickBot="1">
      <c r="A55" s="27" t="s">
        <v>111</v>
      </c>
      <c r="B55" s="19" t="s">
        <v>225</v>
      </c>
      <c r="C55" s="180">
        <f>SUM(C56:C58)</f>
        <v>2908</v>
      </c>
    </row>
    <row r="56" spans="1:3" s="63" customFormat="1" ht="12" customHeight="1">
      <c r="A56" s="303" t="s">
        <v>68</v>
      </c>
      <c r="B56" s="284" t="s">
        <v>226</v>
      </c>
      <c r="C56" s="183"/>
    </row>
    <row r="57" spans="1:3" s="63" customFormat="1" ht="12" customHeight="1">
      <c r="A57" s="304" t="s">
        <v>69</v>
      </c>
      <c r="B57" s="285" t="s">
        <v>357</v>
      </c>
      <c r="C57" s="182">
        <v>408</v>
      </c>
    </row>
    <row r="58" spans="1:3" s="63" customFormat="1" ht="12" customHeight="1">
      <c r="A58" s="304" t="s">
        <v>229</v>
      </c>
      <c r="B58" s="285" t="s">
        <v>227</v>
      </c>
      <c r="C58" s="182">
        <v>2500</v>
      </c>
    </row>
    <row r="59" spans="1:3" s="63" customFormat="1" ht="12" customHeight="1" thickBot="1">
      <c r="A59" s="305" t="s">
        <v>230</v>
      </c>
      <c r="B59" s="286" t="s">
        <v>228</v>
      </c>
      <c r="C59" s="184"/>
    </row>
    <row r="60" spans="1:3" s="63" customFormat="1" ht="12" customHeight="1" thickBot="1">
      <c r="A60" s="27" t="s">
        <v>16</v>
      </c>
      <c r="B60" s="175" t="s">
        <v>231</v>
      </c>
      <c r="C60" s="180">
        <f>SUM(C61:C63)</f>
        <v>0</v>
      </c>
    </row>
    <row r="61" spans="1:3" s="63" customFormat="1" ht="12" customHeight="1">
      <c r="A61" s="303" t="s">
        <v>112</v>
      </c>
      <c r="B61" s="284" t="s">
        <v>233</v>
      </c>
      <c r="C61" s="185"/>
    </row>
    <row r="62" spans="1:3" s="63" customFormat="1" ht="12" customHeight="1">
      <c r="A62" s="304" t="s">
        <v>113</v>
      </c>
      <c r="B62" s="285" t="s">
        <v>358</v>
      </c>
      <c r="C62" s="185"/>
    </row>
    <row r="63" spans="1:3" s="63" customFormat="1" ht="12" customHeight="1">
      <c r="A63" s="304" t="s">
        <v>158</v>
      </c>
      <c r="B63" s="285" t="s">
        <v>234</v>
      </c>
      <c r="C63" s="185"/>
    </row>
    <row r="64" spans="1:3" s="63" customFormat="1" ht="12" customHeight="1" thickBot="1">
      <c r="A64" s="305" t="s">
        <v>232</v>
      </c>
      <c r="B64" s="286" t="s">
        <v>235</v>
      </c>
      <c r="C64" s="185"/>
    </row>
    <row r="65" spans="1:3" s="63" customFormat="1" ht="12" customHeight="1" thickBot="1">
      <c r="A65" s="27" t="s">
        <v>17</v>
      </c>
      <c r="B65" s="19" t="s">
        <v>236</v>
      </c>
      <c r="C65" s="186">
        <f>+C8+C15+C22+C29+C37+C49+C55+C60</f>
        <v>1002089</v>
      </c>
    </row>
    <row r="66" spans="1:3" s="63" customFormat="1" ht="12" customHeight="1" thickBot="1">
      <c r="A66" s="306" t="s">
        <v>327</v>
      </c>
      <c r="B66" s="175" t="s">
        <v>238</v>
      </c>
      <c r="C66" s="180">
        <f>SUM(C67:C69)</f>
        <v>0</v>
      </c>
    </row>
    <row r="67" spans="1:3" s="63" customFormat="1" ht="12" customHeight="1">
      <c r="A67" s="303" t="s">
        <v>269</v>
      </c>
      <c r="B67" s="284" t="s">
        <v>239</v>
      </c>
      <c r="C67" s="185"/>
    </row>
    <row r="68" spans="1:3" s="63" customFormat="1" ht="12" customHeight="1">
      <c r="A68" s="304" t="s">
        <v>278</v>
      </c>
      <c r="B68" s="285" t="s">
        <v>240</v>
      </c>
      <c r="C68" s="185"/>
    </row>
    <row r="69" spans="1:3" s="63" customFormat="1" ht="12" customHeight="1" thickBot="1">
      <c r="A69" s="305" t="s">
        <v>279</v>
      </c>
      <c r="B69" s="287" t="s">
        <v>241</v>
      </c>
      <c r="C69" s="185"/>
    </row>
    <row r="70" spans="1:3" s="63" customFormat="1" ht="12" customHeight="1" thickBot="1">
      <c r="A70" s="306" t="s">
        <v>242</v>
      </c>
      <c r="B70" s="175" t="s">
        <v>243</v>
      </c>
      <c r="C70" s="180">
        <f>SUM(C71:C74)</f>
        <v>0</v>
      </c>
    </row>
    <row r="71" spans="1:3" s="63" customFormat="1" ht="12" customHeight="1">
      <c r="A71" s="303" t="s">
        <v>91</v>
      </c>
      <c r="B71" s="284" t="s">
        <v>244</v>
      </c>
      <c r="C71" s="185"/>
    </row>
    <row r="72" spans="1:3" s="63" customFormat="1" ht="12" customHeight="1">
      <c r="A72" s="304" t="s">
        <v>92</v>
      </c>
      <c r="B72" s="285" t="s">
        <v>245</v>
      </c>
      <c r="C72" s="185"/>
    </row>
    <row r="73" spans="1:3" s="63" customFormat="1" ht="12" customHeight="1">
      <c r="A73" s="304" t="s">
        <v>270</v>
      </c>
      <c r="B73" s="285" t="s">
        <v>246</v>
      </c>
      <c r="C73" s="185"/>
    </row>
    <row r="74" spans="1:3" s="63" customFormat="1" ht="12" customHeight="1" thickBot="1">
      <c r="A74" s="305" t="s">
        <v>271</v>
      </c>
      <c r="B74" s="286" t="s">
        <v>247</v>
      </c>
      <c r="C74" s="185"/>
    </row>
    <row r="75" spans="1:3" s="63" customFormat="1" ht="12" customHeight="1" thickBot="1">
      <c r="A75" s="306" t="s">
        <v>248</v>
      </c>
      <c r="B75" s="175" t="s">
        <v>249</v>
      </c>
      <c r="C75" s="180">
        <f>SUM(C76:C77)</f>
        <v>48641</v>
      </c>
    </row>
    <row r="76" spans="1:3" s="63" customFormat="1" ht="12" customHeight="1">
      <c r="A76" s="303" t="s">
        <v>272</v>
      </c>
      <c r="B76" s="284" t="s">
        <v>250</v>
      </c>
      <c r="C76" s="185">
        <v>48641</v>
      </c>
    </row>
    <row r="77" spans="1:3" s="63" customFormat="1" ht="12" customHeight="1" thickBot="1">
      <c r="A77" s="305" t="s">
        <v>273</v>
      </c>
      <c r="B77" s="286" t="s">
        <v>251</v>
      </c>
      <c r="C77" s="185"/>
    </row>
    <row r="78" spans="1:3" s="62" customFormat="1" ht="12" customHeight="1" thickBot="1">
      <c r="A78" s="306" t="s">
        <v>252</v>
      </c>
      <c r="B78" s="175" t="s">
        <v>253</v>
      </c>
      <c r="C78" s="180">
        <f>SUM(C79:C81)</f>
        <v>0</v>
      </c>
    </row>
    <row r="79" spans="1:3" s="63" customFormat="1" ht="12" customHeight="1">
      <c r="A79" s="303" t="s">
        <v>274</v>
      </c>
      <c r="B79" s="284" t="s">
        <v>254</v>
      </c>
      <c r="C79" s="185"/>
    </row>
    <row r="80" spans="1:3" s="63" customFormat="1" ht="12" customHeight="1">
      <c r="A80" s="304" t="s">
        <v>275</v>
      </c>
      <c r="B80" s="285" t="s">
        <v>255</v>
      </c>
      <c r="C80" s="185"/>
    </row>
    <row r="81" spans="1:3" s="63" customFormat="1" ht="12" customHeight="1" thickBot="1">
      <c r="A81" s="305" t="s">
        <v>276</v>
      </c>
      <c r="B81" s="286" t="s">
        <v>256</v>
      </c>
      <c r="C81" s="185"/>
    </row>
    <row r="82" spans="1:3" s="63" customFormat="1" ht="12" customHeight="1" thickBot="1">
      <c r="A82" s="306" t="s">
        <v>257</v>
      </c>
      <c r="B82" s="175" t="s">
        <v>277</v>
      </c>
      <c r="C82" s="180">
        <f>SUM(C83:C86)</f>
        <v>0</v>
      </c>
    </row>
    <row r="83" spans="1:3" s="63" customFormat="1" ht="12" customHeight="1">
      <c r="A83" s="307" t="s">
        <v>258</v>
      </c>
      <c r="B83" s="284" t="s">
        <v>259</v>
      </c>
      <c r="C83" s="185"/>
    </row>
    <row r="84" spans="1:3" s="63" customFormat="1" ht="12" customHeight="1">
      <c r="A84" s="308" t="s">
        <v>260</v>
      </c>
      <c r="B84" s="285" t="s">
        <v>261</v>
      </c>
      <c r="C84" s="185"/>
    </row>
    <row r="85" spans="1:3" s="63" customFormat="1" ht="12" customHeight="1">
      <c r="A85" s="308" t="s">
        <v>262</v>
      </c>
      <c r="B85" s="285" t="s">
        <v>263</v>
      </c>
      <c r="C85" s="185"/>
    </row>
    <row r="86" spans="1:3" s="62" customFormat="1" ht="12" customHeight="1" thickBot="1">
      <c r="A86" s="309" t="s">
        <v>264</v>
      </c>
      <c r="B86" s="286" t="s">
        <v>265</v>
      </c>
      <c r="C86" s="185"/>
    </row>
    <row r="87" spans="1:3" s="62" customFormat="1" ht="12" customHeight="1" thickBot="1">
      <c r="A87" s="306" t="s">
        <v>266</v>
      </c>
      <c r="B87" s="175" t="s">
        <v>406</v>
      </c>
      <c r="C87" s="328"/>
    </row>
    <row r="88" spans="1:3" s="62" customFormat="1" ht="12" customHeight="1" thickBot="1">
      <c r="A88" s="306" t="s">
        <v>428</v>
      </c>
      <c r="B88" s="175" t="s">
        <v>267</v>
      </c>
      <c r="C88" s="328"/>
    </row>
    <row r="89" spans="1:3" s="62" customFormat="1" ht="12" customHeight="1" thickBot="1">
      <c r="A89" s="306" t="s">
        <v>429</v>
      </c>
      <c r="B89" s="291" t="s">
        <v>409</v>
      </c>
      <c r="C89" s="186">
        <f>+C66+C70+C75+C78+C82+C88+C87</f>
        <v>48641</v>
      </c>
    </row>
    <row r="90" spans="1:3" s="62" customFormat="1" ht="12" customHeight="1" thickBot="1">
      <c r="A90" s="310" t="s">
        <v>430</v>
      </c>
      <c r="B90" s="292" t="s">
        <v>431</v>
      </c>
      <c r="C90" s="186">
        <f>+C65+C89</f>
        <v>1050730</v>
      </c>
    </row>
    <row r="91" spans="1:3" s="63" customFormat="1" ht="15" customHeight="1" thickBot="1">
      <c r="A91" s="144"/>
      <c r="B91" s="145"/>
      <c r="C91" s="250"/>
    </row>
    <row r="92" spans="1:3" s="54" customFormat="1" ht="16.5" customHeight="1" thickBot="1">
      <c r="A92" s="148"/>
      <c r="B92" s="149" t="s">
        <v>46</v>
      </c>
      <c r="C92" s="252"/>
    </row>
    <row r="93" spans="1:3" s="64" customFormat="1" ht="12" customHeight="1" thickBot="1">
      <c r="A93" s="276" t="s">
        <v>9</v>
      </c>
      <c r="B93" s="26" t="s">
        <v>435</v>
      </c>
      <c r="C93" s="179">
        <f>+C94+C95+C96+C97+C98+C111</f>
        <v>828324</v>
      </c>
    </row>
    <row r="94" spans="1:3" ht="12" customHeight="1">
      <c r="A94" s="311" t="s">
        <v>70</v>
      </c>
      <c r="B94" s="8" t="s">
        <v>39</v>
      </c>
      <c r="C94" s="181">
        <v>436486</v>
      </c>
    </row>
    <row r="95" spans="1:3" ht="12" customHeight="1">
      <c r="A95" s="304" t="s">
        <v>71</v>
      </c>
      <c r="B95" s="6" t="s">
        <v>114</v>
      </c>
      <c r="C95" s="182">
        <v>62831</v>
      </c>
    </row>
    <row r="96" spans="1:3" ht="12" customHeight="1">
      <c r="A96" s="304" t="s">
        <v>72</v>
      </c>
      <c r="B96" s="6" t="s">
        <v>89</v>
      </c>
      <c r="C96" s="184">
        <v>212190</v>
      </c>
    </row>
    <row r="97" spans="1:3" ht="12" customHeight="1">
      <c r="A97" s="304" t="s">
        <v>73</v>
      </c>
      <c r="B97" s="9" t="s">
        <v>115</v>
      </c>
      <c r="C97" s="184">
        <v>14876</v>
      </c>
    </row>
    <row r="98" spans="1:3" ht="12" customHeight="1">
      <c r="A98" s="304" t="s">
        <v>81</v>
      </c>
      <c r="B98" s="17" t="s">
        <v>116</v>
      </c>
      <c r="C98" s="184">
        <v>101941</v>
      </c>
    </row>
    <row r="99" spans="1:3" ht="12" customHeight="1">
      <c r="A99" s="304" t="s">
        <v>74</v>
      </c>
      <c r="B99" s="6" t="s">
        <v>432</v>
      </c>
      <c r="C99" s="184">
        <v>285</v>
      </c>
    </row>
    <row r="100" spans="1:3" ht="12" customHeight="1">
      <c r="A100" s="304" t="s">
        <v>75</v>
      </c>
      <c r="B100" s="73" t="s">
        <v>372</v>
      </c>
      <c r="C100" s="184"/>
    </row>
    <row r="101" spans="1:3" ht="12" customHeight="1">
      <c r="A101" s="304" t="s">
        <v>82</v>
      </c>
      <c r="B101" s="73" t="s">
        <v>371</v>
      </c>
      <c r="C101" s="184"/>
    </row>
    <row r="102" spans="1:3" ht="12" customHeight="1">
      <c r="A102" s="304" t="s">
        <v>83</v>
      </c>
      <c r="B102" s="73" t="s">
        <v>283</v>
      </c>
      <c r="C102" s="184"/>
    </row>
    <row r="103" spans="1:3" ht="12" customHeight="1">
      <c r="A103" s="304" t="s">
        <v>84</v>
      </c>
      <c r="B103" s="74" t="s">
        <v>284</v>
      </c>
      <c r="C103" s="184"/>
    </row>
    <row r="104" spans="1:3" ht="12" customHeight="1">
      <c r="A104" s="304" t="s">
        <v>85</v>
      </c>
      <c r="B104" s="74" t="s">
        <v>285</v>
      </c>
      <c r="C104" s="184"/>
    </row>
    <row r="105" spans="1:3" ht="12" customHeight="1">
      <c r="A105" s="304" t="s">
        <v>87</v>
      </c>
      <c r="B105" s="73" t="s">
        <v>286</v>
      </c>
      <c r="C105" s="184">
        <v>75310</v>
      </c>
    </row>
    <row r="106" spans="1:3" ht="12" customHeight="1">
      <c r="A106" s="304" t="s">
        <v>117</v>
      </c>
      <c r="B106" s="73" t="s">
        <v>287</v>
      </c>
      <c r="C106" s="184"/>
    </row>
    <row r="107" spans="1:3" ht="12" customHeight="1">
      <c r="A107" s="304" t="s">
        <v>281</v>
      </c>
      <c r="B107" s="74" t="s">
        <v>288</v>
      </c>
      <c r="C107" s="184">
        <v>408</v>
      </c>
    </row>
    <row r="108" spans="1:3" ht="12" customHeight="1">
      <c r="A108" s="312" t="s">
        <v>282</v>
      </c>
      <c r="B108" s="75" t="s">
        <v>289</v>
      </c>
      <c r="C108" s="184"/>
    </row>
    <row r="109" spans="1:3" ht="12" customHeight="1">
      <c r="A109" s="304" t="s">
        <v>369</v>
      </c>
      <c r="B109" s="75" t="s">
        <v>290</v>
      </c>
      <c r="C109" s="184"/>
    </row>
    <row r="110" spans="1:3" ht="12" customHeight="1">
      <c r="A110" s="304" t="s">
        <v>370</v>
      </c>
      <c r="B110" s="74" t="s">
        <v>291</v>
      </c>
      <c r="C110" s="182">
        <v>23054</v>
      </c>
    </row>
    <row r="111" spans="1:3" ht="12" customHeight="1">
      <c r="A111" s="304" t="s">
        <v>374</v>
      </c>
      <c r="B111" s="9" t="s">
        <v>40</v>
      </c>
      <c r="C111" s="182"/>
    </row>
    <row r="112" spans="1:3" ht="12" customHeight="1">
      <c r="A112" s="305" t="s">
        <v>375</v>
      </c>
      <c r="B112" s="6" t="s">
        <v>433</v>
      </c>
      <c r="C112" s="184"/>
    </row>
    <row r="113" spans="1:3" ht="12" customHeight="1" thickBot="1">
      <c r="A113" s="313" t="s">
        <v>376</v>
      </c>
      <c r="B113" s="76" t="s">
        <v>434</v>
      </c>
      <c r="C113" s="188"/>
    </row>
    <row r="114" spans="1:3" ht="12" customHeight="1" thickBot="1">
      <c r="A114" s="27" t="s">
        <v>10</v>
      </c>
      <c r="B114" s="25" t="s">
        <v>292</v>
      </c>
      <c r="C114" s="180">
        <f>+C115+C117+C119</f>
        <v>93373</v>
      </c>
    </row>
    <row r="115" spans="1:3" ht="12" customHeight="1">
      <c r="A115" s="303" t="s">
        <v>76</v>
      </c>
      <c r="B115" s="6" t="s">
        <v>156</v>
      </c>
      <c r="C115" s="183">
        <v>52424</v>
      </c>
    </row>
    <row r="116" spans="1:3" ht="12" customHeight="1">
      <c r="A116" s="303" t="s">
        <v>77</v>
      </c>
      <c r="B116" s="10" t="s">
        <v>296</v>
      </c>
      <c r="C116" s="183"/>
    </row>
    <row r="117" spans="1:3" ht="12" customHeight="1">
      <c r="A117" s="303" t="s">
        <v>78</v>
      </c>
      <c r="B117" s="10" t="s">
        <v>118</v>
      </c>
      <c r="C117" s="182">
        <v>37242</v>
      </c>
    </row>
    <row r="118" spans="1:3" ht="12" customHeight="1">
      <c r="A118" s="303" t="s">
        <v>79</v>
      </c>
      <c r="B118" s="10" t="s">
        <v>297</v>
      </c>
      <c r="C118" s="173"/>
    </row>
    <row r="119" spans="1:3" ht="12" customHeight="1">
      <c r="A119" s="303" t="s">
        <v>80</v>
      </c>
      <c r="B119" s="177" t="s">
        <v>159</v>
      </c>
      <c r="C119" s="173">
        <v>3707</v>
      </c>
    </row>
    <row r="120" spans="1:3" ht="12" customHeight="1">
      <c r="A120" s="303" t="s">
        <v>86</v>
      </c>
      <c r="B120" s="176" t="s">
        <v>359</v>
      </c>
      <c r="C120" s="173"/>
    </row>
    <row r="121" spans="1:3" ht="12" customHeight="1">
      <c r="A121" s="303" t="s">
        <v>88</v>
      </c>
      <c r="B121" s="280" t="s">
        <v>302</v>
      </c>
      <c r="C121" s="173"/>
    </row>
    <row r="122" spans="1:3" ht="12" customHeight="1">
      <c r="A122" s="303" t="s">
        <v>119</v>
      </c>
      <c r="B122" s="74" t="s">
        <v>285</v>
      </c>
      <c r="C122" s="173"/>
    </row>
    <row r="123" spans="1:3" ht="12" customHeight="1">
      <c r="A123" s="303" t="s">
        <v>120</v>
      </c>
      <c r="B123" s="74" t="s">
        <v>301</v>
      </c>
      <c r="C123" s="173">
        <v>1222</v>
      </c>
    </row>
    <row r="124" spans="1:3" ht="12" customHeight="1">
      <c r="A124" s="303" t="s">
        <v>121</v>
      </c>
      <c r="B124" s="74" t="s">
        <v>300</v>
      </c>
      <c r="C124" s="173">
        <v>2485</v>
      </c>
    </row>
    <row r="125" spans="1:3" ht="12" customHeight="1">
      <c r="A125" s="303" t="s">
        <v>293</v>
      </c>
      <c r="B125" s="74" t="s">
        <v>288</v>
      </c>
      <c r="C125" s="173"/>
    </row>
    <row r="126" spans="1:3" ht="12" customHeight="1">
      <c r="A126" s="303" t="s">
        <v>294</v>
      </c>
      <c r="B126" s="74" t="s">
        <v>299</v>
      </c>
      <c r="C126" s="173"/>
    </row>
    <row r="127" spans="1:3" ht="12" customHeight="1" thickBot="1">
      <c r="A127" s="312" t="s">
        <v>295</v>
      </c>
      <c r="B127" s="74" t="s">
        <v>298</v>
      </c>
      <c r="C127" s="174"/>
    </row>
    <row r="128" spans="1:3" ht="12" customHeight="1" thickBot="1">
      <c r="A128" s="27" t="s">
        <v>11</v>
      </c>
      <c r="B128" s="69" t="s">
        <v>379</v>
      </c>
      <c r="C128" s="180">
        <f>+C93+C114</f>
        <v>921697</v>
      </c>
    </row>
    <row r="129" spans="1:3" ht="12" customHeight="1" thickBot="1">
      <c r="A129" s="27" t="s">
        <v>12</v>
      </c>
      <c r="B129" s="69" t="s">
        <v>380</v>
      </c>
      <c r="C129" s="180">
        <f>+C130+C131+C132</f>
        <v>0</v>
      </c>
    </row>
    <row r="130" spans="1:3" s="64" customFormat="1" ht="12" customHeight="1">
      <c r="A130" s="303" t="s">
        <v>197</v>
      </c>
      <c r="B130" s="7" t="s">
        <v>438</v>
      </c>
      <c r="C130" s="173"/>
    </row>
    <row r="131" spans="1:3" ht="12" customHeight="1">
      <c r="A131" s="303" t="s">
        <v>198</v>
      </c>
      <c r="B131" s="7" t="s">
        <v>388</v>
      </c>
      <c r="C131" s="173"/>
    </row>
    <row r="132" spans="1:3" ht="12" customHeight="1" thickBot="1">
      <c r="A132" s="312" t="s">
        <v>199</v>
      </c>
      <c r="B132" s="5" t="s">
        <v>437</v>
      </c>
      <c r="C132" s="173"/>
    </row>
    <row r="133" spans="1:3" ht="12" customHeight="1" thickBot="1">
      <c r="A133" s="27" t="s">
        <v>13</v>
      </c>
      <c r="B133" s="69" t="s">
        <v>381</v>
      </c>
      <c r="C133" s="180">
        <f>+C134+C135+C136+C137+C138+C139</f>
        <v>0</v>
      </c>
    </row>
    <row r="134" spans="1:3" ht="12" customHeight="1">
      <c r="A134" s="303" t="s">
        <v>63</v>
      </c>
      <c r="B134" s="7" t="s">
        <v>390</v>
      </c>
      <c r="C134" s="173"/>
    </row>
    <row r="135" spans="1:3" ht="12" customHeight="1">
      <c r="A135" s="303" t="s">
        <v>64</v>
      </c>
      <c r="B135" s="7" t="s">
        <v>382</v>
      </c>
      <c r="C135" s="173"/>
    </row>
    <row r="136" spans="1:3" ht="12" customHeight="1">
      <c r="A136" s="303" t="s">
        <v>65</v>
      </c>
      <c r="B136" s="7" t="s">
        <v>383</v>
      </c>
      <c r="C136" s="173"/>
    </row>
    <row r="137" spans="1:3" ht="12" customHeight="1">
      <c r="A137" s="303" t="s">
        <v>106</v>
      </c>
      <c r="B137" s="7" t="s">
        <v>436</v>
      </c>
      <c r="C137" s="173"/>
    </row>
    <row r="138" spans="1:3" ht="12" customHeight="1">
      <c r="A138" s="303" t="s">
        <v>107</v>
      </c>
      <c r="B138" s="7" t="s">
        <v>385</v>
      </c>
      <c r="C138" s="173"/>
    </row>
    <row r="139" spans="1:3" s="64" customFormat="1" ht="12" customHeight="1" thickBot="1">
      <c r="A139" s="312" t="s">
        <v>108</v>
      </c>
      <c r="B139" s="5" t="s">
        <v>386</v>
      </c>
      <c r="C139" s="173"/>
    </row>
    <row r="140" spans="1:11" ht="12" customHeight="1" thickBot="1">
      <c r="A140" s="27" t="s">
        <v>14</v>
      </c>
      <c r="B140" s="69" t="s">
        <v>453</v>
      </c>
      <c r="C140" s="186">
        <f>+C141+C142+C144+C145+C143</f>
        <v>129033</v>
      </c>
      <c r="K140" s="156"/>
    </row>
    <row r="141" spans="1:3" ht="12.75">
      <c r="A141" s="303" t="s">
        <v>66</v>
      </c>
      <c r="B141" s="7" t="s">
        <v>303</v>
      </c>
      <c r="C141" s="173"/>
    </row>
    <row r="142" spans="1:3" ht="12" customHeight="1">
      <c r="A142" s="303" t="s">
        <v>67</v>
      </c>
      <c r="B142" s="7" t="s">
        <v>304</v>
      </c>
      <c r="C142" s="173">
        <v>11832</v>
      </c>
    </row>
    <row r="143" spans="1:3" ht="12" customHeight="1">
      <c r="A143" s="303" t="s">
        <v>217</v>
      </c>
      <c r="B143" s="7" t="s">
        <v>452</v>
      </c>
      <c r="C143" s="173">
        <v>117201</v>
      </c>
    </row>
    <row r="144" spans="1:3" s="64" customFormat="1" ht="12" customHeight="1">
      <c r="A144" s="303" t="s">
        <v>218</v>
      </c>
      <c r="B144" s="7" t="s">
        <v>395</v>
      </c>
      <c r="C144" s="173"/>
    </row>
    <row r="145" spans="1:3" s="64" customFormat="1" ht="12" customHeight="1" thickBot="1">
      <c r="A145" s="312" t="s">
        <v>219</v>
      </c>
      <c r="B145" s="5" t="s">
        <v>323</v>
      </c>
      <c r="C145" s="173"/>
    </row>
    <row r="146" spans="1:3" s="64" customFormat="1" ht="12" customHeight="1" thickBot="1">
      <c r="A146" s="27" t="s">
        <v>15</v>
      </c>
      <c r="B146" s="69" t="s">
        <v>396</v>
      </c>
      <c r="C146" s="189">
        <f>+C147+C148+C149+C150+C151</f>
        <v>0</v>
      </c>
    </row>
    <row r="147" spans="1:3" s="64" customFormat="1" ht="12" customHeight="1">
      <c r="A147" s="303" t="s">
        <v>68</v>
      </c>
      <c r="B147" s="7" t="s">
        <v>391</v>
      </c>
      <c r="C147" s="173"/>
    </row>
    <row r="148" spans="1:3" s="64" customFormat="1" ht="12" customHeight="1">
      <c r="A148" s="303" t="s">
        <v>69</v>
      </c>
      <c r="B148" s="7" t="s">
        <v>398</v>
      </c>
      <c r="C148" s="173"/>
    </row>
    <row r="149" spans="1:3" s="64" customFormat="1" ht="12" customHeight="1">
      <c r="A149" s="303" t="s">
        <v>229</v>
      </c>
      <c r="B149" s="7" t="s">
        <v>393</v>
      </c>
      <c r="C149" s="173"/>
    </row>
    <row r="150" spans="1:3" s="64" customFormat="1" ht="12" customHeight="1">
      <c r="A150" s="303" t="s">
        <v>230</v>
      </c>
      <c r="B150" s="7" t="s">
        <v>439</v>
      </c>
      <c r="C150" s="173"/>
    </row>
    <row r="151" spans="1:3" ht="12.75" customHeight="1" thickBot="1">
      <c r="A151" s="312" t="s">
        <v>397</v>
      </c>
      <c r="B151" s="5" t="s">
        <v>400</v>
      </c>
      <c r="C151" s="174"/>
    </row>
    <row r="152" spans="1:3" ht="12.75" customHeight="1" thickBot="1">
      <c r="A152" s="351" t="s">
        <v>16</v>
      </c>
      <c r="B152" s="69" t="s">
        <v>401</v>
      </c>
      <c r="C152" s="189"/>
    </row>
    <row r="153" spans="1:3" ht="12.75" customHeight="1" thickBot="1">
      <c r="A153" s="351" t="s">
        <v>17</v>
      </c>
      <c r="B153" s="69" t="s">
        <v>402</v>
      </c>
      <c r="C153" s="189"/>
    </row>
    <row r="154" spans="1:3" ht="12" customHeight="1" thickBot="1">
      <c r="A154" s="27" t="s">
        <v>18</v>
      </c>
      <c r="B154" s="69" t="s">
        <v>404</v>
      </c>
      <c r="C154" s="294">
        <f>+C129+C133+C140+C146+C152+C153</f>
        <v>129033</v>
      </c>
    </row>
    <row r="155" spans="1:3" ht="15" customHeight="1" thickBot="1">
      <c r="A155" s="314" t="s">
        <v>19</v>
      </c>
      <c r="B155" s="258" t="s">
        <v>403</v>
      </c>
      <c r="C155" s="294">
        <f>+C128+C154</f>
        <v>1050730</v>
      </c>
    </row>
    <row r="156" spans="1:3" ht="13.5" thickBot="1">
      <c r="A156" s="264"/>
      <c r="B156" s="265"/>
      <c r="C156" s="266"/>
    </row>
    <row r="157" spans="1:3" ht="15" customHeight="1" thickBot="1">
      <c r="A157" s="153" t="s">
        <v>440</v>
      </c>
      <c r="B157" s="154"/>
      <c r="C157" s="67">
        <v>8</v>
      </c>
    </row>
    <row r="158" spans="1:3" ht="14.25" customHeight="1" thickBot="1">
      <c r="A158" s="153" t="s">
        <v>134</v>
      </c>
      <c r="B158" s="154"/>
      <c r="C158" s="67">
        <v>442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0">
      <selection activeCell="C145" sqref="C145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30"/>
      <c r="B1" s="132"/>
      <c r="C1" s="155" t="s">
        <v>487</v>
      </c>
    </row>
    <row r="2" spans="1:3" s="60" customFormat="1" ht="21" customHeight="1">
      <c r="A2" s="274" t="s">
        <v>51</v>
      </c>
      <c r="B2" s="241" t="s">
        <v>152</v>
      </c>
      <c r="C2" s="243" t="s">
        <v>42</v>
      </c>
    </row>
    <row r="3" spans="1:3" s="60" customFormat="1" ht="16.5" thickBot="1">
      <c r="A3" s="133" t="s">
        <v>131</v>
      </c>
      <c r="B3" s="242" t="s">
        <v>360</v>
      </c>
      <c r="C3" s="350" t="s">
        <v>48</v>
      </c>
    </row>
    <row r="4" spans="1:3" s="61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244" t="s">
        <v>44</v>
      </c>
    </row>
    <row r="6" spans="1:3" s="54" customFormat="1" ht="12.75" customHeight="1" thickBot="1">
      <c r="A6" s="123"/>
      <c r="B6" s="124" t="s">
        <v>418</v>
      </c>
      <c r="C6" s="125" t="s">
        <v>419</v>
      </c>
    </row>
    <row r="7" spans="1:3" s="54" customFormat="1" ht="15.75" customHeight="1" thickBot="1">
      <c r="A7" s="138"/>
      <c r="B7" s="139" t="s">
        <v>45</v>
      </c>
      <c r="C7" s="245"/>
    </row>
    <row r="8" spans="1:3" s="54" customFormat="1" ht="12" customHeight="1" thickBot="1">
      <c r="A8" s="27" t="s">
        <v>9</v>
      </c>
      <c r="B8" s="19" t="s">
        <v>182</v>
      </c>
      <c r="C8" s="180">
        <f>+C9+C10+C11+C12+C13+C14</f>
        <v>314305</v>
      </c>
    </row>
    <row r="9" spans="1:3" s="62" customFormat="1" ht="12" customHeight="1">
      <c r="A9" s="303" t="s">
        <v>70</v>
      </c>
      <c r="B9" s="284" t="s">
        <v>183</v>
      </c>
      <c r="C9" s="183">
        <v>165362</v>
      </c>
    </row>
    <row r="10" spans="1:3" s="63" customFormat="1" ht="12" customHeight="1">
      <c r="A10" s="304" t="s">
        <v>71</v>
      </c>
      <c r="B10" s="285" t="s">
        <v>184</v>
      </c>
      <c r="C10" s="182"/>
    </row>
    <row r="11" spans="1:3" s="63" customFormat="1" ht="12" customHeight="1">
      <c r="A11" s="304" t="s">
        <v>72</v>
      </c>
      <c r="B11" s="285" t="s">
        <v>454</v>
      </c>
      <c r="C11" s="182">
        <v>126781</v>
      </c>
    </row>
    <row r="12" spans="1:3" s="63" customFormat="1" ht="12" customHeight="1">
      <c r="A12" s="304" t="s">
        <v>73</v>
      </c>
      <c r="B12" s="285" t="s">
        <v>185</v>
      </c>
      <c r="C12" s="182">
        <v>6992</v>
      </c>
    </row>
    <row r="13" spans="1:3" s="63" customFormat="1" ht="12" customHeight="1">
      <c r="A13" s="304" t="s">
        <v>90</v>
      </c>
      <c r="B13" s="285" t="s">
        <v>427</v>
      </c>
      <c r="C13" s="182">
        <v>14077</v>
      </c>
    </row>
    <row r="14" spans="1:3" s="62" customFormat="1" ht="12" customHeight="1" thickBot="1">
      <c r="A14" s="305" t="s">
        <v>74</v>
      </c>
      <c r="B14" s="286" t="s">
        <v>364</v>
      </c>
      <c r="C14" s="182">
        <v>1093</v>
      </c>
    </row>
    <row r="15" spans="1:3" s="62" customFormat="1" ht="12" customHeight="1" thickBot="1">
      <c r="A15" s="27" t="s">
        <v>10</v>
      </c>
      <c r="B15" s="175" t="s">
        <v>186</v>
      </c>
      <c r="C15" s="180">
        <f>+C16+C17+C18+C19+C20</f>
        <v>541513</v>
      </c>
    </row>
    <row r="16" spans="1:3" s="62" customFormat="1" ht="12" customHeight="1">
      <c r="A16" s="303" t="s">
        <v>76</v>
      </c>
      <c r="B16" s="284" t="s">
        <v>187</v>
      </c>
      <c r="C16" s="183"/>
    </row>
    <row r="17" spans="1:3" s="62" customFormat="1" ht="12" customHeight="1">
      <c r="A17" s="304" t="s">
        <v>77</v>
      </c>
      <c r="B17" s="285" t="s">
        <v>188</v>
      </c>
      <c r="C17" s="182"/>
    </row>
    <row r="18" spans="1:3" s="62" customFormat="1" ht="12" customHeight="1">
      <c r="A18" s="304" t="s">
        <v>78</v>
      </c>
      <c r="B18" s="285" t="s">
        <v>353</v>
      </c>
      <c r="C18" s="182"/>
    </row>
    <row r="19" spans="1:3" s="62" customFormat="1" ht="12" customHeight="1">
      <c r="A19" s="304" t="s">
        <v>79</v>
      </c>
      <c r="B19" s="285" t="s">
        <v>354</v>
      </c>
      <c r="C19" s="182"/>
    </row>
    <row r="20" spans="1:3" s="62" customFormat="1" ht="12" customHeight="1">
      <c r="A20" s="304" t="s">
        <v>80</v>
      </c>
      <c r="B20" s="285" t="s">
        <v>189</v>
      </c>
      <c r="C20" s="182">
        <v>541513</v>
      </c>
    </row>
    <row r="21" spans="1:3" s="63" customFormat="1" ht="12" customHeight="1" thickBot="1">
      <c r="A21" s="305" t="s">
        <v>86</v>
      </c>
      <c r="B21" s="286" t="s">
        <v>190</v>
      </c>
      <c r="C21" s="184"/>
    </row>
    <row r="22" spans="1:3" s="63" customFormat="1" ht="12" customHeight="1" thickBot="1">
      <c r="A22" s="27" t="s">
        <v>11</v>
      </c>
      <c r="B22" s="19" t="s">
        <v>191</v>
      </c>
      <c r="C22" s="180">
        <f>+C23+C24+C25+C26+C27</f>
        <v>12722</v>
      </c>
    </row>
    <row r="23" spans="1:3" s="63" customFormat="1" ht="12" customHeight="1">
      <c r="A23" s="303" t="s">
        <v>59</v>
      </c>
      <c r="B23" s="284" t="s">
        <v>192</v>
      </c>
      <c r="C23" s="183"/>
    </row>
    <row r="24" spans="1:3" s="62" customFormat="1" ht="12" customHeight="1">
      <c r="A24" s="304" t="s">
        <v>60</v>
      </c>
      <c r="B24" s="285" t="s">
        <v>193</v>
      </c>
      <c r="C24" s="182"/>
    </row>
    <row r="25" spans="1:3" s="63" customFormat="1" ht="12" customHeight="1">
      <c r="A25" s="304" t="s">
        <v>61</v>
      </c>
      <c r="B25" s="285" t="s">
        <v>355</v>
      </c>
      <c r="C25" s="182"/>
    </row>
    <row r="26" spans="1:3" s="63" customFormat="1" ht="12" customHeight="1">
      <c r="A26" s="304" t="s">
        <v>62</v>
      </c>
      <c r="B26" s="285" t="s">
        <v>356</v>
      </c>
      <c r="C26" s="182"/>
    </row>
    <row r="27" spans="1:3" s="63" customFormat="1" ht="12" customHeight="1">
      <c r="A27" s="304" t="s">
        <v>102</v>
      </c>
      <c r="B27" s="285" t="s">
        <v>194</v>
      </c>
      <c r="C27" s="182">
        <v>12722</v>
      </c>
    </row>
    <row r="28" spans="1:3" s="63" customFormat="1" ht="12" customHeight="1" thickBot="1">
      <c r="A28" s="305" t="s">
        <v>103</v>
      </c>
      <c r="B28" s="286" t="s">
        <v>195</v>
      </c>
      <c r="C28" s="184"/>
    </row>
    <row r="29" spans="1:3" s="63" customFormat="1" ht="12" customHeight="1" thickBot="1">
      <c r="A29" s="27" t="s">
        <v>104</v>
      </c>
      <c r="B29" s="19" t="s">
        <v>464</v>
      </c>
      <c r="C29" s="186">
        <f>SUM(C30:C36)</f>
        <v>91400</v>
      </c>
    </row>
    <row r="30" spans="1:3" s="63" customFormat="1" ht="12" customHeight="1">
      <c r="A30" s="303" t="s">
        <v>197</v>
      </c>
      <c r="B30" s="284" t="s">
        <v>459</v>
      </c>
      <c r="C30" s="183"/>
    </row>
    <row r="31" spans="1:3" s="63" customFormat="1" ht="12" customHeight="1">
      <c r="A31" s="304" t="s">
        <v>198</v>
      </c>
      <c r="B31" s="285" t="s">
        <v>460</v>
      </c>
      <c r="C31" s="182"/>
    </row>
    <row r="32" spans="1:3" s="63" customFormat="1" ht="12" customHeight="1">
      <c r="A32" s="304" t="s">
        <v>199</v>
      </c>
      <c r="B32" s="285" t="s">
        <v>461</v>
      </c>
      <c r="C32" s="182">
        <v>70000</v>
      </c>
    </row>
    <row r="33" spans="1:3" s="63" customFormat="1" ht="12" customHeight="1">
      <c r="A33" s="304" t="s">
        <v>200</v>
      </c>
      <c r="B33" s="285" t="s">
        <v>462</v>
      </c>
      <c r="C33" s="182">
        <v>50</v>
      </c>
    </row>
    <row r="34" spans="1:3" s="63" customFormat="1" ht="12" customHeight="1">
      <c r="A34" s="304" t="s">
        <v>456</v>
      </c>
      <c r="B34" s="285" t="s">
        <v>201</v>
      </c>
      <c r="C34" s="182">
        <v>10000</v>
      </c>
    </row>
    <row r="35" spans="1:3" s="63" customFormat="1" ht="12" customHeight="1">
      <c r="A35" s="304" t="s">
        <v>457</v>
      </c>
      <c r="B35" s="285" t="s">
        <v>483</v>
      </c>
      <c r="C35" s="182">
        <v>10000</v>
      </c>
    </row>
    <row r="36" spans="1:3" s="63" customFormat="1" ht="12" customHeight="1" thickBot="1">
      <c r="A36" s="305" t="s">
        <v>458</v>
      </c>
      <c r="B36" s="352" t="s">
        <v>203</v>
      </c>
      <c r="C36" s="184">
        <v>1350</v>
      </c>
    </row>
    <row r="37" spans="1:3" s="63" customFormat="1" ht="12" customHeight="1" thickBot="1">
      <c r="A37" s="27" t="s">
        <v>13</v>
      </c>
      <c r="B37" s="19" t="s">
        <v>365</v>
      </c>
      <c r="C37" s="180">
        <f>SUM(C38:C48)</f>
        <v>39241</v>
      </c>
    </row>
    <row r="38" spans="1:3" s="63" customFormat="1" ht="12" customHeight="1">
      <c r="A38" s="303" t="s">
        <v>63</v>
      </c>
      <c r="B38" s="284" t="s">
        <v>206</v>
      </c>
      <c r="C38" s="183">
        <v>27430</v>
      </c>
    </row>
    <row r="39" spans="1:3" s="63" customFormat="1" ht="12" customHeight="1">
      <c r="A39" s="304" t="s">
        <v>64</v>
      </c>
      <c r="B39" s="285" t="s">
        <v>207</v>
      </c>
      <c r="C39" s="182">
        <v>700</v>
      </c>
    </row>
    <row r="40" spans="1:3" s="63" customFormat="1" ht="12" customHeight="1">
      <c r="A40" s="304" t="s">
        <v>65</v>
      </c>
      <c r="B40" s="285" t="s">
        <v>208</v>
      </c>
      <c r="C40" s="182">
        <v>150</v>
      </c>
    </row>
    <row r="41" spans="1:3" s="63" customFormat="1" ht="12" customHeight="1">
      <c r="A41" s="304" t="s">
        <v>106</v>
      </c>
      <c r="B41" s="285" t="s">
        <v>209</v>
      </c>
      <c r="C41" s="182">
        <v>3299</v>
      </c>
    </row>
    <row r="42" spans="1:3" s="63" customFormat="1" ht="12" customHeight="1">
      <c r="A42" s="304" t="s">
        <v>107</v>
      </c>
      <c r="B42" s="285" t="s">
        <v>210</v>
      </c>
      <c r="C42" s="182"/>
    </row>
    <row r="43" spans="1:3" s="63" customFormat="1" ht="12" customHeight="1">
      <c r="A43" s="304" t="s">
        <v>108</v>
      </c>
      <c r="B43" s="285" t="s">
        <v>211</v>
      </c>
      <c r="C43" s="182">
        <v>7662</v>
      </c>
    </row>
    <row r="44" spans="1:3" s="63" customFormat="1" ht="12" customHeight="1">
      <c r="A44" s="304" t="s">
        <v>109</v>
      </c>
      <c r="B44" s="285" t="s">
        <v>212</v>
      </c>
      <c r="C44" s="182"/>
    </row>
    <row r="45" spans="1:3" s="63" customFormat="1" ht="12" customHeight="1">
      <c r="A45" s="304" t="s">
        <v>110</v>
      </c>
      <c r="B45" s="285" t="s">
        <v>463</v>
      </c>
      <c r="C45" s="182"/>
    </row>
    <row r="46" spans="1:3" s="63" customFormat="1" ht="12" customHeight="1">
      <c r="A46" s="304" t="s">
        <v>204</v>
      </c>
      <c r="B46" s="285" t="s">
        <v>214</v>
      </c>
      <c r="C46" s="185"/>
    </row>
    <row r="47" spans="1:3" s="63" customFormat="1" ht="12" customHeight="1">
      <c r="A47" s="305" t="s">
        <v>205</v>
      </c>
      <c r="B47" s="286" t="s">
        <v>367</v>
      </c>
      <c r="C47" s="273"/>
    </row>
    <row r="48" spans="1:3" s="63" customFormat="1" ht="12" customHeight="1" thickBot="1">
      <c r="A48" s="305" t="s">
        <v>366</v>
      </c>
      <c r="B48" s="286" t="s">
        <v>215</v>
      </c>
      <c r="C48" s="273"/>
    </row>
    <row r="49" spans="1:3" s="63" customFormat="1" ht="12" customHeight="1" thickBot="1">
      <c r="A49" s="27" t="s">
        <v>14</v>
      </c>
      <c r="B49" s="19" t="s">
        <v>216</v>
      </c>
      <c r="C49" s="180">
        <f>SUM(C50:C54)</f>
        <v>0</v>
      </c>
    </row>
    <row r="50" spans="1:3" s="63" customFormat="1" ht="12" customHeight="1">
      <c r="A50" s="303" t="s">
        <v>66</v>
      </c>
      <c r="B50" s="284" t="s">
        <v>220</v>
      </c>
      <c r="C50" s="327"/>
    </row>
    <row r="51" spans="1:3" s="63" customFormat="1" ht="12" customHeight="1">
      <c r="A51" s="304" t="s">
        <v>67</v>
      </c>
      <c r="B51" s="285" t="s">
        <v>221</v>
      </c>
      <c r="C51" s="185"/>
    </row>
    <row r="52" spans="1:3" s="63" customFormat="1" ht="12" customHeight="1">
      <c r="A52" s="304" t="s">
        <v>217</v>
      </c>
      <c r="B52" s="285" t="s">
        <v>222</v>
      </c>
      <c r="C52" s="185"/>
    </row>
    <row r="53" spans="1:3" s="63" customFormat="1" ht="12" customHeight="1">
      <c r="A53" s="304" t="s">
        <v>218</v>
      </c>
      <c r="B53" s="285" t="s">
        <v>223</v>
      </c>
      <c r="C53" s="185"/>
    </row>
    <row r="54" spans="1:3" s="63" customFormat="1" ht="12" customHeight="1" thickBot="1">
      <c r="A54" s="305" t="s">
        <v>219</v>
      </c>
      <c r="B54" s="286" t="s">
        <v>224</v>
      </c>
      <c r="C54" s="273"/>
    </row>
    <row r="55" spans="1:3" s="63" customFormat="1" ht="12" customHeight="1" thickBot="1">
      <c r="A55" s="27" t="s">
        <v>111</v>
      </c>
      <c r="B55" s="19" t="s">
        <v>225</v>
      </c>
      <c r="C55" s="180">
        <f>SUM(C56:C58)</f>
        <v>2908</v>
      </c>
    </row>
    <row r="56" spans="1:3" s="63" customFormat="1" ht="12" customHeight="1">
      <c r="A56" s="303" t="s">
        <v>68</v>
      </c>
      <c r="B56" s="284" t="s">
        <v>226</v>
      </c>
      <c r="C56" s="183"/>
    </row>
    <row r="57" spans="1:3" s="63" customFormat="1" ht="12" customHeight="1">
      <c r="A57" s="304" t="s">
        <v>69</v>
      </c>
      <c r="B57" s="285" t="s">
        <v>357</v>
      </c>
      <c r="C57" s="182">
        <v>408</v>
      </c>
    </row>
    <row r="58" spans="1:3" s="63" customFormat="1" ht="12" customHeight="1">
      <c r="A58" s="304" t="s">
        <v>229</v>
      </c>
      <c r="B58" s="285" t="s">
        <v>227</v>
      </c>
      <c r="C58" s="182">
        <v>2500</v>
      </c>
    </row>
    <row r="59" spans="1:3" s="63" customFormat="1" ht="12" customHeight="1" thickBot="1">
      <c r="A59" s="305" t="s">
        <v>230</v>
      </c>
      <c r="B59" s="286" t="s">
        <v>228</v>
      </c>
      <c r="C59" s="184"/>
    </row>
    <row r="60" spans="1:3" s="63" customFormat="1" ht="12" customHeight="1" thickBot="1">
      <c r="A60" s="27" t="s">
        <v>16</v>
      </c>
      <c r="B60" s="175" t="s">
        <v>231</v>
      </c>
      <c r="C60" s="180">
        <f>SUM(C61:C63)</f>
        <v>0</v>
      </c>
    </row>
    <row r="61" spans="1:3" s="63" customFormat="1" ht="12" customHeight="1">
      <c r="A61" s="303" t="s">
        <v>112</v>
      </c>
      <c r="B61" s="284" t="s">
        <v>233</v>
      </c>
      <c r="C61" s="185"/>
    </row>
    <row r="62" spans="1:3" s="63" customFormat="1" ht="12" customHeight="1">
      <c r="A62" s="304" t="s">
        <v>113</v>
      </c>
      <c r="B62" s="285" t="s">
        <v>358</v>
      </c>
      <c r="C62" s="185"/>
    </row>
    <row r="63" spans="1:3" s="63" customFormat="1" ht="12" customHeight="1">
      <c r="A63" s="304" t="s">
        <v>158</v>
      </c>
      <c r="B63" s="285" t="s">
        <v>234</v>
      </c>
      <c r="C63" s="185"/>
    </row>
    <row r="64" spans="1:3" s="63" customFormat="1" ht="12" customHeight="1" thickBot="1">
      <c r="A64" s="305" t="s">
        <v>232</v>
      </c>
      <c r="B64" s="286" t="s">
        <v>235</v>
      </c>
      <c r="C64" s="185"/>
    </row>
    <row r="65" spans="1:3" s="63" customFormat="1" ht="12" customHeight="1" thickBot="1">
      <c r="A65" s="27" t="s">
        <v>17</v>
      </c>
      <c r="B65" s="19" t="s">
        <v>236</v>
      </c>
      <c r="C65" s="186">
        <f>+C8+C15+C22+C29+C37+C49+C55+C60</f>
        <v>1002089</v>
      </c>
    </row>
    <row r="66" spans="1:3" s="63" customFormat="1" ht="12" customHeight="1" thickBot="1">
      <c r="A66" s="306" t="s">
        <v>327</v>
      </c>
      <c r="B66" s="175" t="s">
        <v>238</v>
      </c>
      <c r="C66" s="180">
        <f>SUM(C67:C69)</f>
        <v>0</v>
      </c>
    </row>
    <row r="67" spans="1:3" s="63" customFormat="1" ht="12" customHeight="1">
      <c r="A67" s="303" t="s">
        <v>269</v>
      </c>
      <c r="B67" s="284" t="s">
        <v>239</v>
      </c>
      <c r="C67" s="185"/>
    </row>
    <row r="68" spans="1:3" s="63" customFormat="1" ht="12" customHeight="1">
      <c r="A68" s="304" t="s">
        <v>278</v>
      </c>
      <c r="B68" s="285" t="s">
        <v>240</v>
      </c>
      <c r="C68" s="185"/>
    </row>
    <row r="69" spans="1:3" s="63" customFormat="1" ht="12" customHeight="1" thickBot="1">
      <c r="A69" s="305" t="s">
        <v>279</v>
      </c>
      <c r="B69" s="287" t="s">
        <v>241</v>
      </c>
      <c r="C69" s="185"/>
    </row>
    <row r="70" spans="1:3" s="63" customFormat="1" ht="12" customHeight="1" thickBot="1">
      <c r="A70" s="306" t="s">
        <v>242</v>
      </c>
      <c r="B70" s="175" t="s">
        <v>243</v>
      </c>
      <c r="C70" s="180">
        <f>SUM(C71:C74)</f>
        <v>0</v>
      </c>
    </row>
    <row r="71" spans="1:3" s="63" customFormat="1" ht="12" customHeight="1">
      <c r="A71" s="303" t="s">
        <v>91</v>
      </c>
      <c r="B71" s="284" t="s">
        <v>244</v>
      </c>
      <c r="C71" s="185"/>
    </row>
    <row r="72" spans="1:3" s="63" customFormat="1" ht="12" customHeight="1">
      <c r="A72" s="304" t="s">
        <v>92</v>
      </c>
      <c r="B72" s="285" t="s">
        <v>245</v>
      </c>
      <c r="C72" s="185"/>
    </row>
    <row r="73" spans="1:3" s="63" customFormat="1" ht="12" customHeight="1">
      <c r="A73" s="304" t="s">
        <v>270</v>
      </c>
      <c r="B73" s="285" t="s">
        <v>246</v>
      </c>
      <c r="C73" s="185"/>
    </row>
    <row r="74" spans="1:3" s="63" customFormat="1" ht="12" customHeight="1" thickBot="1">
      <c r="A74" s="305" t="s">
        <v>271</v>
      </c>
      <c r="B74" s="286" t="s">
        <v>247</v>
      </c>
      <c r="C74" s="185"/>
    </row>
    <row r="75" spans="1:3" s="63" customFormat="1" ht="12" customHeight="1" thickBot="1">
      <c r="A75" s="306" t="s">
        <v>248</v>
      </c>
      <c r="B75" s="175" t="s">
        <v>249</v>
      </c>
      <c r="C75" s="180">
        <f>SUM(C76:C77)</f>
        <v>48641</v>
      </c>
    </row>
    <row r="76" spans="1:3" s="63" customFormat="1" ht="12" customHeight="1">
      <c r="A76" s="303" t="s">
        <v>272</v>
      </c>
      <c r="B76" s="284" t="s">
        <v>250</v>
      </c>
      <c r="C76" s="185">
        <v>48641</v>
      </c>
    </row>
    <row r="77" spans="1:3" s="63" customFormat="1" ht="12" customHeight="1" thickBot="1">
      <c r="A77" s="305" t="s">
        <v>273</v>
      </c>
      <c r="B77" s="286" t="s">
        <v>251</v>
      </c>
      <c r="C77" s="185"/>
    </row>
    <row r="78" spans="1:3" s="62" customFormat="1" ht="12" customHeight="1" thickBot="1">
      <c r="A78" s="306" t="s">
        <v>252</v>
      </c>
      <c r="B78" s="175" t="s">
        <v>253</v>
      </c>
      <c r="C78" s="180">
        <f>SUM(C79:C81)</f>
        <v>0</v>
      </c>
    </row>
    <row r="79" spans="1:3" s="63" customFormat="1" ht="12" customHeight="1">
      <c r="A79" s="303" t="s">
        <v>274</v>
      </c>
      <c r="B79" s="284" t="s">
        <v>254</v>
      </c>
      <c r="C79" s="185"/>
    </row>
    <row r="80" spans="1:3" s="63" customFormat="1" ht="12" customHeight="1">
      <c r="A80" s="304" t="s">
        <v>275</v>
      </c>
      <c r="B80" s="285" t="s">
        <v>255</v>
      </c>
      <c r="C80" s="185"/>
    </row>
    <row r="81" spans="1:3" s="63" customFormat="1" ht="12" customHeight="1" thickBot="1">
      <c r="A81" s="305" t="s">
        <v>276</v>
      </c>
      <c r="B81" s="286" t="s">
        <v>256</v>
      </c>
      <c r="C81" s="185"/>
    </row>
    <row r="82" spans="1:3" s="63" customFormat="1" ht="12" customHeight="1" thickBot="1">
      <c r="A82" s="306" t="s">
        <v>257</v>
      </c>
      <c r="B82" s="175" t="s">
        <v>277</v>
      </c>
      <c r="C82" s="180">
        <f>SUM(C83:C86)</f>
        <v>0</v>
      </c>
    </row>
    <row r="83" spans="1:3" s="63" customFormat="1" ht="12" customHeight="1">
      <c r="A83" s="307" t="s">
        <v>258</v>
      </c>
      <c r="B83" s="284" t="s">
        <v>259</v>
      </c>
      <c r="C83" s="185"/>
    </row>
    <row r="84" spans="1:3" s="63" customFormat="1" ht="12" customHeight="1">
      <c r="A84" s="308" t="s">
        <v>260</v>
      </c>
      <c r="B84" s="285" t="s">
        <v>261</v>
      </c>
      <c r="C84" s="185"/>
    </row>
    <row r="85" spans="1:3" s="63" customFormat="1" ht="12" customHeight="1">
      <c r="A85" s="308" t="s">
        <v>262</v>
      </c>
      <c r="B85" s="285" t="s">
        <v>263</v>
      </c>
      <c r="C85" s="185"/>
    </row>
    <row r="86" spans="1:3" s="62" customFormat="1" ht="12" customHeight="1" thickBot="1">
      <c r="A86" s="309" t="s">
        <v>264</v>
      </c>
      <c r="B86" s="286" t="s">
        <v>265</v>
      </c>
      <c r="C86" s="185"/>
    </row>
    <row r="87" spans="1:3" s="62" customFormat="1" ht="12" customHeight="1" thickBot="1">
      <c r="A87" s="306" t="s">
        <v>266</v>
      </c>
      <c r="B87" s="175" t="s">
        <v>406</v>
      </c>
      <c r="C87" s="328"/>
    </row>
    <row r="88" spans="1:3" s="62" customFormat="1" ht="12" customHeight="1" thickBot="1">
      <c r="A88" s="306" t="s">
        <v>428</v>
      </c>
      <c r="B88" s="175" t="s">
        <v>267</v>
      </c>
      <c r="C88" s="328"/>
    </row>
    <row r="89" spans="1:3" s="62" customFormat="1" ht="12" customHeight="1" thickBot="1">
      <c r="A89" s="306" t="s">
        <v>429</v>
      </c>
      <c r="B89" s="291" t="s">
        <v>409</v>
      </c>
      <c r="C89" s="186">
        <f>+C66+C70+C75+C78+C82+C88+C87</f>
        <v>48641</v>
      </c>
    </row>
    <row r="90" spans="1:3" s="62" customFormat="1" ht="12" customHeight="1" thickBot="1">
      <c r="A90" s="310" t="s">
        <v>430</v>
      </c>
      <c r="B90" s="292" t="s">
        <v>431</v>
      </c>
      <c r="C90" s="186">
        <f>+C65+C89</f>
        <v>1050730</v>
      </c>
    </row>
    <row r="91" spans="1:3" s="63" customFormat="1" ht="15" customHeight="1" thickBot="1">
      <c r="A91" s="144"/>
      <c r="B91" s="145"/>
      <c r="C91" s="250"/>
    </row>
    <row r="92" spans="1:3" s="54" customFormat="1" ht="16.5" customHeight="1" thickBot="1">
      <c r="A92" s="148"/>
      <c r="B92" s="149" t="s">
        <v>46</v>
      </c>
      <c r="C92" s="252"/>
    </row>
    <row r="93" spans="1:3" s="64" customFormat="1" ht="12" customHeight="1" thickBot="1">
      <c r="A93" s="276" t="s">
        <v>9</v>
      </c>
      <c r="B93" s="26" t="s">
        <v>435</v>
      </c>
      <c r="C93" s="179">
        <f>+C94+C95+C96+C97+C98+C111</f>
        <v>828324</v>
      </c>
    </row>
    <row r="94" spans="1:3" ht="12" customHeight="1">
      <c r="A94" s="311" t="s">
        <v>70</v>
      </c>
      <c r="B94" s="8" t="s">
        <v>39</v>
      </c>
      <c r="C94" s="181">
        <v>436486</v>
      </c>
    </row>
    <row r="95" spans="1:3" ht="12" customHeight="1">
      <c r="A95" s="304" t="s">
        <v>71</v>
      </c>
      <c r="B95" s="6" t="s">
        <v>114</v>
      </c>
      <c r="C95" s="182">
        <v>62831</v>
      </c>
    </row>
    <row r="96" spans="1:3" ht="12" customHeight="1">
      <c r="A96" s="304" t="s">
        <v>72</v>
      </c>
      <c r="B96" s="6" t="s">
        <v>89</v>
      </c>
      <c r="C96" s="184">
        <v>212190</v>
      </c>
    </row>
    <row r="97" spans="1:3" ht="12" customHeight="1">
      <c r="A97" s="304" t="s">
        <v>73</v>
      </c>
      <c r="B97" s="9" t="s">
        <v>115</v>
      </c>
      <c r="C97" s="184">
        <v>14876</v>
      </c>
    </row>
    <row r="98" spans="1:3" ht="12" customHeight="1">
      <c r="A98" s="304" t="s">
        <v>81</v>
      </c>
      <c r="B98" s="17" t="s">
        <v>116</v>
      </c>
      <c r="C98" s="184">
        <v>101941</v>
      </c>
    </row>
    <row r="99" spans="1:3" ht="12" customHeight="1">
      <c r="A99" s="304" t="s">
        <v>74</v>
      </c>
      <c r="B99" s="6" t="s">
        <v>432</v>
      </c>
      <c r="C99" s="184">
        <v>285</v>
      </c>
    </row>
    <row r="100" spans="1:3" ht="12" customHeight="1">
      <c r="A100" s="304" t="s">
        <v>75</v>
      </c>
      <c r="B100" s="73" t="s">
        <v>372</v>
      </c>
      <c r="C100" s="184"/>
    </row>
    <row r="101" spans="1:3" ht="12" customHeight="1">
      <c r="A101" s="304" t="s">
        <v>82</v>
      </c>
      <c r="B101" s="73" t="s">
        <v>371</v>
      </c>
      <c r="C101" s="184"/>
    </row>
    <row r="102" spans="1:3" ht="12" customHeight="1">
      <c r="A102" s="304" t="s">
        <v>83</v>
      </c>
      <c r="B102" s="73" t="s">
        <v>283</v>
      </c>
      <c r="C102" s="184"/>
    </row>
    <row r="103" spans="1:3" ht="12" customHeight="1">
      <c r="A103" s="304" t="s">
        <v>84</v>
      </c>
      <c r="B103" s="74" t="s">
        <v>284</v>
      </c>
      <c r="C103" s="184"/>
    </row>
    <row r="104" spans="1:3" ht="12" customHeight="1">
      <c r="A104" s="304" t="s">
        <v>85</v>
      </c>
      <c r="B104" s="74" t="s">
        <v>285</v>
      </c>
      <c r="C104" s="184"/>
    </row>
    <row r="105" spans="1:3" ht="12" customHeight="1">
      <c r="A105" s="304" t="s">
        <v>87</v>
      </c>
      <c r="B105" s="73" t="s">
        <v>286</v>
      </c>
      <c r="C105" s="184">
        <v>76194</v>
      </c>
    </row>
    <row r="106" spans="1:3" ht="12" customHeight="1">
      <c r="A106" s="304" t="s">
        <v>117</v>
      </c>
      <c r="B106" s="73" t="s">
        <v>287</v>
      </c>
      <c r="C106" s="184"/>
    </row>
    <row r="107" spans="1:3" ht="12" customHeight="1">
      <c r="A107" s="304" t="s">
        <v>281</v>
      </c>
      <c r="B107" s="74" t="s">
        <v>288</v>
      </c>
      <c r="C107" s="184">
        <v>408</v>
      </c>
    </row>
    <row r="108" spans="1:3" ht="12" customHeight="1">
      <c r="A108" s="312" t="s">
        <v>282</v>
      </c>
      <c r="B108" s="75" t="s">
        <v>289</v>
      </c>
      <c r="C108" s="184"/>
    </row>
    <row r="109" spans="1:3" ht="12" customHeight="1">
      <c r="A109" s="304" t="s">
        <v>369</v>
      </c>
      <c r="B109" s="75" t="s">
        <v>290</v>
      </c>
      <c r="C109" s="184"/>
    </row>
    <row r="110" spans="1:3" ht="12" customHeight="1">
      <c r="A110" s="304" t="s">
        <v>370</v>
      </c>
      <c r="B110" s="74" t="s">
        <v>291</v>
      </c>
      <c r="C110" s="182">
        <v>25054</v>
      </c>
    </row>
    <row r="111" spans="1:3" ht="12" customHeight="1">
      <c r="A111" s="304" t="s">
        <v>374</v>
      </c>
      <c r="B111" s="9" t="s">
        <v>40</v>
      </c>
      <c r="C111" s="182"/>
    </row>
    <row r="112" spans="1:3" ht="12" customHeight="1">
      <c r="A112" s="305" t="s">
        <v>375</v>
      </c>
      <c r="B112" s="6" t="s">
        <v>433</v>
      </c>
      <c r="C112" s="184"/>
    </row>
    <row r="113" spans="1:3" ht="12" customHeight="1" thickBot="1">
      <c r="A113" s="313" t="s">
        <v>376</v>
      </c>
      <c r="B113" s="76" t="s">
        <v>434</v>
      </c>
      <c r="C113" s="188"/>
    </row>
    <row r="114" spans="1:3" ht="12" customHeight="1" thickBot="1">
      <c r="A114" s="27" t="s">
        <v>10</v>
      </c>
      <c r="B114" s="25" t="s">
        <v>292</v>
      </c>
      <c r="C114" s="180">
        <f>+C115+C117+C119</f>
        <v>93373</v>
      </c>
    </row>
    <row r="115" spans="1:3" ht="12" customHeight="1">
      <c r="A115" s="303" t="s">
        <v>76</v>
      </c>
      <c r="B115" s="6" t="s">
        <v>156</v>
      </c>
      <c r="C115" s="183">
        <v>52424</v>
      </c>
    </row>
    <row r="116" spans="1:3" ht="12" customHeight="1">
      <c r="A116" s="303" t="s">
        <v>77</v>
      </c>
      <c r="B116" s="10" t="s">
        <v>296</v>
      </c>
      <c r="C116" s="183"/>
    </row>
    <row r="117" spans="1:3" ht="12" customHeight="1">
      <c r="A117" s="303" t="s">
        <v>78</v>
      </c>
      <c r="B117" s="10" t="s">
        <v>118</v>
      </c>
      <c r="C117" s="182">
        <v>37242</v>
      </c>
    </row>
    <row r="118" spans="1:3" ht="12" customHeight="1">
      <c r="A118" s="303" t="s">
        <v>79</v>
      </c>
      <c r="B118" s="10" t="s">
        <v>297</v>
      </c>
      <c r="C118" s="173"/>
    </row>
    <row r="119" spans="1:3" ht="12" customHeight="1">
      <c r="A119" s="303" t="s">
        <v>80</v>
      </c>
      <c r="B119" s="177" t="s">
        <v>159</v>
      </c>
      <c r="C119" s="173">
        <v>3707</v>
      </c>
    </row>
    <row r="120" spans="1:3" ht="12" customHeight="1">
      <c r="A120" s="303" t="s">
        <v>86</v>
      </c>
      <c r="B120" s="176" t="s">
        <v>359</v>
      </c>
      <c r="C120" s="173"/>
    </row>
    <row r="121" spans="1:3" ht="12" customHeight="1">
      <c r="A121" s="303" t="s">
        <v>88</v>
      </c>
      <c r="B121" s="280" t="s">
        <v>302</v>
      </c>
      <c r="C121" s="173"/>
    </row>
    <row r="122" spans="1:3" ht="12" customHeight="1">
      <c r="A122" s="303" t="s">
        <v>119</v>
      </c>
      <c r="B122" s="74" t="s">
        <v>285</v>
      </c>
      <c r="C122" s="173"/>
    </row>
    <row r="123" spans="1:3" ht="12" customHeight="1">
      <c r="A123" s="303" t="s">
        <v>120</v>
      </c>
      <c r="B123" s="74" t="s">
        <v>301</v>
      </c>
      <c r="C123" s="173">
        <v>1222</v>
      </c>
    </row>
    <row r="124" spans="1:3" ht="12" customHeight="1">
      <c r="A124" s="303" t="s">
        <v>121</v>
      </c>
      <c r="B124" s="74" t="s">
        <v>300</v>
      </c>
      <c r="C124" s="173">
        <v>2485</v>
      </c>
    </row>
    <row r="125" spans="1:3" ht="12" customHeight="1">
      <c r="A125" s="303" t="s">
        <v>293</v>
      </c>
      <c r="B125" s="74" t="s">
        <v>288</v>
      </c>
      <c r="C125" s="173"/>
    </row>
    <row r="126" spans="1:3" ht="12" customHeight="1">
      <c r="A126" s="303" t="s">
        <v>294</v>
      </c>
      <c r="B126" s="74" t="s">
        <v>299</v>
      </c>
      <c r="C126" s="173"/>
    </row>
    <row r="127" spans="1:3" ht="12" customHeight="1" thickBot="1">
      <c r="A127" s="312" t="s">
        <v>295</v>
      </c>
      <c r="B127" s="74" t="s">
        <v>298</v>
      </c>
      <c r="C127" s="174"/>
    </row>
    <row r="128" spans="1:3" ht="12" customHeight="1" thickBot="1">
      <c r="A128" s="27" t="s">
        <v>11</v>
      </c>
      <c r="B128" s="69" t="s">
        <v>379</v>
      </c>
      <c r="C128" s="180">
        <f>+C93+C114</f>
        <v>921697</v>
      </c>
    </row>
    <row r="129" spans="1:3" ht="12" customHeight="1" thickBot="1">
      <c r="A129" s="27" t="s">
        <v>12</v>
      </c>
      <c r="B129" s="69" t="s">
        <v>380</v>
      </c>
      <c r="C129" s="180">
        <f>+C130+C131+C132</f>
        <v>0</v>
      </c>
    </row>
    <row r="130" spans="1:3" s="64" customFormat="1" ht="12" customHeight="1">
      <c r="A130" s="303" t="s">
        <v>197</v>
      </c>
      <c r="B130" s="7" t="s">
        <v>438</v>
      </c>
      <c r="C130" s="173"/>
    </row>
    <row r="131" spans="1:3" ht="12" customHeight="1">
      <c r="A131" s="303" t="s">
        <v>198</v>
      </c>
      <c r="B131" s="7" t="s">
        <v>388</v>
      </c>
      <c r="C131" s="173"/>
    </row>
    <row r="132" spans="1:3" ht="12" customHeight="1" thickBot="1">
      <c r="A132" s="312" t="s">
        <v>199</v>
      </c>
      <c r="B132" s="5" t="s">
        <v>437</v>
      </c>
      <c r="C132" s="173"/>
    </row>
    <row r="133" spans="1:3" ht="12" customHeight="1" thickBot="1">
      <c r="A133" s="27" t="s">
        <v>13</v>
      </c>
      <c r="B133" s="69" t="s">
        <v>381</v>
      </c>
      <c r="C133" s="180">
        <f>+C134+C135+C136+C137+C138+C139</f>
        <v>0</v>
      </c>
    </row>
    <row r="134" spans="1:3" ht="12" customHeight="1">
      <c r="A134" s="303" t="s">
        <v>63</v>
      </c>
      <c r="B134" s="7" t="s">
        <v>390</v>
      </c>
      <c r="C134" s="173"/>
    </row>
    <row r="135" spans="1:3" ht="12" customHeight="1">
      <c r="A135" s="303" t="s">
        <v>64</v>
      </c>
      <c r="B135" s="7" t="s">
        <v>382</v>
      </c>
      <c r="C135" s="173"/>
    </row>
    <row r="136" spans="1:3" ht="12" customHeight="1">
      <c r="A136" s="303" t="s">
        <v>65</v>
      </c>
      <c r="B136" s="7" t="s">
        <v>383</v>
      </c>
      <c r="C136" s="173"/>
    </row>
    <row r="137" spans="1:3" ht="12" customHeight="1">
      <c r="A137" s="303" t="s">
        <v>106</v>
      </c>
      <c r="B137" s="7" t="s">
        <v>436</v>
      </c>
      <c r="C137" s="173"/>
    </row>
    <row r="138" spans="1:3" ht="12" customHeight="1">
      <c r="A138" s="303" t="s">
        <v>107</v>
      </c>
      <c r="B138" s="7" t="s">
        <v>385</v>
      </c>
      <c r="C138" s="173"/>
    </row>
    <row r="139" spans="1:3" s="64" customFormat="1" ht="12" customHeight="1" thickBot="1">
      <c r="A139" s="312" t="s">
        <v>108</v>
      </c>
      <c r="B139" s="5" t="s">
        <v>386</v>
      </c>
      <c r="C139" s="173"/>
    </row>
    <row r="140" spans="1:11" ht="12" customHeight="1" thickBot="1">
      <c r="A140" s="27" t="s">
        <v>14</v>
      </c>
      <c r="B140" s="69" t="s">
        <v>453</v>
      </c>
      <c r="C140" s="186">
        <f>+C141+C142+C144+C145+C143</f>
        <v>129033</v>
      </c>
      <c r="K140" s="156"/>
    </row>
    <row r="141" spans="1:3" ht="12.75">
      <c r="A141" s="303" t="s">
        <v>66</v>
      </c>
      <c r="B141" s="7" t="s">
        <v>303</v>
      </c>
      <c r="C141" s="173"/>
    </row>
    <row r="142" spans="1:3" ht="12" customHeight="1">
      <c r="A142" s="303" t="s">
        <v>67</v>
      </c>
      <c r="B142" s="7" t="s">
        <v>304</v>
      </c>
      <c r="C142" s="173">
        <v>11832</v>
      </c>
    </row>
    <row r="143" spans="1:3" s="64" customFormat="1" ht="12" customHeight="1">
      <c r="A143" s="303" t="s">
        <v>217</v>
      </c>
      <c r="B143" s="7" t="s">
        <v>452</v>
      </c>
      <c r="C143" s="173">
        <v>117201</v>
      </c>
    </row>
    <row r="144" spans="1:3" s="64" customFormat="1" ht="12" customHeight="1">
      <c r="A144" s="303" t="s">
        <v>218</v>
      </c>
      <c r="B144" s="7" t="s">
        <v>395</v>
      </c>
      <c r="C144" s="173"/>
    </row>
    <row r="145" spans="1:3" s="64" customFormat="1" ht="12" customHeight="1" thickBot="1">
      <c r="A145" s="312" t="s">
        <v>219</v>
      </c>
      <c r="B145" s="5" t="s">
        <v>323</v>
      </c>
      <c r="C145" s="173"/>
    </row>
    <row r="146" spans="1:3" s="64" customFormat="1" ht="12" customHeight="1" thickBot="1">
      <c r="A146" s="27" t="s">
        <v>15</v>
      </c>
      <c r="B146" s="69" t="s">
        <v>396</v>
      </c>
      <c r="C146" s="189">
        <f>+C147+C148+C149+C150+C151</f>
        <v>0</v>
      </c>
    </row>
    <row r="147" spans="1:3" s="64" customFormat="1" ht="12" customHeight="1">
      <c r="A147" s="303" t="s">
        <v>68</v>
      </c>
      <c r="B147" s="7" t="s">
        <v>391</v>
      </c>
      <c r="C147" s="173"/>
    </row>
    <row r="148" spans="1:3" s="64" customFormat="1" ht="12" customHeight="1">
      <c r="A148" s="303" t="s">
        <v>69</v>
      </c>
      <c r="B148" s="7" t="s">
        <v>398</v>
      </c>
      <c r="C148" s="173"/>
    </row>
    <row r="149" spans="1:3" s="64" customFormat="1" ht="12" customHeight="1">
      <c r="A149" s="303" t="s">
        <v>229</v>
      </c>
      <c r="B149" s="7" t="s">
        <v>393</v>
      </c>
      <c r="C149" s="173"/>
    </row>
    <row r="150" spans="1:3" ht="12.75" customHeight="1">
      <c r="A150" s="303" t="s">
        <v>230</v>
      </c>
      <c r="B150" s="7" t="s">
        <v>439</v>
      </c>
      <c r="C150" s="173"/>
    </row>
    <row r="151" spans="1:3" ht="12.75" customHeight="1" thickBot="1">
      <c r="A151" s="312" t="s">
        <v>397</v>
      </c>
      <c r="B151" s="5" t="s">
        <v>400</v>
      </c>
      <c r="C151" s="174"/>
    </row>
    <row r="152" spans="1:3" ht="12.75" customHeight="1" thickBot="1">
      <c r="A152" s="351" t="s">
        <v>16</v>
      </c>
      <c r="B152" s="69" t="s">
        <v>401</v>
      </c>
      <c r="C152" s="189"/>
    </row>
    <row r="153" spans="1:3" ht="12" customHeight="1" thickBot="1">
      <c r="A153" s="351" t="s">
        <v>17</v>
      </c>
      <c r="B153" s="69" t="s">
        <v>402</v>
      </c>
      <c r="C153" s="189"/>
    </row>
    <row r="154" spans="1:3" ht="15" customHeight="1" thickBot="1">
      <c r="A154" s="27" t="s">
        <v>18</v>
      </c>
      <c r="B154" s="69" t="s">
        <v>404</v>
      </c>
      <c r="C154" s="294">
        <f>+C129+C133+C140+C146+C152+C153</f>
        <v>129033</v>
      </c>
    </row>
    <row r="155" spans="1:3" ht="13.5" thickBot="1">
      <c r="A155" s="314" t="s">
        <v>19</v>
      </c>
      <c r="B155" s="258" t="s">
        <v>403</v>
      </c>
      <c r="C155" s="294">
        <f>+C128+C154</f>
        <v>1050730</v>
      </c>
    </row>
    <row r="156" spans="1:3" ht="15" customHeight="1" thickBot="1">
      <c r="A156" s="264"/>
      <c r="B156" s="265"/>
      <c r="C156" s="266"/>
    </row>
    <row r="157" spans="1:3" ht="14.25" customHeight="1" thickBot="1">
      <c r="A157" s="153" t="s">
        <v>440</v>
      </c>
      <c r="B157" s="154"/>
      <c r="C157" s="67">
        <v>8</v>
      </c>
    </row>
    <row r="158" spans="1:3" ht="13.5" thickBot="1">
      <c r="A158" s="153" t="s">
        <v>134</v>
      </c>
      <c r="B158" s="154"/>
      <c r="C158" s="67">
        <v>442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91">
      <selection activeCell="C1" sqref="C1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30"/>
      <c r="B1" s="132"/>
      <c r="C1" s="155" t="s">
        <v>488</v>
      </c>
    </row>
    <row r="2" spans="1:3" s="60" customFormat="1" ht="21" customHeight="1">
      <c r="A2" s="274" t="s">
        <v>51</v>
      </c>
      <c r="B2" s="241" t="s">
        <v>152</v>
      </c>
      <c r="C2" s="243" t="s">
        <v>42</v>
      </c>
    </row>
    <row r="3" spans="1:3" s="60" customFormat="1" ht="16.5" thickBot="1">
      <c r="A3" s="133" t="s">
        <v>131</v>
      </c>
      <c r="B3" s="242" t="s">
        <v>361</v>
      </c>
      <c r="C3" s="350" t="s">
        <v>49</v>
      </c>
    </row>
    <row r="4" spans="1:3" s="61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244" t="s">
        <v>44</v>
      </c>
    </row>
    <row r="6" spans="1:3" s="54" customFormat="1" ht="12.75" customHeight="1" thickBot="1">
      <c r="A6" s="123"/>
      <c r="B6" s="124" t="s">
        <v>418</v>
      </c>
      <c r="C6" s="125" t="s">
        <v>419</v>
      </c>
    </row>
    <row r="7" spans="1:3" s="54" customFormat="1" ht="15.75" customHeight="1" thickBot="1">
      <c r="A7" s="138"/>
      <c r="B7" s="139" t="s">
        <v>45</v>
      </c>
      <c r="C7" s="245"/>
    </row>
    <row r="8" spans="1:3" s="54" customFormat="1" ht="12" customHeight="1" thickBot="1">
      <c r="A8" s="27" t="s">
        <v>9</v>
      </c>
      <c r="B8" s="19" t="s">
        <v>182</v>
      </c>
      <c r="C8" s="180">
        <f>+C9+C10+C11+C12+C13+C14</f>
        <v>0</v>
      </c>
    </row>
    <row r="9" spans="1:3" s="62" customFormat="1" ht="12" customHeight="1">
      <c r="A9" s="303" t="s">
        <v>70</v>
      </c>
      <c r="B9" s="284" t="s">
        <v>183</v>
      </c>
      <c r="C9" s="183"/>
    </row>
    <row r="10" spans="1:3" s="63" customFormat="1" ht="12" customHeight="1">
      <c r="A10" s="304" t="s">
        <v>71</v>
      </c>
      <c r="B10" s="285" t="s">
        <v>184</v>
      </c>
      <c r="C10" s="182"/>
    </row>
    <row r="11" spans="1:3" s="63" customFormat="1" ht="12" customHeight="1">
      <c r="A11" s="304" t="s">
        <v>72</v>
      </c>
      <c r="B11" s="285" t="s">
        <v>454</v>
      </c>
      <c r="C11" s="182"/>
    </row>
    <row r="12" spans="1:3" s="63" customFormat="1" ht="12" customHeight="1">
      <c r="A12" s="304" t="s">
        <v>73</v>
      </c>
      <c r="B12" s="285" t="s">
        <v>185</v>
      </c>
      <c r="C12" s="182"/>
    </row>
    <row r="13" spans="1:3" s="63" customFormat="1" ht="12" customHeight="1">
      <c r="A13" s="304" t="s">
        <v>90</v>
      </c>
      <c r="B13" s="285" t="s">
        <v>427</v>
      </c>
      <c r="C13" s="182"/>
    </row>
    <row r="14" spans="1:3" s="62" customFormat="1" ht="12" customHeight="1" thickBot="1">
      <c r="A14" s="305" t="s">
        <v>74</v>
      </c>
      <c r="B14" s="286" t="s">
        <v>364</v>
      </c>
      <c r="C14" s="182"/>
    </row>
    <row r="15" spans="1:3" s="62" customFormat="1" ht="12" customHeight="1" thickBot="1">
      <c r="A15" s="27" t="s">
        <v>10</v>
      </c>
      <c r="B15" s="175" t="s">
        <v>186</v>
      </c>
      <c r="C15" s="180">
        <f>+C16+C17+C18+C19+C20</f>
        <v>0</v>
      </c>
    </row>
    <row r="16" spans="1:3" s="62" customFormat="1" ht="12" customHeight="1">
      <c r="A16" s="303" t="s">
        <v>76</v>
      </c>
      <c r="B16" s="284" t="s">
        <v>187</v>
      </c>
      <c r="C16" s="183"/>
    </row>
    <row r="17" spans="1:3" s="62" customFormat="1" ht="12" customHeight="1">
      <c r="A17" s="304" t="s">
        <v>77</v>
      </c>
      <c r="B17" s="285" t="s">
        <v>188</v>
      </c>
      <c r="C17" s="182"/>
    </row>
    <row r="18" spans="1:3" s="62" customFormat="1" ht="12" customHeight="1">
      <c r="A18" s="304" t="s">
        <v>78</v>
      </c>
      <c r="B18" s="285" t="s">
        <v>353</v>
      </c>
      <c r="C18" s="182"/>
    </row>
    <row r="19" spans="1:3" s="62" customFormat="1" ht="12" customHeight="1">
      <c r="A19" s="304" t="s">
        <v>79</v>
      </c>
      <c r="B19" s="285" t="s">
        <v>354</v>
      </c>
      <c r="C19" s="182"/>
    </row>
    <row r="20" spans="1:3" s="62" customFormat="1" ht="12" customHeight="1">
      <c r="A20" s="304" t="s">
        <v>80</v>
      </c>
      <c r="B20" s="285" t="s">
        <v>189</v>
      </c>
      <c r="C20" s="182"/>
    </row>
    <row r="21" spans="1:3" s="63" customFormat="1" ht="12" customHeight="1" thickBot="1">
      <c r="A21" s="305" t="s">
        <v>86</v>
      </c>
      <c r="B21" s="286" t="s">
        <v>190</v>
      </c>
      <c r="C21" s="184"/>
    </row>
    <row r="22" spans="1:3" s="63" customFormat="1" ht="12" customHeight="1" thickBot="1">
      <c r="A22" s="27" t="s">
        <v>11</v>
      </c>
      <c r="B22" s="19" t="s">
        <v>191</v>
      </c>
      <c r="C22" s="180">
        <f>+C23+C24+C25+C26+C27</f>
        <v>0</v>
      </c>
    </row>
    <row r="23" spans="1:3" s="63" customFormat="1" ht="12" customHeight="1">
      <c r="A23" s="303" t="s">
        <v>59</v>
      </c>
      <c r="B23" s="284" t="s">
        <v>192</v>
      </c>
      <c r="C23" s="183"/>
    </row>
    <row r="24" spans="1:3" s="62" customFormat="1" ht="12" customHeight="1">
      <c r="A24" s="304" t="s">
        <v>60</v>
      </c>
      <c r="B24" s="285" t="s">
        <v>193</v>
      </c>
      <c r="C24" s="182"/>
    </row>
    <row r="25" spans="1:3" s="63" customFormat="1" ht="12" customHeight="1">
      <c r="A25" s="304" t="s">
        <v>61</v>
      </c>
      <c r="B25" s="285" t="s">
        <v>355</v>
      </c>
      <c r="C25" s="182"/>
    </row>
    <row r="26" spans="1:3" s="63" customFormat="1" ht="12" customHeight="1">
      <c r="A26" s="304" t="s">
        <v>62</v>
      </c>
      <c r="B26" s="285" t="s">
        <v>356</v>
      </c>
      <c r="C26" s="182"/>
    </row>
    <row r="27" spans="1:3" s="63" customFormat="1" ht="12" customHeight="1">
      <c r="A27" s="304" t="s">
        <v>102</v>
      </c>
      <c r="B27" s="285" t="s">
        <v>194</v>
      </c>
      <c r="C27" s="182"/>
    </row>
    <row r="28" spans="1:3" s="63" customFormat="1" ht="12" customHeight="1" thickBot="1">
      <c r="A28" s="305" t="s">
        <v>103</v>
      </c>
      <c r="B28" s="286" t="s">
        <v>195</v>
      </c>
      <c r="C28" s="184"/>
    </row>
    <row r="29" spans="1:3" s="63" customFormat="1" ht="12" customHeight="1" thickBot="1">
      <c r="A29" s="27" t="s">
        <v>104</v>
      </c>
      <c r="B29" s="19" t="s">
        <v>196</v>
      </c>
      <c r="C29" s="186">
        <f>SUM(C30:C36)</f>
        <v>0</v>
      </c>
    </row>
    <row r="30" spans="1:3" s="63" customFormat="1" ht="12" customHeight="1">
      <c r="A30" s="303" t="s">
        <v>197</v>
      </c>
      <c r="B30" s="284" t="s">
        <v>459</v>
      </c>
      <c r="C30" s="183"/>
    </row>
    <row r="31" spans="1:3" s="63" customFormat="1" ht="12" customHeight="1">
      <c r="A31" s="304" t="s">
        <v>198</v>
      </c>
      <c r="B31" s="285" t="s">
        <v>460</v>
      </c>
      <c r="C31" s="182"/>
    </row>
    <row r="32" spans="1:3" s="63" customFormat="1" ht="12" customHeight="1">
      <c r="A32" s="304" t="s">
        <v>199</v>
      </c>
      <c r="B32" s="285" t="s">
        <v>461</v>
      </c>
      <c r="C32" s="182"/>
    </row>
    <row r="33" spans="1:3" s="63" customFormat="1" ht="12" customHeight="1">
      <c r="A33" s="304" t="s">
        <v>200</v>
      </c>
      <c r="B33" s="285" t="s">
        <v>462</v>
      </c>
      <c r="C33" s="182"/>
    </row>
    <row r="34" spans="1:3" s="63" customFormat="1" ht="12" customHeight="1">
      <c r="A34" s="304" t="s">
        <v>456</v>
      </c>
      <c r="B34" s="285" t="s">
        <v>201</v>
      </c>
      <c r="C34" s="182"/>
    </row>
    <row r="35" spans="1:3" s="63" customFormat="1" ht="12" customHeight="1">
      <c r="A35" s="304" t="s">
        <v>457</v>
      </c>
      <c r="B35" s="285" t="s">
        <v>202</v>
      </c>
      <c r="C35" s="182"/>
    </row>
    <row r="36" spans="1:3" s="63" customFormat="1" ht="12" customHeight="1" thickBot="1">
      <c r="A36" s="305" t="s">
        <v>458</v>
      </c>
      <c r="B36" s="286" t="s">
        <v>203</v>
      </c>
      <c r="C36" s="184"/>
    </row>
    <row r="37" spans="1:3" s="63" customFormat="1" ht="12" customHeight="1" thickBot="1">
      <c r="A37" s="27" t="s">
        <v>13</v>
      </c>
      <c r="B37" s="19" t="s">
        <v>365</v>
      </c>
      <c r="C37" s="180">
        <f>SUM(C38:C48)</f>
        <v>0</v>
      </c>
    </row>
    <row r="38" spans="1:3" s="63" customFormat="1" ht="12" customHeight="1">
      <c r="A38" s="303" t="s">
        <v>63</v>
      </c>
      <c r="B38" s="284" t="s">
        <v>206</v>
      </c>
      <c r="C38" s="183"/>
    </row>
    <row r="39" spans="1:3" s="63" customFormat="1" ht="12" customHeight="1">
      <c r="A39" s="304" t="s">
        <v>64</v>
      </c>
      <c r="B39" s="285" t="s">
        <v>207</v>
      </c>
      <c r="C39" s="182"/>
    </row>
    <row r="40" spans="1:3" s="63" customFormat="1" ht="12" customHeight="1">
      <c r="A40" s="304" t="s">
        <v>65</v>
      </c>
      <c r="B40" s="285" t="s">
        <v>208</v>
      </c>
      <c r="C40" s="182"/>
    </row>
    <row r="41" spans="1:3" s="63" customFormat="1" ht="12" customHeight="1">
      <c r="A41" s="304" t="s">
        <v>106</v>
      </c>
      <c r="B41" s="285" t="s">
        <v>209</v>
      </c>
      <c r="C41" s="182"/>
    </row>
    <row r="42" spans="1:3" s="63" customFormat="1" ht="12" customHeight="1">
      <c r="A42" s="304" t="s">
        <v>107</v>
      </c>
      <c r="B42" s="285" t="s">
        <v>210</v>
      </c>
      <c r="C42" s="182"/>
    </row>
    <row r="43" spans="1:3" s="63" customFormat="1" ht="12" customHeight="1">
      <c r="A43" s="304" t="s">
        <v>108</v>
      </c>
      <c r="B43" s="285" t="s">
        <v>211</v>
      </c>
      <c r="C43" s="182"/>
    </row>
    <row r="44" spans="1:3" s="63" customFormat="1" ht="12" customHeight="1">
      <c r="A44" s="304" t="s">
        <v>109</v>
      </c>
      <c r="B44" s="285" t="s">
        <v>212</v>
      </c>
      <c r="C44" s="182"/>
    </row>
    <row r="45" spans="1:3" s="63" customFormat="1" ht="12" customHeight="1">
      <c r="A45" s="304" t="s">
        <v>110</v>
      </c>
      <c r="B45" s="285" t="s">
        <v>465</v>
      </c>
      <c r="C45" s="182"/>
    </row>
    <row r="46" spans="1:3" s="63" customFormat="1" ht="12" customHeight="1">
      <c r="A46" s="304" t="s">
        <v>204</v>
      </c>
      <c r="B46" s="285" t="s">
        <v>214</v>
      </c>
      <c r="C46" s="185"/>
    </row>
    <row r="47" spans="1:3" s="63" customFormat="1" ht="12" customHeight="1">
      <c r="A47" s="305" t="s">
        <v>205</v>
      </c>
      <c r="B47" s="286" t="s">
        <v>367</v>
      </c>
      <c r="C47" s="273"/>
    </row>
    <row r="48" spans="1:3" s="63" customFormat="1" ht="12" customHeight="1" thickBot="1">
      <c r="A48" s="305" t="s">
        <v>366</v>
      </c>
      <c r="B48" s="286" t="s">
        <v>215</v>
      </c>
      <c r="C48" s="273"/>
    </row>
    <row r="49" spans="1:3" s="63" customFormat="1" ht="12" customHeight="1" thickBot="1">
      <c r="A49" s="27" t="s">
        <v>14</v>
      </c>
      <c r="B49" s="19" t="s">
        <v>216</v>
      </c>
      <c r="C49" s="180">
        <f>SUM(C50:C54)</f>
        <v>0</v>
      </c>
    </row>
    <row r="50" spans="1:3" s="63" customFormat="1" ht="12" customHeight="1">
      <c r="A50" s="303" t="s">
        <v>66</v>
      </c>
      <c r="B50" s="284" t="s">
        <v>220</v>
      </c>
      <c r="C50" s="327"/>
    </row>
    <row r="51" spans="1:3" s="63" customFormat="1" ht="12" customHeight="1">
      <c r="A51" s="304" t="s">
        <v>67</v>
      </c>
      <c r="B51" s="285" t="s">
        <v>221</v>
      </c>
      <c r="C51" s="185"/>
    </row>
    <row r="52" spans="1:3" s="63" customFormat="1" ht="12" customHeight="1">
      <c r="A52" s="304" t="s">
        <v>217</v>
      </c>
      <c r="B52" s="285" t="s">
        <v>222</v>
      </c>
      <c r="C52" s="185"/>
    </row>
    <row r="53" spans="1:3" s="63" customFormat="1" ht="12" customHeight="1">
      <c r="A53" s="304" t="s">
        <v>218</v>
      </c>
      <c r="B53" s="285" t="s">
        <v>223</v>
      </c>
      <c r="C53" s="185"/>
    </row>
    <row r="54" spans="1:3" s="63" customFormat="1" ht="12" customHeight="1" thickBot="1">
      <c r="A54" s="305" t="s">
        <v>219</v>
      </c>
      <c r="B54" s="286" t="s">
        <v>224</v>
      </c>
      <c r="C54" s="273"/>
    </row>
    <row r="55" spans="1:3" s="63" customFormat="1" ht="12" customHeight="1" thickBot="1">
      <c r="A55" s="27" t="s">
        <v>111</v>
      </c>
      <c r="B55" s="19" t="s">
        <v>225</v>
      </c>
      <c r="C55" s="180">
        <f>SUM(C56:C58)</f>
        <v>0</v>
      </c>
    </row>
    <row r="56" spans="1:3" s="63" customFormat="1" ht="12" customHeight="1">
      <c r="A56" s="303" t="s">
        <v>68</v>
      </c>
      <c r="B56" s="284" t="s">
        <v>226</v>
      </c>
      <c r="C56" s="183"/>
    </row>
    <row r="57" spans="1:3" s="63" customFormat="1" ht="12" customHeight="1">
      <c r="A57" s="304" t="s">
        <v>69</v>
      </c>
      <c r="B57" s="285" t="s">
        <v>357</v>
      </c>
      <c r="C57" s="182"/>
    </row>
    <row r="58" spans="1:3" s="63" customFormat="1" ht="12" customHeight="1">
      <c r="A58" s="304" t="s">
        <v>229</v>
      </c>
      <c r="B58" s="285" t="s">
        <v>227</v>
      </c>
      <c r="C58" s="182"/>
    </row>
    <row r="59" spans="1:3" s="63" customFormat="1" ht="12" customHeight="1" thickBot="1">
      <c r="A59" s="305" t="s">
        <v>230</v>
      </c>
      <c r="B59" s="286" t="s">
        <v>228</v>
      </c>
      <c r="C59" s="184"/>
    </row>
    <row r="60" spans="1:3" s="63" customFormat="1" ht="12" customHeight="1" thickBot="1">
      <c r="A60" s="27" t="s">
        <v>16</v>
      </c>
      <c r="B60" s="175" t="s">
        <v>231</v>
      </c>
      <c r="C60" s="180">
        <f>SUM(C61:C63)</f>
        <v>0</v>
      </c>
    </row>
    <row r="61" spans="1:3" s="63" customFormat="1" ht="12" customHeight="1">
      <c r="A61" s="303" t="s">
        <v>112</v>
      </c>
      <c r="B61" s="284" t="s">
        <v>233</v>
      </c>
      <c r="C61" s="185"/>
    </row>
    <row r="62" spans="1:3" s="63" customFormat="1" ht="12" customHeight="1">
      <c r="A62" s="304" t="s">
        <v>113</v>
      </c>
      <c r="B62" s="285" t="s">
        <v>358</v>
      </c>
      <c r="C62" s="185"/>
    </row>
    <row r="63" spans="1:3" s="63" customFormat="1" ht="12" customHeight="1">
      <c r="A63" s="304" t="s">
        <v>158</v>
      </c>
      <c r="B63" s="285" t="s">
        <v>234</v>
      </c>
      <c r="C63" s="185"/>
    </row>
    <row r="64" spans="1:3" s="63" customFormat="1" ht="12" customHeight="1" thickBot="1">
      <c r="A64" s="305" t="s">
        <v>232</v>
      </c>
      <c r="B64" s="286" t="s">
        <v>235</v>
      </c>
      <c r="C64" s="185"/>
    </row>
    <row r="65" spans="1:3" s="63" customFormat="1" ht="12" customHeight="1" thickBot="1">
      <c r="A65" s="27" t="s">
        <v>17</v>
      </c>
      <c r="B65" s="19" t="s">
        <v>236</v>
      </c>
      <c r="C65" s="186">
        <f>+C8+C15+C22+C29+C37+C49+C55+C60</f>
        <v>0</v>
      </c>
    </row>
    <row r="66" spans="1:3" s="63" customFormat="1" ht="12" customHeight="1" thickBot="1">
      <c r="A66" s="306" t="s">
        <v>327</v>
      </c>
      <c r="B66" s="175" t="s">
        <v>238</v>
      </c>
      <c r="C66" s="180">
        <f>SUM(C67:C69)</f>
        <v>0</v>
      </c>
    </row>
    <row r="67" spans="1:3" s="63" customFormat="1" ht="12" customHeight="1">
      <c r="A67" s="303" t="s">
        <v>269</v>
      </c>
      <c r="B67" s="284" t="s">
        <v>239</v>
      </c>
      <c r="C67" s="185"/>
    </row>
    <row r="68" spans="1:3" s="63" customFormat="1" ht="12" customHeight="1">
      <c r="A68" s="304" t="s">
        <v>278</v>
      </c>
      <c r="B68" s="285" t="s">
        <v>240</v>
      </c>
      <c r="C68" s="185"/>
    </row>
    <row r="69" spans="1:3" s="63" customFormat="1" ht="12" customHeight="1" thickBot="1">
      <c r="A69" s="305" t="s">
        <v>279</v>
      </c>
      <c r="B69" s="287" t="s">
        <v>241</v>
      </c>
      <c r="C69" s="185"/>
    </row>
    <row r="70" spans="1:3" s="63" customFormat="1" ht="12" customHeight="1" thickBot="1">
      <c r="A70" s="306" t="s">
        <v>242</v>
      </c>
      <c r="B70" s="175" t="s">
        <v>243</v>
      </c>
      <c r="C70" s="180">
        <f>SUM(C71:C74)</f>
        <v>0</v>
      </c>
    </row>
    <row r="71" spans="1:3" s="63" customFormat="1" ht="12" customHeight="1">
      <c r="A71" s="303" t="s">
        <v>91</v>
      </c>
      <c r="B71" s="284" t="s">
        <v>244</v>
      </c>
      <c r="C71" s="185"/>
    </row>
    <row r="72" spans="1:3" s="63" customFormat="1" ht="12" customHeight="1">
      <c r="A72" s="304" t="s">
        <v>92</v>
      </c>
      <c r="B72" s="285" t="s">
        <v>245</v>
      </c>
      <c r="C72" s="185"/>
    </row>
    <row r="73" spans="1:3" s="63" customFormat="1" ht="12" customHeight="1">
      <c r="A73" s="304" t="s">
        <v>270</v>
      </c>
      <c r="B73" s="285" t="s">
        <v>246</v>
      </c>
      <c r="C73" s="185"/>
    </row>
    <row r="74" spans="1:3" s="63" customFormat="1" ht="12" customHeight="1" thickBot="1">
      <c r="A74" s="305" t="s">
        <v>271</v>
      </c>
      <c r="B74" s="286" t="s">
        <v>247</v>
      </c>
      <c r="C74" s="185"/>
    </row>
    <row r="75" spans="1:3" s="63" customFormat="1" ht="12" customHeight="1" thickBot="1">
      <c r="A75" s="306" t="s">
        <v>248</v>
      </c>
      <c r="B75" s="175" t="s">
        <v>249</v>
      </c>
      <c r="C75" s="180">
        <f>SUM(C76:C77)</f>
        <v>0</v>
      </c>
    </row>
    <row r="76" spans="1:3" s="63" customFormat="1" ht="12" customHeight="1">
      <c r="A76" s="303" t="s">
        <v>272</v>
      </c>
      <c r="B76" s="284" t="s">
        <v>250</v>
      </c>
      <c r="C76" s="185"/>
    </row>
    <row r="77" spans="1:3" s="63" customFormat="1" ht="12" customHeight="1" thickBot="1">
      <c r="A77" s="305" t="s">
        <v>273</v>
      </c>
      <c r="B77" s="286" t="s">
        <v>251</v>
      </c>
      <c r="C77" s="185"/>
    </row>
    <row r="78" spans="1:3" s="62" customFormat="1" ht="12" customHeight="1" thickBot="1">
      <c r="A78" s="306" t="s">
        <v>252</v>
      </c>
      <c r="B78" s="175" t="s">
        <v>253</v>
      </c>
      <c r="C78" s="180">
        <f>SUM(C79:C81)</f>
        <v>0</v>
      </c>
    </row>
    <row r="79" spans="1:3" s="63" customFormat="1" ht="12" customHeight="1">
      <c r="A79" s="303" t="s">
        <v>274</v>
      </c>
      <c r="B79" s="284" t="s">
        <v>254</v>
      </c>
      <c r="C79" s="185"/>
    </row>
    <row r="80" spans="1:3" s="63" customFormat="1" ht="12" customHeight="1">
      <c r="A80" s="304" t="s">
        <v>275</v>
      </c>
      <c r="B80" s="285" t="s">
        <v>255</v>
      </c>
      <c r="C80" s="185"/>
    </row>
    <row r="81" spans="1:3" s="63" customFormat="1" ht="12" customHeight="1" thickBot="1">
      <c r="A81" s="305" t="s">
        <v>276</v>
      </c>
      <c r="B81" s="286" t="s">
        <v>256</v>
      </c>
      <c r="C81" s="185"/>
    </row>
    <row r="82" spans="1:3" s="63" customFormat="1" ht="12" customHeight="1" thickBot="1">
      <c r="A82" s="306" t="s">
        <v>257</v>
      </c>
      <c r="B82" s="175" t="s">
        <v>277</v>
      </c>
      <c r="C82" s="180">
        <f>SUM(C83:C86)</f>
        <v>0</v>
      </c>
    </row>
    <row r="83" spans="1:3" s="63" customFormat="1" ht="12" customHeight="1">
      <c r="A83" s="307" t="s">
        <v>258</v>
      </c>
      <c r="B83" s="284" t="s">
        <v>259</v>
      </c>
      <c r="C83" s="185"/>
    </row>
    <row r="84" spans="1:3" s="63" customFormat="1" ht="12" customHeight="1">
      <c r="A84" s="308" t="s">
        <v>260</v>
      </c>
      <c r="B84" s="285" t="s">
        <v>261</v>
      </c>
      <c r="C84" s="185"/>
    </row>
    <row r="85" spans="1:3" s="63" customFormat="1" ht="12" customHeight="1">
      <c r="A85" s="308" t="s">
        <v>262</v>
      </c>
      <c r="B85" s="285" t="s">
        <v>263</v>
      </c>
      <c r="C85" s="185"/>
    </row>
    <row r="86" spans="1:3" s="62" customFormat="1" ht="12" customHeight="1" thickBot="1">
      <c r="A86" s="309" t="s">
        <v>264</v>
      </c>
      <c r="B86" s="286" t="s">
        <v>265</v>
      </c>
      <c r="C86" s="185"/>
    </row>
    <row r="87" spans="1:3" s="62" customFormat="1" ht="12" customHeight="1" thickBot="1">
      <c r="A87" s="306" t="s">
        <v>266</v>
      </c>
      <c r="B87" s="175" t="s">
        <v>406</v>
      </c>
      <c r="C87" s="328"/>
    </row>
    <row r="88" spans="1:3" s="62" customFormat="1" ht="12" customHeight="1" thickBot="1">
      <c r="A88" s="306" t="s">
        <v>428</v>
      </c>
      <c r="B88" s="175" t="s">
        <v>267</v>
      </c>
      <c r="C88" s="328"/>
    </row>
    <row r="89" spans="1:3" s="62" customFormat="1" ht="12" customHeight="1" thickBot="1">
      <c r="A89" s="306" t="s">
        <v>429</v>
      </c>
      <c r="B89" s="291" t="s">
        <v>409</v>
      </c>
      <c r="C89" s="186">
        <f>+C66+C70+C75+C78+C82+C88+C87</f>
        <v>0</v>
      </c>
    </row>
    <row r="90" spans="1:3" s="62" customFormat="1" ht="12" customHeight="1" thickBot="1">
      <c r="A90" s="310" t="s">
        <v>430</v>
      </c>
      <c r="B90" s="292" t="s">
        <v>431</v>
      </c>
      <c r="C90" s="186">
        <f>+C65+C89</f>
        <v>0</v>
      </c>
    </row>
    <row r="91" spans="1:3" s="63" customFormat="1" ht="15" customHeight="1" thickBot="1">
      <c r="A91" s="144"/>
      <c r="B91" s="145"/>
      <c r="C91" s="250"/>
    </row>
    <row r="92" spans="1:3" s="54" customFormat="1" ht="16.5" customHeight="1" thickBot="1">
      <c r="A92" s="148"/>
      <c r="B92" s="149" t="s">
        <v>46</v>
      </c>
      <c r="C92" s="252"/>
    </row>
    <row r="93" spans="1:3" s="64" customFormat="1" ht="12" customHeight="1" thickBot="1">
      <c r="A93" s="276" t="s">
        <v>9</v>
      </c>
      <c r="B93" s="26" t="s">
        <v>435</v>
      </c>
      <c r="C93" s="179">
        <f>+C94+C95+C96+C97+C98+C111</f>
        <v>0</v>
      </c>
    </row>
    <row r="94" spans="1:3" ht="12" customHeight="1">
      <c r="A94" s="311" t="s">
        <v>70</v>
      </c>
      <c r="B94" s="8" t="s">
        <v>39</v>
      </c>
      <c r="C94" s="181"/>
    </row>
    <row r="95" spans="1:3" ht="12" customHeight="1">
      <c r="A95" s="304" t="s">
        <v>71</v>
      </c>
      <c r="B95" s="6" t="s">
        <v>114</v>
      </c>
      <c r="C95" s="182"/>
    </row>
    <row r="96" spans="1:3" ht="12" customHeight="1">
      <c r="A96" s="304" t="s">
        <v>72</v>
      </c>
      <c r="B96" s="6" t="s">
        <v>89</v>
      </c>
      <c r="C96" s="184"/>
    </row>
    <row r="97" spans="1:3" ht="12" customHeight="1">
      <c r="A97" s="304" t="s">
        <v>73</v>
      </c>
      <c r="B97" s="9" t="s">
        <v>115</v>
      </c>
      <c r="C97" s="184"/>
    </row>
    <row r="98" spans="1:3" ht="12" customHeight="1">
      <c r="A98" s="304" t="s">
        <v>81</v>
      </c>
      <c r="B98" s="17" t="s">
        <v>116</v>
      </c>
      <c r="C98" s="184"/>
    </row>
    <row r="99" spans="1:3" ht="12" customHeight="1">
      <c r="A99" s="304" t="s">
        <v>74</v>
      </c>
      <c r="B99" s="6" t="s">
        <v>432</v>
      </c>
      <c r="C99" s="184"/>
    </row>
    <row r="100" spans="1:3" ht="12" customHeight="1">
      <c r="A100" s="304" t="s">
        <v>75</v>
      </c>
      <c r="B100" s="73" t="s">
        <v>372</v>
      </c>
      <c r="C100" s="184"/>
    </row>
    <row r="101" spans="1:3" ht="12" customHeight="1">
      <c r="A101" s="304" t="s">
        <v>82</v>
      </c>
      <c r="B101" s="73" t="s">
        <v>371</v>
      </c>
      <c r="C101" s="184"/>
    </row>
    <row r="102" spans="1:3" ht="12" customHeight="1">
      <c r="A102" s="304" t="s">
        <v>83</v>
      </c>
      <c r="B102" s="73" t="s">
        <v>283</v>
      </c>
      <c r="C102" s="184"/>
    </row>
    <row r="103" spans="1:3" ht="12" customHeight="1">
      <c r="A103" s="304" t="s">
        <v>84</v>
      </c>
      <c r="B103" s="74" t="s">
        <v>284</v>
      </c>
      <c r="C103" s="184"/>
    </row>
    <row r="104" spans="1:3" ht="12" customHeight="1">
      <c r="A104" s="304" t="s">
        <v>85</v>
      </c>
      <c r="B104" s="74" t="s">
        <v>285</v>
      </c>
      <c r="C104" s="184"/>
    </row>
    <row r="105" spans="1:3" ht="12" customHeight="1">
      <c r="A105" s="304" t="s">
        <v>87</v>
      </c>
      <c r="B105" s="73" t="s">
        <v>286</v>
      </c>
      <c r="C105" s="184"/>
    </row>
    <row r="106" spans="1:3" ht="12" customHeight="1">
      <c r="A106" s="304" t="s">
        <v>117</v>
      </c>
      <c r="B106" s="73" t="s">
        <v>287</v>
      </c>
      <c r="C106" s="184"/>
    </row>
    <row r="107" spans="1:3" ht="12" customHeight="1">
      <c r="A107" s="304" t="s">
        <v>281</v>
      </c>
      <c r="B107" s="74" t="s">
        <v>288</v>
      </c>
      <c r="C107" s="184"/>
    </row>
    <row r="108" spans="1:3" ht="12" customHeight="1">
      <c r="A108" s="312" t="s">
        <v>282</v>
      </c>
      <c r="B108" s="75" t="s">
        <v>289</v>
      </c>
      <c r="C108" s="184"/>
    </row>
    <row r="109" spans="1:3" ht="12" customHeight="1">
      <c r="A109" s="304" t="s">
        <v>369</v>
      </c>
      <c r="B109" s="75" t="s">
        <v>290</v>
      </c>
      <c r="C109" s="184"/>
    </row>
    <row r="110" spans="1:3" ht="12" customHeight="1">
      <c r="A110" s="304" t="s">
        <v>370</v>
      </c>
      <c r="B110" s="74" t="s">
        <v>291</v>
      </c>
      <c r="C110" s="182"/>
    </row>
    <row r="111" spans="1:3" ht="12" customHeight="1">
      <c r="A111" s="304" t="s">
        <v>374</v>
      </c>
      <c r="B111" s="9" t="s">
        <v>40</v>
      </c>
      <c r="C111" s="182"/>
    </row>
    <row r="112" spans="1:3" ht="12" customHeight="1">
      <c r="A112" s="305" t="s">
        <v>375</v>
      </c>
      <c r="B112" s="6" t="s">
        <v>433</v>
      </c>
      <c r="C112" s="184"/>
    </row>
    <row r="113" spans="1:3" ht="12" customHeight="1" thickBot="1">
      <c r="A113" s="313" t="s">
        <v>376</v>
      </c>
      <c r="B113" s="76" t="s">
        <v>434</v>
      </c>
      <c r="C113" s="188"/>
    </row>
    <row r="114" spans="1:3" ht="12" customHeight="1" thickBot="1">
      <c r="A114" s="27" t="s">
        <v>10</v>
      </c>
      <c r="B114" s="25" t="s">
        <v>292</v>
      </c>
      <c r="C114" s="180">
        <f>+C115+C117+C119</f>
        <v>0</v>
      </c>
    </row>
    <row r="115" spans="1:3" ht="12" customHeight="1">
      <c r="A115" s="303" t="s">
        <v>76</v>
      </c>
      <c r="B115" s="6" t="s">
        <v>156</v>
      </c>
      <c r="C115" s="183"/>
    </row>
    <row r="116" spans="1:3" ht="12" customHeight="1">
      <c r="A116" s="303" t="s">
        <v>77</v>
      </c>
      <c r="B116" s="10" t="s">
        <v>296</v>
      </c>
      <c r="C116" s="183"/>
    </row>
    <row r="117" spans="1:3" ht="12" customHeight="1">
      <c r="A117" s="303" t="s">
        <v>78</v>
      </c>
      <c r="B117" s="10" t="s">
        <v>118</v>
      </c>
      <c r="C117" s="182"/>
    </row>
    <row r="118" spans="1:3" ht="12" customHeight="1">
      <c r="A118" s="303" t="s">
        <v>79</v>
      </c>
      <c r="B118" s="10" t="s">
        <v>297</v>
      </c>
      <c r="C118" s="173"/>
    </row>
    <row r="119" spans="1:3" ht="12" customHeight="1">
      <c r="A119" s="303" t="s">
        <v>80</v>
      </c>
      <c r="B119" s="177" t="s">
        <v>159</v>
      </c>
      <c r="C119" s="173"/>
    </row>
    <row r="120" spans="1:3" ht="12" customHeight="1">
      <c r="A120" s="303" t="s">
        <v>86</v>
      </c>
      <c r="B120" s="176" t="s">
        <v>359</v>
      </c>
      <c r="C120" s="173"/>
    </row>
    <row r="121" spans="1:3" ht="12" customHeight="1">
      <c r="A121" s="303" t="s">
        <v>88</v>
      </c>
      <c r="B121" s="280" t="s">
        <v>302</v>
      </c>
      <c r="C121" s="173"/>
    </row>
    <row r="122" spans="1:3" ht="12" customHeight="1">
      <c r="A122" s="303" t="s">
        <v>119</v>
      </c>
      <c r="B122" s="74" t="s">
        <v>285</v>
      </c>
      <c r="C122" s="173"/>
    </row>
    <row r="123" spans="1:3" ht="12" customHeight="1">
      <c r="A123" s="303" t="s">
        <v>120</v>
      </c>
      <c r="B123" s="74" t="s">
        <v>301</v>
      </c>
      <c r="C123" s="173"/>
    </row>
    <row r="124" spans="1:3" ht="12" customHeight="1">
      <c r="A124" s="303" t="s">
        <v>121</v>
      </c>
      <c r="B124" s="74" t="s">
        <v>300</v>
      </c>
      <c r="C124" s="173"/>
    </row>
    <row r="125" spans="1:3" ht="12" customHeight="1">
      <c r="A125" s="303" t="s">
        <v>293</v>
      </c>
      <c r="B125" s="74" t="s">
        <v>288</v>
      </c>
      <c r="C125" s="173"/>
    </row>
    <row r="126" spans="1:3" ht="12" customHeight="1">
      <c r="A126" s="303" t="s">
        <v>294</v>
      </c>
      <c r="B126" s="74" t="s">
        <v>299</v>
      </c>
      <c r="C126" s="173"/>
    </row>
    <row r="127" spans="1:3" ht="12" customHeight="1" thickBot="1">
      <c r="A127" s="312" t="s">
        <v>295</v>
      </c>
      <c r="B127" s="74" t="s">
        <v>298</v>
      </c>
      <c r="C127" s="174"/>
    </row>
    <row r="128" spans="1:3" ht="12" customHeight="1" thickBot="1">
      <c r="A128" s="27" t="s">
        <v>11</v>
      </c>
      <c r="B128" s="69" t="s">
        <v>379</v>
      </c>
      <c r="C128" s="180">
        <f>+C93+C114</f>
        <v>0</v>
      </c>
    </row>
    <row r="129" spans="1:3" ht="12" customHeight="1" thickBot="1">
      <c r="A129" s="27" t="s">
        <v>12</v>
      </c>
      <c r="B129" s="69" t="s">
        <v>380</v>
      </c>
      <c r="C129" s="180">
        <f>+C130+C131+C132</f>
        <v>0</v>
      </c>
    </row>
    <row r="130" spans="1:3" s="64" customFormat="1" ht="12" customHeight="1">
      <c r="A130" s="303" t="s">
        <v>197</v>
      </c>
      <c r="B130" s="7" t="s">
        <v>438</v>
      </c>
      <c r="C130" s="173"/>
    </row>
    <row r="131" spans="1:3" ht="12" customHeight="1">
      <c r="A131" s="303" t="s">
        <v>198</v>
      </c>
      <c r="B131" s="7" t="s">
        <v>388</v>
      </c>
      <c r="C131" s="173"/>
    </row>
    <row r="132" spans="1:3" ht="12" customHeight="1" thickBot="1">
      <c r="A132" s="312" t="s">
        <v>199</v>
      </c>
      <c r="B132" s="5" t="s">
        <v>437</v>
      </c>
      <c r="C132" s="173"/>
    </row>
    <row r="133" spans="1:3" ht="12" customHeight="1" thickBot="1">
      <c r="A133" s="27" t="s">
        <v>13</v>
      </c>
      <c r="B133" s="69" t="s">
        <v>381</v>
      </c>
      <c r="C133" s="180">
        <f>+C134+C135+C136+C137+C138+C139</f>
        <v>0</v>
      </c>
    </row>
    <row r="134" spans="1:3" ht="12" customHeight="1">
      <c r="A134" s="303" t="s">
        <v>63</v>
      </c>
      <c r="B134" s="7" t="s">
        <v>390</v>
      </c>
      <c r="C134" s="173"/>
    </row>
    <row r="135" spans="1:3" ht="12" customHeight="1">
      <c r="A135" s="303" t="s">
        <v>64</v>
      </c>
      <c r="B135" s="7" t="s">
        <v>382</v>
      </c>
      <c r="C135" s="173"/>
    </row>
    <row r="136" spans="1:3" ht="12" customHeight="1">
      <c r="A136" s="303" t="s">
        <v>65</v>
      </c>
      <c r="B136" s="7" t="s">
        <v>383</v>
      </c>
      <c r="C136" s="173"/>
    </row>
    <row r="137" spans="1:3" ht="12" customHeight="1">
      <c r="A137" s="303" t="s">
        <v>106</v>
      </c>
      <c r="B137" s="7" t="s">
        <v>436</v>
      </c>
      <c r="C137" s="173"/>
    </row>
    <row r="138" spans="1:3" ht="12" customHeight="1">
      <c r="A138" s="303" t="s">
        <v>107</v>
      </c>
      <c r="B138" s="7" t="s">
        <v>385</v>
      </c>
      <c r="C138" s="173"/>
    </row>
    <row r="139" spans="1:3" s="64" customFormat="1" ht="12" customHeight="1" thickBot="1">
      <c r="A139" s="312" t="s">
        <v>108</v>
      </c>
      <c r="B139" s="5" t="s">
        <v>386</v>
      </c>
      <c r="C139" s="173"/>
    </row>
    <row r="140" spans="1:11" ht="12" customHeight="1" thickBot="1">
      <c r="A140" s="27" t="s">
        <v>14</v>
      </c>
      <c r="B140" s="69" t="s">
        <v>453</v>
      </c>
      <c r="C140" s="186">
        <f>+C141+C142+C144+C145+C143</f>
        <v>0</v>
      </c>
      <c r="K140" s="156"/>
    </row>
    <row r="141" spans="1:3" ht="12.75">
      <c r="A141" s="303" t="s">
        <v>66</v>
      </c>
      <c r="B141" s="7" t="s">
        <v>303</v>
      </c>
      <c r="C141" s="173"/>
    </row>
    <row r="142" spans="1:3" ht="12" customHeight="1">
      <c r="A142" s="303" t="s">
        <v>67</v>
      </c>
      <c r="B142" s="7" t="s">
        <v>304</v>
      </c>
      <c r="C142" s="173"/>
    </row>
    <row r="143" spans="1:3" s="64" customFormat="1" ht="12" customHeight="1">
      <c r="A143" s="303" t="s">
        <v>217</v>
      </c>
      <c r="B143" s="7" t="s">
        <v>452</v>
      </c>
      <c r="C143" s="173"/>
    </row>
    <row r="144" spans="1:3" s="64" customFormat="1" ht="12" customHeight="1">
      <c r="A144" s="303" t="s">
        <v>218</v>
      </c>
      <c r="B144" s="7" t="s">
        <v>395</v>
      </c>
      <c r="C144" s="173"/>
    </row>
    <row r="145" spans="1:3" s="64" customFormat="1" ht="12" customHeight="1" thickBot="1">
      <c r="A145" s="312" t="s">
        <v>219</v>
      </c>
      <c r="B145" s="5" t="s">
        <v>323</v>
      </c>
      <c r="C145" s="173"/>
    </row>
    <row r="146" spans="1:3" s="64" customFormat="1" ht="12" customHeight="1" thickBot="1">
      <c r="A146" s="27" t="s">
        <v>15</v>
      </c>
      <c r="B146" s="69" t="s">
        <v>396</v>
      </c>
      <c r="C146" s="189">
        <f>+C147+C148+C149+C150+C151</f>
        <v>0</v>
      </c>
    </row>
    <row r="147" spans="1:3" s="64" customFormat="1" ht="12" customHeight="1">
      <c r="A147" s="303" t="s">
        <v>68</v>
      </c>
      <c r="B147" s="7" t="s">
        <v>391</v>
      </c>
      <c r="C147" s="173"/>
    </row>
    <row r="148" spans="1:3" s="64" customFormat="1" ht="12" customHeight="1">
      <c r="A148" s="303" t="s">
        <v>69</v>
      </c>
      <c r="B148" s="7" t="s">
        <v>398</v>
      </c>
      <c r="C148" s="173"/>
    </row>
    <row r="149" spans="1:3" s="64" customFormat="1" ht="12" customHeight="1">
      <c r="A149" s="303" t="s">
        <v>229</v>
      </c>
      <c r="B149" s="7" t="s">
        <v>393</v>
      </c>
      <c r="C149" s="173"/>
    </row>
    <row r="150" spans="1:3" ht="12.75" customHeight="1">
      <c r="A150" s="303" t="s">
        <v>230</v>
      </c>
      <c r="B150" s="7" t="s">
        <v>439</v>
      </c>
      <c r="C150" s="173"/>
    </row>
    <row r="151" spans="1:3" ht="12.75" customHeight="1" thickBot="1">
      <c r="A151" s="312" t="s">
        <v>397</v>
      </c>
      <c r="B151" s="5" t="s">
        <v>400</v>
      </c>
      <c r="C151" s="174"/>
    </row>
    <row r="152" spans="1:3" ht="12.75" customHeight="1" thickBot="1">
      <c r="A152" s="351" t="s">
        <v>16</v>
      </c>
      <c r="B152" s="69" t="s">
        <v>401</v>
      </c>
      <c r="C152" s="189"/>
    </row>
    <row r="153" spans="1:3" ht="12" customHeight="1" thickBot="1">
      <c r="A153" s="351" t="s">
        <v>17</v>
      </c>
      <c r="B153" s="69" t="s">
        <v>402</v>
      </c>
      <c r="C153" s="189"/>
    </row>
    <row r="154" spans="1:3" ht="15" customHeight="1" thickBot="1">
      <c r="A154" s="27" t="s">
        <v>18</v>
      </c>
      <c r="B154" s="69" t="s">
        <v>404</v>
      </c>
      <c r="C154" s="294">
        <f>+C129+C133+C140+C146+C152+C153</f>
        <v>0</v>
      </c>
    </row>
    <row r="155" spans="1:3" ht="13.5" thickBot="1">
      <c r="A155" s="314" t="s">
        <v>19</v>
      </c>
      <c r="B155" s="258" t="s">
        <v>403</v>
      </c>
      <c r="C155" s="294">
        <f>+C128+C154</f>
        <v>0</v>
      </c>
    </row>
    <row r="156" spans="1:3" ht="15" customHeight="1" thickBot="1">
      <c r="A156" s="264"/>
      <c r="B156" s="265"/>
      <c r="C156" s="266"/>
    </row>
    <row r="157" spans="1:3" ht="14.25" customHeight="1" thickBot="1">
      <c r="A157" s="153" t="s">
        <v>440</v>
      </c>
      <c r="B157" s="154"/>
      <c r="C157" s="67"/>
    </row>
    <row r="158" spans="1:3" ht="13.5" thickBot="1">
      <c r="A158" s="153" t="s">
        <v>134</v>
      </c>
      <c r="B158" s="154"/>
      <c r="C158" s="6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7" customWidth="1"/>
    <col min="2" max="2" width="72.00390625" style="268" customWidth="1"/>
    <col min="3" max="3" width="25.00390625" style="269" customWidth="1"/>
    <col min="4" max="16384" width="9.375" style="2" customWidth="1"/>
  </cols>
  <sheetData>
    <row r="1" spans="1:3" s="1" customFormat="1" ht="16.5" customHeight="1" thickBot="1">
      <c r="A1" s="130"/>
      <c r="B1" s="132"/>
      <c r="C1" s="155" t="s">
        <v>489</v>
      </c>
    </row>
    <row r="2" spans="1:3" s="60" customFormat="1" ht="21" customHeight="1">
      <c r="A2" s="274" t="s">
        <v>51</v>
      </c>
      <c r="B2" s="241" t="s">
        <v>152</v>
      </c>
      <c r="C2" s="243" t="s">
        <v>42</v>
      </c>
    </row>
    <row r="3" spans="1:3" s="60" customFormat="1" ht="16.5" thickBot="1">
      <c r="A3" s="133" t="s">
        <v>131</v>
      </c>
      <c r="B3" s="242" t="s">
        <v>449</v>
      </c>
      <c r="C3" s="350" t="s">
        <v>362</v>
      </c>
    </row>
    <row r="4" spans="1:3" s="61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244" t="s">
        <v>44</v>
      </c>
    </row>
    <row r="6" spans="1:3" s="54" customFormat="1" ht="12.75" customHeight="1" thickBot="1">
      <c r="A6" s="123"/>
      <c r="B6" s="124" t="s">
        <v>418</v>
      </c>
      <c r="C6" s="125" t="s">
        <v>419</v>
      </c>
    </row>
    <row r="7" spans="1:3" s="54" customFormat="1" ht="15.75" customHeight="1" thickBot="1">
      <c r="A7" s="138"/>
      <c r="B7" s="139" t="s">
        <v>45</v>
      </c>
      <c r="C7" s="245"/>
    </row>
    <row r="8" spans="1:3" s="54" customFormat="1" ht="12" customHeight="1" thickBot="1">
      <c r="A8" s="27" t="s">
        <v>9</v>
      </c>
      <c r="B8" s="19" t="s">
        <v>182</v>
      </c>
      <c r="C8" s="180">
        <f>+C9+C10+C11+C12+C13+C14</f>
        <v>0</v>
      </c>
    </row>
    <row r="9" spans="1:3" s="62" customFormat="1" ht="12" customHeight="1">
      <c r="A9" s="303" t="s">
        <v>70</v>
      </c>
      <c r="B9" s="284" t="s">
        <v>183</v>
      </c>
      <c r="C9" s="183"/>
    </row>
    <row r="10" spans="1:3" s="63" customFormat="1" ht="12" customHeight="1">
      <c r="A10" s="304" t="s">
        <v>71</v>
      </c>
      <c r="B10" s="285" t="s">
        <v>184</v>
      </c>
      <c r="C10" s="182"/>
    </row>
    <row r="11" spans="1:3" s="63" customFormat="1" ht="12" customHeight="1">
      <c r="A11" s="304" t="s">
        <v>72</v>
      </c>
      <c r="B11" s="285" t="s">
        <v>454</v>
      </c>
      <c r="C11" s="182"/>
    </row>
    <row r="12" spans="1:3" s="63" customFormat="1" ht="12" customHeight="1">
      <c r="A12" s="304" t="s">
        <v>73</v>
      </c>
      <c r="B12" s="285" t="s">
        <v>185</v>
      </c>
      <c r="C12" s="182"/>
    </row>
    <row r="13" spans="1:3" s="63" customFormat="1" ht="12" customHeight="1">
      <c r="A13" s="304" t="s">
        <v>90</v>
      </c>
      <c r="B13" s="285" t="s">
        <v>427</v>
      </c>
      <c r="C13" s="182"/>
    </row>
    <row r="14" spans="1:3" s="62" customFormat="1" ht="12" customHeight="1" thickBot="1">
      <c r="A14" s="305" t="s">
        <v>74</v>
      </c>
      <c r="B14" s="286" t="s">
        <v>364</v>
      </c>
      <c r="C14" s="182"/>
    </row>
    <row r="15" spans="1:3" s="62" customFormat="1" ht="12" customHeight="1" thickBot="1">
      <c r="A15" s="27" t="s">
        <v>10</v>
      </c>
      <c r="B15" s="175" t="s">
        <v>186</v>
      </c>
      <c r="C15" s="180">
        <f>+C16+C17+C18+C19+C20</f>
        <v>0</v>
      </c>
    </row>
    <row r="16" spans="1:3" s="62" customFormat="1" ht="12" customHeight="1">
      <c r="A16" s="303" t="s">
        <v>76</v>
      </c>
      <c r="B16" s="284" t="s">
        <v>187</v>
      </c>
      <c r="C16" s="183"/>
    </row>
    <row r="17" spans="1:3" s="62" customFormat="1" ht="12" customHeight="1">
      <c r="A17" s="304" t="s">
        <v>77</v>
      </c>
      <c r="B17" s="285" t="s">
        <v>188</v>
      </c>
      <c r="C17" s="182"/>
    </row>
    <row r="18" spans="1:3" s="62" customFormat="1" ht="12" customHeight="1">
      <c r="A18" s="304" t="s">
        <v>78</v>
      </c>
      <c r="B18" s="285" t="s">
        <v>353</v>
      </c>
      <c r="C18" s="182"/>
    </row>
    <row r="19" spans="1:3" s="62" customFormat="1" ht="12" customHeight="1">
      <c r="A19" s="304" t="s">
        <v>79</v>
      </c>
      <c r="B19" s="285" t="s">
        <v>354</v>
      </c>
      <c r="C19" s="182"/>
    </row>
    <row r="20" spans="1:3" s="62" customFormat="1" ht="12" customHeight="1">
      <c r="A20" s="304" t="s">
        <v>80</v>
      </c>
      <c r="B20" s="285" t="s">
        <v>189</v>
      </c>
      <c r="C20" s="182"/>
    </row>
    <row r="21" spans="1:3" s="63" customFormat="1" ht="12" customHeight="1" thickBot="1">
      <c r="A21" s="305" t="s">
        <v>86</v>
      </c>
      <c r="B21" s="286" t="s">
        <v>190</v>
      </c>
      <c r="C21" s="184"/>
    </row>
    <row r="22" spans="1:3" s="63" customFormat="1" ht="12" customHeight="1" thickBot="1">
      <c r="A22" s="27" t="s">
        <v>11</v>
      </c>
      <c r="B22" s="19" t="s">
        <v>191</v>
      </c>
      <c r="C22" s="180">
        <f>+C23+C24+C25+C26+C27</f>
        <v>0</v>
      </c>
    </row>
    <row r="23" spans="1:3" s="63" customFormat="1" ht="12" customHeight="1">
      <c r="A23" s="303" t="s">
        <v>59</v>
      </c>
      <c r="B23" s="284" t="s">
        <v>192</v>
      </c>
      <c r="C23" s="183"/>
    </row>
    <row r="24" spans="1:3" s="62" customFormat="1" ht="12" customHeight="1">
      <c r="A24" s="304" t="s">
        <v>60</v>
      </c>
      <c r="B24" s="285" t="s">
        <v>193</v>
      </c>
      <c r="C24" s="182"/>
    </row>
    <row r="25" spans="1:3" s="63" customFormat="1" ht="12" customHeight="1">
      <c r="A25" s="304" t="s">
        <v>61</v>
      </c>
      <c r="B25" s="285" t="s">
        <v>355</v>
      </c>
      <c r="C25" s="182"/>
    </row>
    <row r="26" spans="1:3" s="63" customFormat="1" ht="12" customHeight="1">
      <c r="A26" s="304" t="s">
        <v>62</v>
      </c>
      <c r="B26" s="285" t="s">
        <v>356</v>
      </c>
      <c r="C26" s="182"/>
    </row>
    <row r="27" spans="1:3" s="63" customFormat="1" ht="12" customHeight="1">
      <c r="A27" s="304" t="s">
        <v>102</v>
      </c>
      <c r="B27" s="285" t="s">
        <v>194</v>
      </c>
      <c r="C27" s="182"/>
    </row>
    <row r="28" spans="1:3" s="63" customFormat="1" ht="12" customHeight="1" thickBot="1">
      <c r="A28" s="305" t="s">
        <v>103</v>
      </c>
      <c r="B28" s="286" t="s">
        <v>195</v>
      </c>
      <c r="C28" s="184"/>
    </row>
    <row r="29" spans="1:3" s="63" customFormat="1" ht="12" customHeight="1" thickBot="1">
      <c r="A29" s="27" t="s">
        <v>104</v>
      </c>
      <c r="B29" s="19" t="s">
        <v>196</v>
      </c>
      <c r="C29" s="186">
        <f>SUM(C30:C36)</f>
        <v>0</v>
      </c>
    </row>
    <row r="30" spans="1:3" s="63" customFormat="1" ht="12" customHeight="1">
      <c r="A30" s="303" t="s">
        <v>197</v>
      </c>
      <c r="B30" s="284" t="s">
        <v>459</v>
      </c>
      <c r="C30" s="183"/>
    </row>
    <row r="31" spans="1:3" s="63" customFormat="1" ht="12" customHeight="1">
      <c r="A31" s="304" t="s">
        <v>198</v>
      </c>
      <c r="B31" s="285" t="s">
        <v>460</v>
      </c>
      <c r="C31" s="182"/>
    </row>
    <row r="32" spans="1:3" s="63" customFormat="1" ht="12" customHeight="1">
      <c r="A32" s="304" t="s">
        <v>199</v>
      </c>
      <c r="B32" s="285" t="s">
        <v>461</v>
      </c>
      <c r="C32" s="182"/>
    </row>
    <row r="33" spans="1:3" s="63" customFormat="1" ht="12" customHeight="1">
      <c r="A33" s="304" t="s">
        <v>200</v>
      </c>
      <c r="B33" s="285" t="s">
        <v>462</v>
      </c>
      <c r="C33" s="182"/>
    </row>
    <row r="34" spans="1:3" s="63" customFormat="1" ht="12" customHeight="1">
      <c r="A34" s="304" t="s">
        <v>456</v>
      </c>
      <c r="B34" s="285" t="s">
        <v>201</v>
      </c>
      <c r="C34" s="182"/>
    </row>
    <row r="35" spans="1:3" s="63" customFormat="1" ht="12" customHeight="1">
      <c r="A35" s="304" t="s">
        <v>457</v>
      </c>
      <c r="B35" s="285" t="s">
        <v>202</v>
      </c>
      <c r="C35" s="182"/>
    </row>
    <row r="36" spans="1:3" s="63" customFormat="1" ht="12" customHeight="1" thickBot="1">
      <c r="A36" s="305" t="s">
        <v>458</v>
      </c>
      <c r="B36" s="352" t="s">
        <v>203</v>
      </c>
      <c r="C36" s="184"/>
    </row>
    <row r="37" spans="1:3" s="63" customFormat="1" ht="12" customHeight="1" thickBot="1">
      <c r="A37" s="27" t="s">
        <v>13</v>
      </c>
      <c r="B37" s="19" t="s">
        <v>365</v>
      </c>
      <c r="C37" s="180">
        <f>SUM(C38:C48)</f>
        <v>0</v>
      </c>
    </row>
    <row r="38" spans="1:3" s="63" customFormat="1" ht="12" customHeight="1">
      <c r="A38" s="303" t="s">
        <v>63</v>
      </c>
      <c r="B38" s="284" t="s">
        <v>206</v>
      </c>
      <c r="C38" s="183"/>
    </row>
    <row r="39" spans="1:3" s="63" customFormat="1" ht="12" customHeight="1">
      <c r="A39" s="304" t="s">
        <v>64</v>
      </c>
      <c r="B39" s="285" t="s">
        <v>207</v>
      </c>
      <c r="C39" s="182"/>
    </row>
    <row r="40" spans="1:3" s="63" customFormat="1" ht="12" customHeight="1">
      <c r="A40" s="304" t="s">
        <v>65</v>
      </c>
      <c r="B40" s="285" t="s">
        <v>208</v>
      </c>
      <c r="C40" s="182"/>
    </row>
    <row r="41" spans="1:3" s="63" customFormat="1" ht="12" customHeight="1">
      <c r="A41" s="304" t="s">
        <v>106</v>
      </c>
      <c r="B41" s="285" t="s">
        <v>209</v>
      </c>
      <c r="C41" s="182"/>
    </row>
    <row r="42" spans="1:3" s="63" customFormat="1" ht="12" customHeight="1">
      <c r="A42" s="304" t="s">
        <v>107</v>
      </c>
      <c r="B42" s="285" t="s">
        <v>210</v>
      </c>
      <c r="C42" s="182"/>
    </row>
    <row r="43" spans="1:3" s="63" customFormat="1" ht="12" customHeight="1">
      <c r="A43" s="304" t="s">
        <v>108</v>
      </c>
      <c r="B43" s="285" t="s">
        <v>211</v>
      </c>
      <c r="C43" s="182"/>
    </row>
    <row r="44" spans="1:3" s="63" customFormat="1" ht="12" customHeight="1">
      <c r="A44" s="304" t="s">
        <v>109</v>
      </c>
      <c r="B44" s="285" t="s">
        <v>212</v>
      </c>
      <c r="C44" s="182"/>
    </row>
    <row r="45" spans="1:3" s="63" customFormat="1" ht="12" customHeight="1">
      <c r="A45" s="304" t="s">
        <v>110</v>
      </c>
      <c r="B45" s="285" t="s">
        <v>463</v>
      </c>
      <c r="C45" s="182"/>
    </row>
    <row r="46" spans="1:3" s="63" customFormat="1" ht="12" customHeight="1">
      <c r="A46" s="304" t="s">
        <v>204</v>
      </c>
      <c r="B46" s="285" t="s">
        <v>214</v>
      </c>
      <c r="C46" s="185"/>
    </row>
    <row r="47" spans="1:3" s="63" customFormat="1" ht="12" customHeight="1">
      <c r="A47" s="305" t="s">
        <v>205</v>
      </c>
      <c r="B47" s="286" t="s">
        <v>367</v>
      </c>
      <c r="C47" s="273"/>
    </row>
    <row r="48" spans="1:3" s="63" customFormat="1" ht="12" customHeight="1" thickBot="1">
      <c r="A48" s="305" t="s">
        <v>366</v>
      </c>
      <c r="B48" s="286" t="s">
        <v>215</v>
      </c>
      <c r="C48" s="273"/>
    </row>
    <row r="49" spans="1:3" s="63" customFormat="1" ht="12" customHeight="1" thickBot="1">
      <c r="A49" s="27" t="s">
        <v>14</v>
      </c>
      <c r="B49" s="19" t="s">
        <v>216</v>
      </c>
      <c r="C49" s="180">
        <f>SUM(C50:C54)</f>
        <v>0</v>
      </c>
    </row>
    <row r="50" spans="1:3" s="63" customFormat="1" ht="12" customHeight="1">
      <c r="A50" s="303" t="s">
        <v>66</v>
      </c>
      <c r="B50" s="284" t="s">
        <v>220</v>
      </c>
      <c r="C50" s="327"/>
    </row>
    <row r="51" spans="1:3" s="63" customFormat="1" ht="12" customHeight="1">
      <c r="A51" s="304" t="s">
        <v>67</v>
      </c>
      <c r="B51" s="285" t="s">
        <v>221</v>
      </c>
      <c r="C51" s="185"/>
    </row>
    <row r="52" spans="1:3" s="63" customFormat="1" ht="12" customHeight="1">
      <c r="A52" s="304" t="s">
        <v>217</v>
      </c>
      <c r="B52" s="285" t="s">
        <v>222</v>
      </c>
      <c r="C52" s="185"/>
    </row>
    <row r="53" spans="1:3" s="63" customFormat="1" ht="12" customHeight="1">
      <c r="A53" s="304" t="s">
        <v>218</v>
      </c>
      <c r="B53" s="285" t="s">
        <v>223</v>
      </c>
      <c r="C53" s="185"/>
    </row>
    <row r="54" spans="1:3" s="63" customFormat="1" ht="12" customHeight="1" thickBot="1">
      <c r="A54" s="305" t="s">
        <v>219</v>
      </c>
      <c r="B54" s="352" t="s">
        <v>224</v>
      </c>
      <c r="C54" s="273"/>
    </row>
    <row r="55" spans="1:3" s="63" customFormat="1" ht="12" customHeight="1" thickBot="1">
      <c r="A55" s="27" t="s">
        <v>111</v>
      </c>
      <c r="B55" s="19" t="s">
        <v>225</v>
      </c>
      <c r="C55" s="180">
        <f>SUM(C56:C58)</f>
        <v>0</v>
      </c>
    </row>
    <row r="56" spans="1:3" s="63" customFormat="1" ht="12" customHeight="1">
      <c r="A56" s="303" t="s">
        <v>68</v>
      </c>
      <c r="B56" s="284" t="s">
        <v>226</v>
      </c>
      <c r="C56" s="183"/>
    </row>
    <row r="57" spans="1:3" s="63" customFormat="1" ht="12" customHeight="1">
      <c r="A57" s="304" t="s">
        <v>69</v>
      </c>
      <c r="B57" s="285" t="s">
        <v>357</v>
      </c>
      <c r="C57" s="182"/>
    </row>
    <row r="58" spans="1:3" s="63" customFormat="1" ht="12" customHeight="1">
      <c r="A58" s="304" t="s">
        <v>229</v>
      </c>
      <c r="B58" s="285" t="s">
        <v>227</v>
      </c>
      <c r="C58" s="182"/>
    </row>
    <row r="59" spans="1:3" s="63" customFormat="1" ht="12" customHeight="1" thickBot="1">
      <c r="A59" s="305" t="s">
        <v>230</v>
      </c>
      <c r="B59" s="352" t="s">
        <v>228</v>
      </c>
      <c r="C59" s="184"/>
    </row>
    <row r="60" spans="1:3" s="63" customFormat="1" ht="12" customHeight="1" thickBot="1">
      <c r="A60" s="27" t="s">
        <v>16</v>
      </c>
      <c r="B60" s="175" t="s">
        <v>231</v>
      </c>
      <c r="C60" s="180">
        <f>SUM(C61:C63)</f>
        <v>0</v>
      </c>
    </row>
    <row r="61" spans="1:3" s="63" customFormat="1" ht="12" customHeight="1">
      <c r="A61" s="303" t="s">
        <v>112</v>
      </c>
      <c r="B61" s="284" t="s">
        <v>233</v>
      </c>
      <c r="C61" s="185"/>
    </row>
    <row r="62" spans="1:3" s="63" customFormat="1" ht="12" customHeight="1">
      <c r="A62" s="304" t="s">
        <v>113</v>
      </c>
      <c r="B62" s="285" t="s">
        <v>358</v>
      </c>
      <c r="C62" s="185"/>
    </row>
    <row r="63" spans="1:3" s="63" customFormat="1" ht="12" customHeight="1">
      <c r="A63" s="304" t="s">
        <v>158</v>
      </c>
      <c r="B63" s="285" t="s">
        <v>234</v>
      </c>
      <c r="C63" s="185"/>
    </row>
    <row r="64" spans="1:3" s="63" customFormat="1" ht="12" customHeight="1" thickBot="1">
      <c r="A64" s="305" t="s">
        <v>232</v>
      </c>
      <c r="B64" s="352" t="s">
        <v>235</v>
      </c>
      <c r="C64" s="185"/>
    </row>
    <row r="65" spans="1:3" s="63" customFormat="1" ht="12" customHeight="1" thickBot="1">
      <c r="A65" s="27" t="s">
        <v>17</v>
      </c>
      <c r="B65" s="19" t="s">
        <v>236</v>
      </c>
      <c r="C65" s="186">
        <f>+C8+C15+C22+C29+C37+C49+C55+C60</f>
        <v>0</v>
      </c>
    </row>
    <row r="66" spans="1:3" s="63" customFormat="1" ht="12" customHeight="1" thickBot="1">
      <c r="A66" s="306" t="s">
        <v>327</v>
      </c>
      <c r="B66" s="175" t="s">
        <v>238</v>
      </c>
      <c r="C66" s="180">
        <f>SUM(C67:C69)</f>
        <v>0</v>
      </c>
    </row>
    <row r="67" spans="1:3" s="63" customFormat="1" ht="12" customHeight="1">
      <c r="A67" s="303" t="s">
        <v>269</v>
      </c>
      <c r="B67" s="284" t="s">
        <v>239</v>
      </c>
      <c r="C67" s="185"/>
    </row>
    <row r="68" spans="1:3" s="63" customFormat="1" ht="12" customHeight="1">
      <c r="A68" s="304" t="s">
        <v>278</v>
      </c>
      <c r="B68" s="285" t="s">
        <v>240</v>
      </c>
      <c r="C68" s="185"/>
    </row>
    <row r="69" spans="1:3" s="63" customFormat="1" ht="12" customHeight="1" thickBot="1">
      <c r="A69" s="305" t="s">
        <v>279</v>
      </c>
      <c r="B69" s="356" t="s">
        <v>241</v>
      </c>
      <c r="C69" s="185"/>
    </row>
    <row r="70" spans="1:3" s="63" customFormat="1" ht="12" customHeight="1" thickBot="1">
      <c r="A70" s="306" t="s">
        <v>242</v>
      </c>
      <c r="B70" s="175" t="s">
        <v>243</v>
      </c>
      <c r="C70" s="180">
        <f>SUM(C71:C74)</f>
        <v>0</v>
      </c>
    </row>
    <row r="71" spans="1:3" s="63" customFormat="1" ht="12" customHeight="1">
      <c r="A71" s="303" t="s">
        <v>91</v>
      </c>
      <c r="B71" s="284" t="s">
        <v>244</v>
      </c>
      <c r="C71" s="185"/>
    </row>
    <row r="72" spans="1:3" s="63" customFormat="1" ht="12" customHeight="1">
      <c r="A72" s="304" t="s">
        <v>92</v>
      </c>
      <c r="B72" s="285" t="s">
        <v>245</v>
      </c>
      <c r="C72" s="185"/>
    </row>
    <row r="73" spans="1:3" s="63" customFormat="1" ht="12" customHeight="1">
      <c r="A73" s="304" t="s">
        <v>270</v>
      </c>
      <c r="B73" s="285" t="s">
        <v>246</v>
      </c>
      <c r="C73" s="185"/>
    </row>
    <row r="74" spans="1:3" s="63" customFormat="1" ht="12" customHeight="1" thickBot="1">
      <c r="A74" s="305" t="s">
        <v>271</v>
      </c>
      <c r="B74" s="286" t="s">
        <v>247</v>
      </c>
      <c r="C74" s="185"/>
    </row>
    <row r="75" spans="1:3" s="63" customFormat="1" ht="12" customHeight="1" thickBot="1">
      <c r="A75" s="306" t="s">
        <v>248</v>
      </c>
      <c r="B75" s="175" t="s">
        <v>249</v>
      </c>
      <c r="C75" s="180">
        <f>SUM(C76:C77)</f>
        <v>0</v>
      </c>
    </row>
    <row r="76" spans="1:3" s="63" customFormat="1" ht="12" customHeight="1">
      <c r="A76" s="303" t="s">
        <v>272</v>
      </c>
      <c r="B76" s="284" t="s">
        <v>250</v>
      </c>
      <c r="C76" s="185"/>
    </row>
    <row r="77" spans="1:3" s="63" customFormat="1" ht="12" customHeight="1" thickBot="1">
      <c r="A77" s="305" t="s">
        <v>273</v>
      </c>
      <c r="B77" s="286" t="s">
        <v>251</v>
      </c>
      <c r="C77" s="185"/>
    </row>
    <row r="78" spans="1:3" s="62" customFormat="1" ht="12" customHeight="1" thickBot="1">
      <c r="A78" s="306" t="s">
        <v>252</v>
      </c>
      <c r="B78" s="175" t="s">
        <v>253</v>
      </c>
      <c r="C78" s="180">
        <f>SUM(C79:C81)</f>
        <v>0</v>
      </c>
    </row>
    <row r="79" spans="1:3" s="63" customFormat="1" ht="12" customHeight="1">
      <c r="A79" s="303" t="s">
        <v>274</v>
      </c>
      <c r="B79" s="284" t="s">
        <v>254</v>
      </c>
      <c r="C79" s="185"/>
    </row>
    <row r="80" spans="1:3" s="63" customFormat="1" ht="12" customHeight="1">
      <c r="A80" s="304" t="s">
        <v>275</v>
      </c>
      <c r="B80" s="285" t="s">
        <v>255</v>
      </c>
      <c r="C80" s="185"/>
    </row>
    <row r="81" spans="1:3" s="63" customFormat="1" ht="12" customHeight="1" thickBot="1">
      <c r="A81" s="305" t="s">
        <v>276</v>
      </c>
      <c r="B81" s="286" t="s">
        <v>256</v>
      </c>
      <c r="C81" s="185"/>
    </row>
    <row r="82" spans="1:3" s="63" customFormat="1" ht="12" customHeight="1" thickBot="1">
      <c r="A82" s="306" t="s">
        <v>257</v>
      </c>
      <c r="B82" s="175" t="s">
        <v>277</v>
      </c>
      <c r="C82" s="180">
        <f>SUM(C83:C86)</f>
        <v>0</v>
      </c>
    </row>
    <row r="83" spans="1:3" s="63" customFormat="1" ht="12" customHeight="1">
      <c r="A83" s="307" t="s">
        <v>258</v>
      </c>
      <c r="B83" s="284" t="s">
        <v>259</v>
      </c>
      <c r="C83" s="185"/>
    </row>
    <row r="84" spans="1:3" s="63" customFormat="1" ht="12" customHeight="1">
      <c r="A84" s="308" t="s">
        <v>260</v>
      </c>
      <c r="B84" s="285" t="s">
        <v>261</v>
      </c>
      <c r="C84" s="185"/>
    </row>
    <row r="85" spans="1:3" s="63" customFormat="1" ht="12" customHeight="1">
      <c r="A85" s="308" t="s">
        <v>262</v>
      </c>
      <c r="B85" s="285" t="s">
        <v>263</v>
      </c>
      <c r="C85" s="185"/>
    </row>
    <row r="86" spans="1:3" s="62" customFormat="1" ht="12" customHeight="1" thickBot="1">
      <c r="A86" s="309" t="s">
        <v>264</v>
      </c>
      <c r="B86" s="286" t="s">
        <v>265</v>
      </c>
      <c r="C86" s="185"/>
    </row>
    <row r="87" spans="1:3" s="62" customFormat="1" ht="12" customHeight="1" thickBot="1">
      <c r="A87" s="306" t="s">
        <v>266</v>
      </c>
      <c r="B87" s="175" t="s">
        <v>406</v>
      </c>
      <c r="C87" s="328"/>
    </row>
    <row r="88" spans="1:3" s="62" customFormat="1" ht="12" customHeight="1" thickBot="1">
      <c r="A88" s="306" t="s">
        <v>428</v>
      </c>
      <c r="B88" s="175" t="s">
        <v>267</v>
      </c>
      <c r="C88" s="328"/>
    </row>
    <row r="89" spans="1:3" s="62" customFormat="1" ht="12" customHeight="1" thickBot="1">
      <c r="A89" s="306" t="s">
        <v>429</v>
      </c>
      <c r="B89" s="291" t="s">
        <v>409</v>
      </c>
      <c r="C89" s="186">
        <f>+C66+C70+C75+C78+C82+C88+C87</f>
        <v>0</v>
      </c>
    </row>
    <row r="90" spans="1:3" s="62" customFormat="1" ht="12" customHeight="1" thickBot="1">
      <c r="A90" s="310" t="s">
        <v>430</v>
      </c>
      <c r="B90" s="292" t="s">
        <v>431</v>
      </c>
      <c r="C90" s="186">
        <f>+C65+C89</f>
        <v>0</v>
      </c>
    </row>
    <row r="91" spans="1:3" s="63" customFormat="1" ht="15" customHeight="1" thickBot="1">
      <c r="A91" s="144"/>
      <c r="B91" s="145"/>
      <c r="C91" s="250"/>
    </row>
    <row r="92" spans="1:3" s="54" customFormat="1" ht="16.5" customHeight="1" thickBot="1">
      <c r="A92" s="148"/>
      <c r="B92" s="149" t="s">
        <v>46</v>
      </c>
      <c r="C92" s="252"/>
    </row>
    <row r="93" spans="1:3" s="64" customFormat="1" ht="12" customHeight="1" thickBot="1">
      <c r="A93" s="276" t="s">
        <v>9</v>
      </c>
      <c r="B93" s="26" t="s">
        <v>435</v>
      </c>
      <c r="C93" s="179">
        <f>+C94+C95+C96+C97+C98+C111</f>
        <v>0</v>
      </c>
    </row>
    <row r="94" spans="1:3" ht="12" customHeight="1">
      <c r="A94" s="311" t="s">
        <v>70</v>
      </c>
      <c r="B94" s="8" t="s">
        <v>39</v>
      </c>
      <c r="C94" s="181"/>
    </row>
    <row r="95" spans="1:3" ht="12" customHeight="1">
      <c r="A95" s="304" t="s">
        <v>71</v>
      </c>
      <c r="B95" s="6" t="s">
        <v>114</v>
      </c>
      <c r="C95" s="182"/>
    </row>
    <row r="96" spans="1:3" ht="12" customHeight="1">
      <c r="A96" s="304" t="s">
        <v>72</v>
      </c>
      <c r="B96" s="6" t="s">
        <v>89</v>
      </c>
      <c r="C96" s="184"/>
    </row>
    <row r="97" spans="1:3" ht="12" customHeight="1">
      <c r="A97" s="304" t="s">
        <v>73</v>
      </c>
      <c r="B97" s="9" t="s">
        <v>115</v>
      </c>
      <c r="C97" s="184"/>
    </row>
    <row r="98" spans="1:3" ht="12" customHeight="1">
      <c r="A98" s="304" t="s">
        <v>81</v>
      </c>
      <c r="B98" s="17" t="s">
        <v>116</v>
      </c>
      <c r="C98" s="184"/>
    </row>
    <row r="99" spans="1:3" ht="12" customHeight="1">
      <c r="A99" s="304" t="s">
        <v>74</v>
      </c>
      <c r="B99" s="6" t="s">
        <v>432</v>
      </c>
      <c r="C99" s="184"/>
    </row>
    <row r="100" spans="1:3" ht="12" customHeight="1">
      <c r="A100" s="304" t="s">
        <v>75</v>
      </c>
      <c r="B100" s="73" t="s">
        <v>372</v>
      </c>
      <c r="C100" s="184"/>
    </row>
    <row r="101" spans="1:3" ht="12" customHeight="1">
      <c r="A101" s="304" t="s">
        <v>82</v>
      </c>
      <c r="B101" s="73" t="s">
        <v>371</v>
      </c>
      <c r="C101" s="184"/>
    </row>
    <row r="102" spans="1:3" ht="12" customHeight="1">
      <c r="A102" s="304" t="s">
        <v>83</v>
      </c>
      <c r="B102" s="73" t="s">
        <v>283</v>
      </c>
      <c r="C102" s="184"/>
    </row>
    <row r="103" spans="1:3" ht="12" customHeight="1">
      <c r="A103" s="304" t="s">
        <v>84</v>
      </c>
      <c r="B103" s="74" t="s">
        <v>284</v>
      </c>
      <c r="C103" s="184"/>
    </row>
    <row r="104" spans="1:3" ht="12" customHeight="1">
      <c r="A104" s="304" t="s">
        <v>85</v>
      </c>
      <c r="B104" s="74" t="s">
        <v>285</v>
      </c>
      <c r="C104" s="184"/>
    </row>
    <row r="105" spans="1:3" ht="12" customHeight="1">
      <c r="A105" s="304" t="s">
        <v>87</v>
      </c>
      <c r="B105" s="73" t="s">
        <v>286</v>
      </c>
      <c r="C105" s="184"/>
    </row>
    <row r="106" spans="1:3" ht="12" customHeight="1">
      <c r="A106" s="304" t="s">
        <v>117</v>
      </c>
      <c r="B106" s="73" t="s">
        <v>287</v>
      </c>
      <c r="C106" s="184"/>
    </row>
    <row r="107" spans="1:3" ht="12" customHeight="1">
      <c r="A107" s="304" t="s">
        <v>281</v>
      </c>
      <c r="B107" s="74" t="s">
        <v>288</v>
      </c>
      <c r="C107" s="184"/>
    </row>
    <row r="108" spans="1:3" ht="12" customHeight="1">
      <c r="A108" s="312" t="s">
        <v>282</v>
      </c>
      <c r="B108" s="75" t="s">
        <v>289</v>
      </c>
      <c r="C108" s="184"/>
    </row>
    <row r="109" spans="1:3" ht="12" customHeight="1">
      <c r="A109" s="304" t="s">
        <v>369</v>
      </c>
      <c r="B109" s="75" t="s">
        <v>290</v>
      </c>
      <c r="C109" s="184"/>
    </row>
    <row r="110" spans="1:3" ht="12" customHeight="1">
      <c r="A110" s="304" t="s">
        <v>370</v>
      </c>
      <c r="B110" s="74" t="s">
        <v>291</v>
      </c>
      <c r="C110" s="182"/>
    </row>
    <row r="111" spans="1:3" ht="12" customHeight="1">
      <c r="A111" s="304" t="s">
        <v>374</v>
      </c>
      <c r="B111" s="9" t="s">
        <v>40</v>
      </c>
      <c r="C111" s="182"/>
    </row>
    <row r="112" spans="1:3" ht="12" customHeight="1">
      <c r="A112" s="305" t="s">
        <v>375</v>
      </c>
      <c r="B112" s="6" t="s">
        <v>433</v>
      </c>
      <c r="C112" s="184"/>
    </row>
    <row r="113" spans="1:3" ht="12" customHeight="1" thickBot="1">
      <c r="A113" s="313" t="s">
        <v>376</v>
      </c>
      <c r="B113" s="76" t="s">
        <v>434</v>
      </c>
      <c r="C113" s="188"/>
    </row>
    <row r="114" spans="1:3" ht="12" customHeight="1" thickBot="1">
      <c r="A114" s="27" t="s">
        <v>10</v>
      </c>
      <c r="B114" s="25" t="s">
        <v>292</v>
      </c>
      <c r="C114" s="180">
        <f>+C115+C117+C119</f>
        <v>0</v>
      </c>
    </row>
    <row r="115" spans="1:3" ht="12" customHeight="1">
      <c r="A115" s="303" t="s">
        <v>76</v>
      </c>
      <c r="B115" s="6" t="s">
        <v>156</v>
      </c>
      <c r="C115" s="183"/>
    </row>
    <row r="116" spans="1:3" ht="12" customHeight="1">
      <c r="A116" s="303" t="s">
        <v>77</v>
      </c>
      <c r="B116" s="10" t="s">
        <v>296</v>
      </c>
      <c r="C116" s="183"/>
    </row>
    <row r="117" spans="1:3" ht="12" customHeight="1">
      <c r="A117" s="303" t="s">
        <v>78</v>
      </c>
      <c r="B117" s="10" t="s">
        <v>118</v>
      </c>
      <c r="C117" s="182"/>
    </row>
    <row r="118" spans="1:3" ht="12" customHeight="1">
      <c r="A118" s="303" t="s">
        <v>79</v>
      </c>
      <c r="B118" s="10" t="s">
        <v>297</v>
      </c>
      <c r="C118" s="173"/>
    </row>
    <row r="119" spans="1:3" ht="12" customHeight="1">
      <c r="A119" s="303" t="s">
        <v>80</v>
      </c>
      <c r="B119" s="177" t="s">
        <v>159</v>
      </c>
      <c r="C119" s="173"/>
    </row>
    <row r="120" spans="1:3" ht="12" customHeight="1">
      <c r="A120" s="303" t="s">
        <v>86</v>
      </c>
      <c r="B120" s="176" t="s">
        <v>359</v>
      </c>
      <c r="C120" s="173"/>
    </row>
    <row r="121" spans="1:3" ht="12" customHeight="1">
      <c r="A121" s="303" t="s">
        <v>88</v>
      </c>
      <c r="B121" s="280" t="s">
        <v>302</v>
      </c>
      <c r="C121" s="173"/>
    </row>
    <row r="122" spans="1:3" ht="12" customHeight="1">
      <c r="A122" s="303" t="s">
        <v>119</v>
      </c>
      <c r="B122" s="74" t="s">
        <v>285</v>
      </c>
      <c r="C122" s="173"/>
    </row>
    <row r="123" spans="1:3" ht="12" customHeight="1">
      <c r="A123" s="303" t="s">
        <v>120</v>
      </c>
      <c r="B123" s="74" t="s">
        <v>301</v>
      </c>
      <c r="C123" s="173"/>
    </row>
    <row r="124" spans="1:3" ht="12" customHeight="1">
      <c r="A124" s="303" t="s">
        <v>121</v>
      </c>
      <c r="B124" s="74" t="s">
        <v>300</v>
      </c>
      <c r="C124" s="173"/>
    </row>
    <row r="125" spans="1:3" ht="12" customHeight="1">
      <c r="A125" s="303" t="s">
        <v>293</v>
      </c>
      <c r="B125" s="74" t="s">
        <v>288</v>
      </c>
      <c r="C125" s="173"/>
    </row>
    <row r="126" spans="1:3" ht="12" customHeight="1">
      <c r="A126" s="303" t="s">
        <v>294</v>
      </c>
      <c r="B126" s="74" t="s">
        <v>299</v>
      </c>
      <c r="C126" s="173"/>
    </row>
    <row r="127" spans="1:3" ht="12" customHeight="1" thickBot="1">
      <c r="A127" s="312" t="s">
        <v>295</v>
      </c>
      <c r="B127" s="74" t="s">
        <v>298</v>
      </c>
      <c r="C127" s="174"/>
    </row>
    <row r="128" spans="1:3" ht="12" customHeight="1" thickBot="1">
      <c r="A128" s="27" t="s">
        <v>11</v>
      </c>
      <c r="B128" s="69" t="s">
        <v>379</v>
      </c>
      <c r="C128" s="180">
        <f>+C93+C114</f>
        <v>0</v>
      </c>
    </row>
    <row r="129" spans="1:3" ht="12" customHeight="1" thickBot="1">
      <c r="A129" s="27" t="s">
        <v>12</v>
      </c>
      <c r="B129" s="69" t="s">
        <v>380</v>
      </c>
      <c r="C129" s="180">
        <f>+C130+C131+C132</f>
        <v>0</v>
      </c>
    </row>
    <row r="130" spans="1:3" s="64" customFormat="1" ht="12" customHeight="1">
      <c r="A130" s="303" t="s">
        <v>197</v>
      </c>
      <c r="B130" s="7" t="s">
        <v>438</v>
      </c>
      <c r="C130" s="173"/>
    </row>
    <row r="131" spans="1:3" ht="12" customHeight="1">
      <c r="A131" s="303" t="s">
        <v>198</v>
      </c>
      <c r="B131" s="7" t="s">
        <v>388</v>
      </c>
      <c r="C131" s="173"/>
    </row>
    <row r="132" spans="1:3" ht="12" customHeight="1" thickBot="1">
      <c r="A132" s="312" t="s">
        <v>199</v>
      </c>
      <c r="B132" s="5" t="s">
        <v>437</v>
      </c>
      <c r="C132" s="173"/>
    </row>
    <row r="133" spans="1:3" ht="12" customHeight="1" thickBot="1">
      <c r="A133" s="27" t="s">
        <v>13</v>
      </c>
      <c r="B133" s="69" t="s">
        <v>381</v>
      </c>
      <c r="C133" s="180">
        <f>+C134+C135+C136+C137+C138+C139</f>
        <v>0</v>
      </c>
    </row>
    <row r="134" spans="1:3" ht="12" customHeight="1">
      <c r="A134" s="303" t="s">
        <v>63</v>
      </c>
      <c r="B134" s="7" t="s">
        <v>390</v>
      </c>
      <c r="C134" s="173"/>
    </row>
    <row r="135" spans="1:3" ht="12" customHeight="1">
      <c r="A135" s="303" t="s">
        <v>64</v>
      </c>
      <c r="B135" s="7" t="s">
        <v>382</v>
      </c>
      <c r="C135" s="173"/>
    </row>
    <row r="136" spans="1:3" ht="12" customHeight="1">
      <c r="A136" s="303" t="s">
        <v>65</v>
      </c>
      <c r="B136" s="7" t="s">
        <v>383</v>
      </c>
      <c r="C136" s="173"/>
    </row>
    <row r="137" spans="1:3" ht="12" customHeight="1">
      <c r="A137" s="303" t="s">
        <v>106</v>
      </c>
      <c r="B137" s="7" t="s">
        <v>436</v>
      </c>
      <c r="C137" s="173"/>
    </row>
    <row r="138" spans="1:3" ht="12" customHeight="1">
      <c r="A138" s="303" t="s">
        <v>107</v>
      </c>
      <c r="B138" s="7" t="s">
        <v>385</v>
      </c>
      <c r="C138" s="173"/>
    </row>
    <row r="139" spans="1:3" s="64" customFormat="1" ht="12" customHeight="1" thickBot="1">
      <c r="A139" s="312" t="s">
        <v>108</v>
      </c>
      <c r="B139" s="5" t="s">
        <v>386</v>
      </c>
      <c r="C139" s="173"/>
    </row>
    <row r="140" spans="1:11" ht="12" customHeight="1" thickBot="1">
      <c r="A140" s="27" t="s">
        <v>14</v>
      </c>
      <c r="B140" s="69" t="s">
        <v>453</v>
      </c>
      <c r="C140" s="186">
        <f>+C141+C142+C144+C145+C143</f>
        <v>0</v>
      </c>
      <c r="K140" s="156"/>
    </row>
    <row r="141" spans="1:3" ht="12.75">
      <c r="A141" s="303" t="s">
        <v>66</v>
      </c>
      <c r="B141" s="7" t="s">
        <v>303</v>
      </c>
      <c r="C141" s="173"/>
    </row>
    <row r="142" spans="1:3" ht="12" customHeight="1">
      <c r="A142" s="303" t="s">
        <v>67</v>
      </c>
      <c r="B142" s="7" t="s">
        <v>304</v>
      </c>
      <c r="C142" s="173"/>
    </row>
    <row r="143" spans="1:3" s="64" customFormat="1" ht="12" customHeight="1">
      <c r="A143" s="303" t="s">
        <v>217</v>
      </c>
      <c r="B143" s="7" t="s">
        <v>452</v>
      </c>
      <c r="C143" s="173"/>
    </row>
    <row r="144" spans="1:3" s="64" customFormat="1" ht="12" customHeight="1">
      <c r="A144" s="303" t="s">
        <v>218</v>
      </c>
      <c r="B144" s="7" t="s">
        <v>395</v>
      </c>
      <c r="C144" s="173"/>
    </row>
    <row r="145" spans="1:3" s="64" customFormat="1" ht="12" customHeight="1" thickBot="1">
      <c r="A145" s="312" t="s">
        <v>219</v>
      </c>
      <c r="B145" s="5" t="s">
        <v>323</v>
      </c>
      <c r="C145" s="173"/>
    </row>
    <row r="146" spans="1:3" s="64" customFormat="1" ht="12" customHeight="1" thickBot="1">
      <c r="A146" s="27" t="s">
        <v>15</v>
      </c>
      <c r="B146" s="69" t="s">
        <v>396</v>
      </c>
      <c r="C146" s="189">
        <f>+C147+C148+C149+C150+C151</f>
        <v>0</v>
      </c>
    </row>
    <row r="147" spans="1:3" s="64" customFormat="1" ht="12" customHeight="1">
      <c r="A147" s="303" t="s">
        <v>68</v>
      </c>
      <c r="B147" s="7" t="s">
        <v>391</v>
      </c>
      <c r="C147" s="173"/>
    </row>
    <row r="148" spans="1:3" s="64" customFormat="1" ht="12" customHeight="1">
      <c r="A148" s="303" t="s">
        <v>69</v>
      </c>
      <c r="B148" s="7" t="s">
        <v>398</v>
      </c>
      <c r="C148" s="173"/>
    </row>
    <row r="149" spans="1:3" s="64" customFormat="1" ht="12" customHeight="1">
      <c r="A149" s="303" t="s">
        <v>229</v>
      </c>
      <c r="B149" s="7" t="s">
        <v>393</v>
      </c>
      <c r="C149" s="173"/>
    </row>
    <row r="150" spans="1:3" ht="12.75" customHeight="1">
      <c r="A150" s="303" t="s">
        <v>230</v>
      </c>
      <c r="B150" s="7" t="s">
        <v>439</v>
      </c>
      <c r="C150" s="173"/>
    </row>
    <row r="151" spans="1:3" ht="12.75" customHeight="1" thickBot="1">
      <c r="A151" s="312" t="s">
        <v>397</v>
      </c>
      <c r="B151" s="5" t="s">
        <v>400</v>
      </c>
      <c r="C151" s="174"/>
    </row>
    <row r="152" spans="1:3" ht="12.75" customHeight="1" thickBot="1">
      <c r="A152" s="351" t="s">
        <v>16</v>
      </c>
      <c r="B152" s="69" t="s">
        <v>401</v>
      </c>
      <c r="C152" s="189"/>
    </row>
    <row r="153" spans="1:3" ht="12" customHeight="1" thickBot="1">
      <c r="A153" s="351" t="s">
        <v>17</v>
      </c>
      <c r="B153" s="69" t="s">
        <v>402</v>
      </c>
      <c r="C153" s="189"/>
    </row>
    <row r="154" spans="1:3" ht="15" customHeight="1" thickBot="1">
      <c r="A154" s="27" t="s">
        <v>18</v>
      </c>
      <c r="B154" s="69" t="s">
        <v>404</v>
      </c>
      <c r="C154" s="294">
        <f>+C129+C133+C140+C146+C152+C153</f>
        <v>0</v>
      </c>
    </row>
    <row r="155" spans="1:3" ht="13.5" thickBot="1">
      <c r="A155" s="314" t="s">
        <v>19</v>
      </c>
      <c r="B155" s="258" t="s">
        <v>403</v>
      </c>
      <c r="C155" s="294">
        <f>+C128+C154</f>
        <v>0</v>
      </c>
    </row>
    <row r="156" spans="1:3" ht="15" customHeight="1" thickBot="1">
      <c r="A156" s="264"/>
      <c r="B156" s="265"/>
      <c r="C156" s="266"/>
    </row>
    <row r="157" spans="1:3" ht="14.25" customHeight="1" thickBot="1">
      <c r="A157" s="153" t="s">
        <v>440</v>
      </c>
      <c r="B157" s="154"/>
      <c r="C157" s="67"/>
    </row>
    <row r="158" spans="1:3" ht="13.5" thickBot="1">
      <c r="A158" s="153" t="s">
        <v>134</v>
      </c>
      <c r="B158" s="154"/>
      <c r="C158" s="6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3">
      <selection activeCell="C50" sqref="C50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490</v>
      </c>
    </row>
    <row r="2" spans="1:3" s="322" customFormat="1" ht="25.5" customHeight="1">
      <c r="A2" s="274" t="s">
        <v>132</v>
      </c>
      <c r="B2" s="241" t="s">
        <v>473</v>
      </c>
      <c r="C2" s="255" t="s">
        <v>48</v>
      </c>
    </row>
    <row r="3" spans="1:3" s="322" customFormat="1" ht="24.75" thickBot="1">
      <c r="A3" s="315" t="s">
        <v>131</v>
      </c>
      <c r="B3" s="242" t="s">
        <v>331</v>
      </c>
      <c r="C3" s="256"/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229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>
        <v>229</v>
      </c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442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443</v>
      </c>
      <c r="C26" s="200">
        <f>+C27+C28+C29</f>
        <v>0</v>
      </c>
    </row>
    <row r="27" spans="1:3" s="325" customFormat="1" ht="12" customHeight="1">
      <c r="A27" s="318" t="s">
        <v>197</v>
      </c>
      <c r="B27" s="319" t="s">
        <v>192</v>
      </c>
      <c r="C27" s="56"/>
    </row>
    <row r="28" spans="1:3" s="325" customFormat="1" ht="12" customHeight="1">
      <c r="A28" s="318" t="s">
        <v>198</v>
      </c>
      <c r="B28" s="319" t="s">
        <v>335</v>
      </c>
      <c r="C28" s="198"/>
    </row>
    <row r="29" spans="1:3" s="325" customFormat="1" ht="12" customHeight="1">
      <c r="A29" s="318" t="s">
        <v>199</v>
      </c>
      <c r="B29" s="320" t="s">
        <v>338</v>
      </c>
      <c r="C29" s="198"/>
    </row>
    <row r="30" spans="1:3" s="325" customFormat="1" ht="12" customHeight="1" thickBot="1">
      <c r="A30" s="317" t="s">
        <v>200</v>
      </c>
      <c r="B30" s="72" t="s">
        <v>444</v>
      </c>
      <c r="C30" s="59"/>
    </row>
    <row r="31" spans="1:3" s="325" customFormat="1" ht="12" customHeight="1" thickBot="1">
      <c r="A31" s="128" t="s">
        <v>13</v>
      </c>
      <c r="B31" s="69" t="s">
        <v>339</v>
      </c>
      <c r="C31" s="200">
        <f>+C32+C33+C34</f>
        <v>0</v>
      </c>
    </row>
    <row r="32" spans="1:3" s="325" customFormat="1" ht="12" customHeight="1">
      <c r="A32" s="318" t="s">
        <v>63</v>
      </c>
      <c r="B32" s="319" t="s">
        <v>220</v>
      </c>
      <c r="C32" s="56"/>
    </row>
    <row r="33" spans="1:3" s="325" customFormat="1" ht="12" customHeight="1">
      <c r="A33" s="318" t="s">
        <v>64</v>
      </c>
      <c r="B33" s="320" t="s">
        <v>221</v>
      </c>
      <c r="C33" s="201"/>
    </row>
    <row r="34" spans="1:3" s="325" customFormat="1" ht="12" customHeight="1" thickBot="1">
      <c r="A34" s="317" t="s">
        <v>65</v>
      </c>
      <c r="B34" s="72" t="s">
        <v>222</v>
      </c>
      <c r="C34" s="59"/>
    </row>
    <row r="35" spans="1:3" s="257" customFormat="1" ht="12" customHeight="1" thickBot="1">
      <c r="A35" s="128" t="s">
        <v>14</v>
      </c>
      <c r="B35" s="69" t="s">
        <v>308</v>
      </c>
      <c r="C35" s="227">
        <v>1099</v>
      </c>
    </row>
    <row r="36" spans="1:3" s="257" customFormat="1" ht="12" customHeight="1" thickBot="1">
      <c r="A36" s="128" t="s">
        <v>15</v>
      </c>
      <c r="B36" s="69" t="s">
        <v>340</v>
      </c>
      <c r="C36" s="248"/>
    </row>
    <row r="37" spans="1:3" s="257" customFormat="1" ht="12" customHeight="1" thickBot="1">
      <c r="A37" s="123" t="s">
        <v>16</v>
      </c>
      <c r="B37" s="69" t="s">
        <v>341</v>
      </c>
      <c r="C37" s="249">
        <f>+C8+C20+C25+C26+C31+C35+C36</f>
        <v>1328</v>
      </c>
    </row>
    <row r="38" spans="1:3" s="257" customFormat="1" ht="12" customHeight="1" thickBot="1">
      <c r="A38" s="142" t="s">
        <v>17</v>
      </c>
      <c r="B38" s="69" t="s">
        <v>342</v>
      </c>
      <c r="C38" s="249">
        <f>+C39+C40+C41</f>
        <v>100729</v>
      </c>
    </row>
    <row r="39" spans="1:3" s="257" customFormat="1" ht="12" customHeight="1">
      <c r="A39" s="318" t="s">
        <v>343</v>
      </c>
      <c r="B39" s="319" t="s">
        <v>166</v>
      </c>
      <c r="C39" s="56">
        <v>7126</v>
      </c>
    </row>
    <row r="40" spans="1:3" s="257" customFormat="1" ht="12" customHeight="1">
      <c r="A40" s="318" t="s">
        <v>344</v>
      </c>
      <c r="B40" s="320" t="s">
        <v>2</v>
      </c>
      <c r="C40" s="201"/>
    </row>
    <row r="41" spans="1:3" s="325" customFormat="1" ht="12" customHeight="1" thickBot="1">
      <c r="A41" s="317" t="s">
        <v>345</v>
      </c>
      <c r="B41" s="72" t="s">
        <v>346</v>
      </c>
      <c r="C41" s="59">
        <v>93603</v>
      </c>
    </row>
    <row r="42" spans="1:3" s="325" customFormat="1" ht="15" customHeight="1" thickBot="1">
      <c r="A42" s="142" t="s">
        <v>18</v>
      </c>
      <c r="B42" s="143" t="s">
        <v>347</v>
      </c>
      <c r="C42" s="252">
        <f>+C37+C38</f>
        <v>102057</v>
      </c>
    </row>
    <row r="43" spans="1:3" s="325" customFormat="1" ht="15" customHeight="1">
      <c r="A43" s="144"/>
      <c r="B43" s="145"/>
      <c r="C43" s="250"/>
    </row>
    <row r="44" spans="1:3" ht="13.5" thickBot="1">
      <c r="A44" s="146"/>
      <c r="B44" s="147"/>
      <c r="C44" s="251"/>
    </row>
    <row r="45" spans="1:3" s="324" customFormat="1" ht="16.5" customHeight="1" thickBot="1">
      <c r="A45" s="148"/>
      <c r="B45" s="149" t="s">
        <v>46</v>
      </c>
      <c r="C45" s="252"/>
    </row>
    <row r="46" spans="1:3" s="326" customFormat="1" ht="12" customHeight="1" thickBot="1">
      <c r="A46" s="128" t="s">
        <v>9</v>
      </c>
      <c r="B46" s="69" t="s">
        <v>348</v>
      </c>
      <c r="C46" s="200">
        <f>SUM(C47:C51)</f>
        <v>96977</v>
      </c>
    </row>
    <row r="47" spans="1:3" ht="12" customHeight="1">
      <c r="A47" s="317" t="s">
        <v>70</v>
      </c>
      <c r="B47" s="7" t="s">
        <v>39</v>
      </c>
      <c r="C47" s="56">
        <v>51494</v>
      </c>
    </row>
    <row r="48" spans="1:3" ht="12" customHeight="1">
      <c r="A48" s="317" t="s">
        <v>71</v>
      </c>
      <c r="B48" s="6" t="s">
        <v>114</v>
      </c>
      <c r="C48" s="58">
        <v>14039</v>
      </c>
    </row>
    <row r="49" spans="1:3" ht="12" customHeight="1">
      <c r="A49" s="317" t="s">
        <v>72</v>
      </c>
      <c r="B49" s="6" t="s">
        <v>89</v>
      </c>
      <c r="C49" s="58">
        <v>31083</v>
      </c>
    </row>
    <row r="50" spans="1:3" ht="12" customHeight="1">
      <c r="A50" s="317" t="s">
        <v>73</v>
      </c>
      <c r="B50" s="6" t="s">
        <v>115</v>
      </c>
      <c r="C50" s="58">
        <v>361</v>
      </c>
    </row>
    <row r="51" spans="1:3" ht="12" customHeight="1" thickBot="1">
      <c r="A51" s="317" t="s">
        <v>90</v>
      </c>
      <c r="B51" s="6" t="s">
        <v>116</v>
      </c>
      <c r="C51" s="58"/>
    </row>
    <row r="52" spans="1:3" ht="12" customHeight="1" thickBot="1">
      <c r="A52" s="128" t="s">
        <v>10</v>
      </c>
      <c r="B52" s="69" t="s">
        <v>349</v>
      </c>
      <c r="C52" s="200">
        <f>SUM(C53:C55)</f>
        <v>5080</v>
      </c>
    </row>
    <row r="53" spans="1:3" s="326" customFormat="1" ht="12" customHeight="1">
      <c r="A53" s="317" t="s">
        <v>76</v>
      </c>
      <c r="B53" s="7" t="s">
        <v>156</v>
      </c>
      <c r="C53" s="56">
        <v>5080</v>
      </c>
    </row>
    <row r="54" spans="1:3" ht="12" customHeight="1">
      <c r="A54" s="317" t="s">
        <v>77</v>
      </c>
      <c r="B54" s="6" t="s">
        <v>118</v>
      </c>
      <c r="C54" s="58"/>
    </row>
    <row r="55" spans="1:3" ht="12" customHeight="1">
      <c r="A55" s="317" t="s">
        <v>78</v>
      </c>
      <c r="B55" s="6" t="s">
        <v>47</v>
      </c>
      <c r="C55" s="58"/>
    </row>
    <row r="56" spans="1:3" ht="12" customHeight="1" thickBot="1">
      <c r="A56" s="317" t="s">
        <v>79</v>
      </c>
      <c r="B56" s="6" t="s">
        <v>445</v>
      </c>
      <c r="C56" s="58"/>
    </row>
    <row r="57" spans="1:3" ht="12" customHeight="1" thickBot="1">
      <c r="A57" s="128" t="s">
        <v>11</v>
      </c>
      <c r="B57" s="69" t="s">
        <v>5</v>
      </c>
      <c r="C57" s="227"/>
    </row>
    <row r="58" spans="1:3" ht="15" customHeight="1" thickBot="1">
      <c r="A58" s="128" t="s">
        <v>12</v>
      </c>
      <c r="B58" s="150" t="s">
        <v>450</v>
      </c>
      <c r="C58" s="253">
        <f>+C46+C52+C57</f>
        <v>102057</v>
      </c>
    </row>
    <row r="59" ht="13.5" thickBot="1">
      <c r="C59" s="254"/>
    </row>
    <row r="60" spans="1:3" ht="15" customHeight="1" thickBot="1">
      <c r="A60" s="153" t="s">
        <v>440</v>
      </c>
      <c r="B60" s="154"/>
      <c r="C60" s="67">
        <v>20</v>
      </c>
    </row>
    <row r="61" spans="1:3" ht="14.25" customHeight="1" thickBot="1">
      <c r="A61" s="153" t="s">
        <v>134</v>
      </c>
      <c r="B61" s="154"/>
      <c r="C61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3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491</v>
      </c>
    </row>
    <row r="2" spans="1:3" s="322" customFormat="1" ht="25.5" customHeight="1">
      <c r="A2" s="274" t="s">
        <v>132</v>
      </c>
      <c r="B2" s="241" t="s">
        <v>473</v>
      </c>
      <c r="C2" s="255" t="s">
        <v>48</v>
      </c>
    </row>
    <row r="3" spans="1:3" s="322" customFormat="1" ht="24.75" thickBot="1">
      <c r="A3" s="315" t="s">
        <v>131</v>
      </c>
      <c r="B3" s="242" t="s">
        <v>350</v>
      </c>
      <c r="C3" s="256" t="s">
        <v>42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/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442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443</v>
      </c>
      <c r="C26" s="200">
        <f>+C27+C28+C29</f>
        <v>0</v>
      </c>
    </row>
    <row r="27" spans="1:3" s="325" customFormat="1" ht="12" customHeight="1">
      <c r="A27" s="318" t="s">
        <v>197</v>
      </c>
      <c r="B27" s="319" t="s">
        <v>192</v>
      </c>
      <c r="C27" s="56"/>
    </row>
    <row r="28" spans="1:3" s="325" customFormat="1" ht="12" customHeight="1">
      <c r="A28" s="318" t="s">
        <v>198</v>
      </c>
      <c r="B28" s="319" t="s">
        <v>335</v>
      </c>
      <c r="C28" s="198"/>
    </row>
    <row r="29" spans="1:3" s="325" customFormat="1" ht="12" customHeight="1">
      <c r="A29" s="318" t="s">
        <v>199</v>
      </c>
      <c r="B29" s="320" t="s">
        <v>338</v>
      </c>
      <c r="C29" s="198"/>
    </row>
    <row r="30" spans="1:3" s="325" customFormat="1" ht="12" customHeight="1" thickBot="1">
      <c r="A30" s="317" t="s">
        <v>200</v>
      </c>
      <c r="B30" s="72" t="s">
        <v>444</v>
      </c>
      <c r="C30" s="59"/>
    </row>
    <row r="31" spans="1:3" s="325" customFormat="1" ht="12" customHeight="1" thickBot="1">
      <c r="A31" s="128" t="s">
        <v>13</v>
      </c>
      <c r="B31" s="69" t="s">
        <v>339</v>
      </c>
      <c r="C31" s="200">
        <f>+C32+C33+C34</f>
        <v>0</v>
      </c>
    </row>
    <row r="32" spans="1:3" s="325" customFormat="1" ht="12" customHeight="1">
      <c r="A32" s="318" t="s">
        <v>63</v>
      </c>
      <c r="B32" s="319" t="s">
        <v>220</v>
      </c>
      <c r="C32" s="56"/>
    </row>
    <row r="33" spans="1:3" s="325" customFormat="1" ht="12" customHeight="1">
      <c r="A33" s="318" t="s">
        <v>64</v>
      </c>
      <c r="B33" s="320" t="s">
        <v>221</v>
      </c>
      <c r="C33" s="201"/>
    </row>
    <row r="34" spans="1:3" s="325" customFormat="1" ht="12" customHeight="1" thickBot="1">
      <c r="A34" s="317" t="s">
        <v>65</v>
      </c>
      <c r="B34" s="72" t="s">
        <v>222</v>
      </c>
      <c r="C34" s="59"/>
    </row>
    <row r="35" spans="1:3" s="257" customFormat="1" ht="12" customHeight="1" thickBot="1">
      <c r="A35" s="128" t="s">
        <v>14</v>
      </c>
      <c r="B35" s="69" t="s">
        <v>308</v>
      </c>
      <c r="C35" s="227"/>
    </row>
    <row r="36" spans="1:3" s="257" customFormat="1" ht="12" customHeight="1" thickBot="1">
      <c r="A36" s="128" t="s">
        <v>15</v>
      </c>
      <c r="B36" s="69" t="s">
        <v>340</v>
      </c>
      <c r="C36" s="248"/>
    </row>
    <row r="37" spans="1:3" s="257" customFormat="1" ht="12" customHeight="1" thickBot="1">
      <c r="A37" s="123" t="s">
        <v>16</v>
      </c>
      <c r="B37" s="69" t="s">
        <v>341</v>
      </c>
      <c r="C37" s="249">
        <f>+C8+C20+C25+C26+C31+C35+C36</f>
        <v>0</v>
      </c>
    </row>
    <row r="38" spans="1:3" s="257" customFormat="1" ht="12" customHeight="1" thickBot="1">
      <c r="A38" s="142" t="s">
        <v>17</v>
      </c>
      <c r="B38" s="69" t="s">
        <v>342</v>
      </c>
      <c r="C38" s="249">
        <f>+C39+C40+C41</f>
        <v>0</v>
      </c>
    </row>
    <row r="39" spans="1:3" s="257" customFormat="1" ht="12" customHeight="1">
      <c r="A39" s="318" t="s">
        <v>343</v>
      </c>
      <c r="B39" s="319" t="s">
        <v>166</v>
      </c>
      <c r="C39" s="56"/>
    </row>
    <row r="40" spans="1:3" s="257" customFormat="1" ht="12" customHeight="1">
      <c r="A40" s="318" t="s">
        <v>344</v>
      </c>
      <c r="B40" s="320" t="s">
        <v>2</v>
      </c>
      <c r="C40" s="201"/>
    </row>
    <row r="41" spans="1:3" s="325" customFormat="1" ht="12" customHeight="1" thickBot="1">
      <c r="A41" s="317" t="s">
        <v>345</v>
      </c>
      <c r="B41" s="72" t="s">
        <v>346</v>
      </c>
      <c r="C41" s="59"/>
    </row>
    <row r="42" spans="1:3" s="325" customFormat="1" ht="15" customHeight="1" thickBot="1">
      <c r="A42" s="142" t="s">
        <v>18</v>
      </c>
      <c r="B42" s="143" t="s">
        <v>347</v>
      </c>
      <c r="C42" s="252">
        <f>+C37+C38</f>
        <v>0</v>
      </c>
    </row>
    <row r="43" spans="1:3" s="325" customFormat="1" ht="15" customHeight="1">
      <c r="A43" s="144"/>
      <c r="B43" s="145"/>
      <c r="C43" s="250"/>
    </row>
    <row r="44" spans="1:3" ht="13.5" thickBot="1">
      <c r="A44" s="146"/>
      <c r="B44" s="147"/>
      <c r="C44" s="251"/>
    </row>
    <row r="45" spans="1:3" s="324" customFormat="1" ht="16.5" customHeight="1" thickBot="1">
      <c r="A45" s="148"/>
      <c r="B45" s="149" t="s">
        <v>46</v>
      </c>
      <c r="C45" s="252"/>
    </row>
    <row r="46" spans="1:3" s="326" customFormat="1" ht="12" customHeight="1" thickBot="1">
      <c r="A46" s="128" t="s">
        <v>9</v>
      </c>
      <c r="B46" s="69" t="s">
        <v>348</v>
      </c>
      <c r="C46" s="200">
        <f>SUM(C47:C51)</f>
        <v>0</v>
      </c>
    </row>
    <row r="47" spans="1:3" ht="12" customHeight="1">
      <c r="A47" s="317" t="s">
        <v>70</v>
      </c>
      <c r="B47" s="7" t="s">
        <v>39</v>
      </c>
      <c r="C47" s="56"/>
    </row>
    <row r="48" spans="1:3" ht="12" customHeight="1">
      <c r="A48" s="317" t="s">
        <v>71</v>
      </c>
      <c r="B48" s="6" t="s">
        <v>114</v>
      </c>
      <c r="C48" s="58"/>
    </row>
    <row r="49" spans="1:3" ht="12" customHeight="1">
      <c r="A49" s="317" t="s">
        <v>72</v>
      </c>
      <c r="B49" s="6" t="s">
        <v>89</v>
      </c>
      <c r="C49" s="58"/>
    </row>
    <row r="50" spans="1:3" ht="12" customHeight="1">
      <c r="A50" s="317" t="s">
        <v>73</v>
      </c>
      <c r="B50" s="6" t="s">
        <v>115</v>
      </c>
      <c r="C50" s="58"/>
    </row>
    <row r="51" spans="1:3" ht="12" customHeight="1" thickBot="1">
      <c r="A51" s="317" t="s">
        <v>90</v>
      </c>
      <c r="B51" s="6" t="s">
        <v>116</v>
      </c>
      <c r="C51" s="58"/>
    </row>
    <row r="52" spans="1:3" ht="12" customHeight="1" thickBot="1">
      <c r="A52" s="128" t="s">
        <v>10</v>
      </c>
      <c r="B52" s="69" t="s">
        <v>349</v>
      </c>
      <c r="C52" s="200">
        <f>SUM(C53:C55)</f>
        <v>0</v>
      </c>
    </row>
    <row r="53" spans="1:3" s="326" customFormat="1" ht="12" customHeight="1">
      <c r="A53" s="317" t="s">
        <v>76</v>
      </c>
      <c r="B53" s="7" t="s">
        <v>156</v>
      </c>
      <c r="C53" s="56"/>
    </row>
    <row r="54" spans="1:3" ht="12" customHeight="1">
      <c r="A54" s="317" t="s">
        <v>77</v>
      </c>
      <c r="B54" s="6" t="s">
        <v>118</v>
      </c>
      <c r="C54" s="58"/>
    </row>
    <row r="55" spans="1:3" ht="12" customHeight="1">
      <c r="A55" s="317" t="s">
        <v>78</v>
      </c>
      <c r="B55" s="6" t="s">
        <v>47</v>
      </c>
      <c r="C55" s="58"/>
    </row>
    <row r="56" spans="1:3" ht="12" customHeight="1" thickBot="1">
      <c r="A56" s="317" t="s">
        <v>79</v>
      </c>
      <c r="B56" s="6" t="s">
        <v>445</v>
      </c>
      <c r="C56" s="58"/>
    </row>
    <row r="57" spans="1:3" ht="15" customHeight="1" thickBot="1">
      <c r="A57" s="128" t="s">
        <v>11</v>
      </c>
      <c r="B57" s="69" t="s">
        <v>5</v>
      </c>
      <c r="C57" s="227"/>
    </row>
    <row r="58" spans="1:3" ht="13.5" thickBot="1">
      <c r="A58" s="128" t="s">
        <v>12</v>
      </c>
      <c r="B58" s="150" t="s">
        <v>450</v>
      </c>
      <c r="C58" s="253">
        <f>+C46+C52+C57</f>
        <v>0</v>
      </c>
    </row>
    <row r="59" ht="15" customHeight="1" thickBot="1">
      <c r="C59" s="254"/>
    </row>
    <row r="60" spans="1:3" ht="14.25" customHeight="1" thickBot="1">
      <c r="A60" s="153" t="s">
        <v>440</v>
      </c>
      <c r="B60" s="154"/>
      <c r="C60" s="67"/>
    </row>
    <row r="61" spans="1:3" ht="13.5" thickBot="1">
      <c r="A61" s="153" t="s">
        <v>134</v>
      </c>
      <c r="B61" s="154"/>
      <c r="C61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52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492</v>
      </c>
    </row>
    <row r="2" spans="1:3" s="322" customFormat="1" ht="25.5" customHeight="1">
      <c r="A2" s="274" t="s">
        <v>132</v>
      </c>
      <c r="B2" s="241" t="s">
        <v>473</v>
      </c>
      <c r="C2" s="255" t="s">
        <v>48</v>
      </c>
    </row>
    <row r="3" spans="1:3" s="322" customFormat="1" ht="24.75" thickBot="1">
      <c r="A3" s="315" t="s">
        <v>131</v>
      </c>
      <c r="B3" s="242" t="s">
        <v>351</v>
      </c>
      <c r="C3" s="256" t="s">
        <v>48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/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442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443</v>
      </c>
      <c r="C26" s="200">
        <f>+C27+C28+C29</f>
        <v>0</v>
      </c>
    </row>
    <row r="27" spans="1:3" s="325" customFormat="1" ht="12" customHeight="1">
      <c r="A27" s="318" t="s">
        <v>197</v>
      </c>
      <c r="B27" s="319" t="s">
        <v>192</v>
      </c>
      <c r="C27" s="56"/>
    </row>
    <row r="28" spans="1:3" s="325" customFormat="1" ht="12" customHeight="1">
      <c r="A28" s="318" t="s">
        <v>198</v>
      </c>
      <c r="B28" s="319" t="s">
        <v>335</v>
      </c>
      <c r="C28" s="198"/>
    </row>
    <row r="29" spans="1:3" s="325" customFormat="1" ht="12" customHeight="1">
      <c r="A29" s="318" t="s">
        <v>199</v>
      </c>
      <c r="B29" s="320" t="s">
        <v>338</v>
      </c>
      <c r="C29" s="198"/>
    </row>
    <row r="30" spans="1:3" s="325" customFormat="1" ht="12" customHeight="1" thickBot="1">
      <c r="A30" s="317" t="s">
        <v>200</v>
      </c>
      <c r="B30" s="72" t="s">
        <v>444</v>
      </c>
      <c r="C30" s="59"/>
    </row>
    <row r="31" spans="1:3" s="325" customFormat="1" ht="12" customHeight="1" thickBot="1">
      <c r="A31" s="128" t="s">
        <v>13</v>
      </c>
      <c r="B31" s="69" t="s">
        <v>339</v>
      </c>
      <c r="C31" s="200">
        <f>+C32+C33+C34</f>
        <v>0</v>
      </c>
    </row>
    <row r="32" spans="1:3" s="325" customFormat="1" ht="12" customHeight="1">
      <c r="A32" s="318" t="s">
        <v>63</v>
      </c>
      <c r="B32" s="319" t="s">
        <v>220</v>
      </c>
      <c r="C32" s="56"/>
    </row>
    <row r="33" spans="1:3" s="325" customFormat="1" ht="12" customHeight="1">
      <c r="A33" s="318" t="s">
        <v>64</v>
      </c>
      <c r="B33" s="320" t="s">
        <v>221</v>
      </c>
      <c r="C33" s="201"/>
    </row>
    <row r="34" spans="1:3" s="325" customFormat="1" ht="12" customHeight="1" thickBot="1">
      <c r="A34" s="317" t="s">
        <v>65</v>
      </c>
      <c r="B34" s="72" t="s">
        <v>222</v>
      </c>
      <c r="C34" s="59"/>
    </row>
    <row r="35" spans="1:3" s="257" customFormat="1" ht="12" customHeight="1" thickBot="1">
      <c r="A35" s="128" t="s">
        <v>14</v>
      </c>
      <c r="B35" s="69" t="s">
        <v>308</v>
      </c>
      <c r="C35" s="227"/>
    </row>
    <row r="36" spans="1:3" s="257" customFormat="1" ht="12" customHeight="1" thickBot="1">
      <c r="A36" s="128" t="s">
        <v>15</v>
      </c>
      <c r="B36" s="69" t="s">
        <v>340</v>
      </c>
      <c r="C36" s="248"/>
    </row>
    <row r="37" spans="1:3" s="257" customFormat="1" ht="12" customHeight="1" thickBot="1">
      <c r="A37" s="123" t="s">
        <v>16</v>
      </c>
      <c r="B37" s="69" t="s">
        <v>341</v>
      </c>
      <c r="C37" s="249">
        <f>+C8+C20+C25+C26+C31+C35+C36</f>
        <v>0</v>
      </c>
    </row>
    <row r="38" spans="1:3" s="257" customFormat="1" ht="12" customHeight="1" thickBot="1">
      <c r="A38" s="142" t="s">
        <v>17</v>
      </c>
      <c r="B38" s="69" t="s">
        <v>342</v>
      </c>
      <c r="C38" s="249">
        <f>+C39+C40+C41</f>
        <v>0</v>
      </c>
    </row>
    <row r="39" spans="1:3" s="257" customFormat="1" ht="12" customHeight="1">
      <c r="A39" s="318" t="s">
        <v>343</v>
      </c>
      <c r="B39" s="319" t="s">
        <v>166</v>
      </c>
      <c r="C39" s="56"/>
    </row>
    <row r="40" spans="1:3" s="257" customFormat="1" ht="12" customHeight="1">
      <c r="A40" s="318" t="s">
        <v>344</v>
      </c>
      <c r="B40" s="320" t="s">
        <v>2</v>
      </c>
      <c r="C40" s="201"/>
    </row>
    <row r="41" spans="1:3" s="325" customFormat="1" ht="12" customHeight="1" thickBot="1">
      <c r="A41" s="317" t="s">
        <v>345</v>
      </c>
      <c r="B41" s="72" t="s">
        <v>346</v>
      </c>
      <c r="C41" s="59"/>
    </row>
    <row r="42" spans="1:3" s="325" customFormat="1" ht="15" customHeight="1" thickBot="1">
      <c r="A42" s="142" t="s">
        <v>18</v>
      </c>
      <c r="B42" s="143" t="s">
        <v>347</v>
      </c>
      <c r="C42" s="252">
        <f>+C37+C38</f>
        <v>0</v>
      </c>
    </row>
    <row r="43" spans="1:3" s="325" customFormat="1" ht="15" customHeight="1">
      <c r="A43" s="144"/>
      <c r="B43" s="145"/>
      <c r="C43" s="250"/>
    </row>
    <row r="44" spans="1:3" ht="13.5" thickBot="1">
      <c r="A44" s="146"/>
      <c r="B44" s="147"/>
      <c r="C44" s="251"/>
    </row>
    <row r="45" spans="1:3" s="324" customFormat="1" ht="16.5" customHeight="1" thickBot="1">
      <c r="A45" s="148"/>
      <c r="B45" s="149" t="s">
        <v>46</v>
      </c>
      <c r="C45" s="252"/>
    </row>
    <row r="46" spans="1:3" s="326" customFormat="1" ht="12" customHeight="1" thickBot="1">
      <c r="A46" s="128" t="s">
        <v>9</v>
      </c>
      <c r="B46" s="69" t="s">
        <v>348</v>
      </c>
      <c r="C46" s="200">
        <f>SUM(C47:C51)</f>
        <v>0</v>
      </c>
    </row>
    <row r="47" spans="1:3" ht="12" customHeight="1">
      <c r="A47" s="317" t="s">
        <v>70</v>
      </c>
      <c r="B47" s="7" t="s">
        <v>39</v>
      </c>
      <c r="C47" s="56"/>
    </row>
    <row r="48" spans="1:3" ht="12" customHeight="1">
      <c r="A48" s="317" t="s">
        <v>71</v>
      </c>
      <c r="B48" s="6" t="s">
        <v>114</v>
      </c>
      <c r="C48" s="58"/>
    </row>
    <row r="49" spans="1:3" ht="12" customHeight="1">
      <c r="A49" s="317" t="s">
        <v>72</v>
      </c>
      <c r="B49" s="6" t="s">
        <v>89</v>
      </c>
      <c r="C49" s="58"/>
    </row>
    <row r="50" spans="1:3" ht="12" customHeight="1">
      <c r="A50" s="317" t="s">
        <v>73</v>
      </c>
      <c r="B50" s="6" t="s">
        <v>115</v>
      </c>
      <c r="C50" s="58"/>
    </row>
    <row r="51" spans="1:3" ht="12" customHeight="1" thickBot="1">
      <c r="A51" s="317" t="s">
        <v>90</v>
      </c>
      <c r="B51" s="6" t="s">
        <v>116</v>
      </c>
      <c r="C51" s="58"/>
    </row>
    <row r="52" spans="1:3" ht="12" customHeight="1" thickBot="1">
      <c r="A52" s="128" t="s">
        <v>10</v>
      </c>
      <c r="B52" s="69" t="s">
        <v>349</v>
      </c>
      <c r="C52" s="200">
        <f>SUM(C53:C55)</f>
        <v>0</v>
      </c>
    </row>
    <row r="53" spans="1:3" s="326" customFormat="1" ht="12" customHeight="1">
      <c r="A53" s="317" t="s">
        <v>76</v>
      </c>
      <c r="B53" s="7" t="s">
        <v>156</v>
      </c>
      <c r="C53" s="56"/>
    </row>
    <row r="54" spans="1:3" ht="12" customHeight="1">
      <c r="A54" s="317" t="s">
        <v>77</v>
      </c>
      <c r="B54" s="6" t="s">
        <v>118</v>
      </c>
      <c r="C54" s="58"/>
    </row>
    <row r="55" spans="1:3" ht="12" customHeight="1">
      <c r="A55" s="317" t="s">
        <v>78</v>
      </c>
      <c r="B55" s="6" t="s">
        <v>47</v>
      </c>
      <c r="C55" s="58"/>
    </row>
    <row r="56" spans="1:3" ht="12" customHeight="1" thickBot="1">
      <c r="A56" s="317" t="s">
        <v>79</v>
      </c>
      <c r="B56" s="6" t="s">
        <v>445</v>
      </c>
      <c r="C56" s="58"/>
    </row>
    <row r="57" spans="1:3" ht="15" customHeight="1" thickBot="1">
      <c r="A57" s="128" t="s">
        <v>11</v>
      </c>
      <c r="B57" s="69" t="s">
        <v>5</v>
      </c>
      <c r="C57" s="227"/>
    </row>
    <row r="58" spans="1:3" ht="13.5" thickBot="1">
      <c r="A58" s="128" t="s">
        <v>12</v>
      </c>
      <c r="B58" s="150" t="s">
        <v>450</v>
      </c>
      <c r="C58" s="253">
        <f>+C46+C52+C57</f>
        <v>0</v>
      </c>
    </row>
    <row r="59" ht="15" customHeight="1" thickBot="1">
      <c r="C59" s="254"/>
    </row>
    <row r="60" spans="1:3" ht="14.25" customHeight="1" thickBot="1">
      <c r="A60" s="153" t="s">
        <v>440</v>
      </c>
      <c r="B60" s="154"/>
      <c r="C60" s="67"/>
    </row>
    <row r="61" spans="1:3" ht="13.5" thickBot="1">
      <c r="A61" s="153" t="s">
        <v>134</v>
      </c>
      <c r="B61" s="154"/>
      <c r="C61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1">
      <selection activeCell="C50" sqref="C50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493</v>
      </c>
    </row>
    <row r="2" spans="1:3" s="322" customFormat="1" ht="25.5" customHeight="1">
      <c r="A2" s="274" t="s">
        <v>132</v>
      </c>
      <c r="B2" s="241" t="s">
        <v>473</v>
      </c>
      <c r="C2" s="255" t="s">
        <v>48</v>
      </c>
    </row>
    <row r="3" spans="1:3" s="322" customFormat="1" ht="24.75" thickBot="1">
      <c r="A3" s="315" t="s">
        <v>131</v>
      </c>
      <c r="B3" s="242" t="s">
        <v>451</v>
      </c>
      <c r="C3" s="256" t="s">
        <v>49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229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>
        <v>229</v>
      </c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442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443</v>
      </c>
      <c r="C26" s="200">
        <f>+C27+C28+C29</f>
        <v>0</v>
      </c>
    </row>
    <row r="27" spans="1:3" s="325" customFormat="1" ht="12" customHeight="1">
      <c r="A27" s="318" t="s">
        <v>197</v>
      </c>
      <c r="B27" s="319" t="s">
        <v>192</v>
      </c>
      <c r="C27" s="56"/>
    </row>
    <row r="28" spans="1:3" s="325" customFormat="1" ht="12" customHeight="1">
      <c r="A28" s="318" t="s">
        <v>198</v>
      </c>
      <c r="B28" s="319" t="s">
        <v>335</v>
      </c>
      <c r="C28" s="198"/>
    </row>
    <row r="29" spans="1:3" s="325" customFormat="1" ht="12" customHeight="1">
      <c r="A29" s="318" t="s">
        <v>199</v>
      </c>
      <c r="B29" s="320" t="s">
        <v>338</v>
      </c>
      <c r="C29" s="198"/>
    </row>
    <row r="30" spans="1:3" s="325" customFormat="1" ht="12" customHeight="1" thickBot="1">
      <c r="A30" s="317" t="s">
        <v>200</v>
      </c>
      <c r="B30" s="72" t="s">
        <v>444</v>
      </c>
      <c r="C30" s="59"/>
    </row>
    <row r="31" spans="1:3" s="325" customFormat="1" ht="12" customHeight="1" thickBot="1">
      <c r="A31" s="128" t="s">
        <v>13</v>
      </c>
      <c r="B31" s="69" t="s">
        <v>339</v>
      </c>
      <c r="C31" s="200">
        <f>+C32+C33+C34</f>
        <v>0</v>
      </c>
    </row>
    <row r="32" spans="1:3" s="325" customFormat="1" ht="12" customHeight="1">
      <c r="A32" s="318" t="s">
        <v>63</v>
      </c>
      <c r="B32" s="319" t="s">
        <v>220</v>
      </c>
      <c r="C32" s="56"/>
    </row>
    <row r="33" spans="1:3" s="325" customFormat="1" ht="12" customHeight="1">
      <c r="A33" s="318" t="s">
        <v>64</v>
      </c>
      <c r="B33" s="320" t="s">
        <v>221</v>
      </c>
      <c r="C33" s="201"/>
    </row>
    <row r="34" spans="1:3" s="325" customFormat="1" ht="12" customHeight="1" thickBot="1">
      <c r="A34" s="317" t="s">
        <v>65</v>
      </c>
      <c r="B34" s="72" t="s">
        <v>222</v>
      </c>
      <c r="C34" s="59"/>
    </row>
    <row r="35" spans="1:3" s="257" customFormat="1" ht="12" customHeight="1" thickBot="1">
      <c r="A35" s="128" t="s">
        <v>14</v>
      </c>
      <c r="B35" s="69" t="s">
        <v>308</v>
      </c>
      <c r="C35" s="227">
        <v>1099</v>
      </c>
    </row>
    <row r="36" spans="1:3" s="257" customFormat="1" ht="12" customHeight="1" thickBot="1">
      <c r="A36" s="128" t="s">
        <v>15</v>
      </c>
      <c r="B36" s="69" t="s">
        <v>340</v>
      </c>
      <c r="C36" s="248"/>
    </row>
    <row r="37" spans="1:3" s="257" customFormat="1" ht="12" customHeight="1" thickBot="1">
      <c r="A37" s="123" t="s">
        <v>16</v>
      </c>
      <c r="B37" s="69" t="s">
        <v>341</v>
      </c>
      <c r="C37" s="249">
        <f>+C8+C20+C25+C26+C31+C35+C36</f>
        <v>1328</v>
      </c>
    </row>
    <row r="38" spans="1:3" s="257" customFormat="1" ht="12" customHeight="1" thickBot="1">
      <c r="A38" s="142" t="s">
        <v>17</v>
      </c>
      <c r="B38" s="69" t="s">
        <v>342</v>
      </c>
      <c r="C38" s="249">
        <f>+C39+C40+C41</f>
        <v>100729</v>
      </c>
    </row>
    <row r="39" spans="1:3" s="257" customFormat="1" ht="12" customHeight="1">
      <c r="A39" s="318" t="s">
        <v>343</v>
      </c>
      <c r="B39" s="319" t="s">
        <v>166</v>
      </c>
      <c r="C39" s="56">
        <v>7126</v>
      </c>
    </row>
    <row r="40" spans="1:3" s="257" customFormat="1" ht="12" customHeight="1">
      <c r="A40" s="318" t="s">
        <v>344</v>
      </c>
      <c r="B40" s="320" t="s">
        <v>2</v>
      </c>
      <c r="C40" s="201"/>
    </row>
    <row r="41" spans="1:3" s="325" customFormat="1" ht="12" customHeight="1" thickBot="1">
      <c r="A41" s="317" t="s">
        <v>345</v>
      </c>
      <c r="B41" s="72" t="s">
        <v>346</v>
      </c>
      <c r="C41" s="59">
        <v>93603</v>
      </c>
    </row>
    <row r="42" spans="1:3" s="325" customFormat="1" ht="15" customHeight="1" thickBot="1">
      <c r="A42" s="142" t="s">
        <v>18</v>
      </c>
      <c r="B42" s="143" t="s">
        <v>347</v>
      </c>
      <c r="C42" s="252">
        <f>+C37+C38</f>
        <v>102057</v>
      </c>
    </row>
    <row r="43" spans="1:3" s="325" customFormat="1" ht="15" customHeight="1">
      <c r="A43" s="144"/>
      <c r="B43" s="145"/>
      <c r="C43" s="250"/>
    </row>
    <row r="44" spans="1:3" ht="13.5" thickBot="1">
      <c r="A44" s="146"/>
      <c r="B44" s="147"/>
      <c r="C44" s="251"/>
    </row>
    <row r="45" spans="1:3" s="324" customFormat="1" ht="16.5" customHeight="1" thickBot="1">
      <c r="A45" s="148"/>
      <c r="B45" s="149" t="s">
        <v>46</v>
      </c>
      <c r="C45" s="252"/>
    </row>
    <row r="46" spans="1:3" s="326" customFormat="1" ht="12" customHeight="1" thickBot="1">
      <c r="A46" s="128" t="s">
        <v>9</v>
      </c>
      <c r="B46" s="69" t="s">
        <v>348</v>
      </c>
      <c r="C46" s="200">
        <f>SUM(C47:C51)</f>
        <v>96977</v>
      </c>
    </row>
    <row r="47" spans="1:3" ht="12" customHeight="1">
      <c r="A47" s="317" t="s">
        <v>70</v>
      </c>
      <c r="B47" s="7" t="s">
        <v>39</v>
      </c>
      <c r="C47" s="56">
        <v>51494</v>
      </c>
    </row>
    <row r="48" spans="1:3" ht="12" customHeight="1">
      <c r="A48" s="317" t="s">
        <v>71</v>
      </c>
      <c r="B48" s="6" t="s">
        <v>114</v>
      </c>
      <c r="C48" s="58">
        <v>14039</v>
      </c>
    </row>
    <row r="49" spans="1:3" ht="12" customHeight="1">
      <c r="A49" s="317" t="s">
        <v>72</v>
      </c>
      <c r="B49" s="6" t="s">
        <v>89</v>
      </c>
      <c r="C49" s="58">
        <v>31083</v>
      </c>
    </row>
    <row r="50" spans="1:3" ht="12" customHeight="1">
      <c r="A50" s="317" t="s">
        <v>73</v>
      </c>
      <c r="B50" s="6" t="s">
        <v>115</v>
      </c>
      <c r="C50" s="58">
        <v>361</v>
      </c>
    </row>
    <row r="51" spans="1:3" ht="12" customHeight="1" thickBot="1">
      <c r="A51" s="317" t="s">
        <v>90</v>
      </c>
      <c r="B51" s="6" t="s">
        <v>116</v>
      </c>
      <c r="C51" s="58"/>
    </row>
    <row r="52" spans="1:3" ht="12" customHeight="1" thickBot="1">
      <c r="A52" s="128" t="s">
        <v>10</v>
      </c>
      <c r="B52" s="69" t="s">
        <v>349</v>
      </c>
      <c r="C52" s="200">
        <f>SUM(C53:C55)</f>
        <v>5080</v>
      </c>
    </row>
    <row r="53" spans="1:3" s="326" customFormat="1" ht="12" customHeight="1">
      <c r="A53" s="317" t="s">
        <v>76</v>
      </c>
      <c r="B53" s="7" t="s">
        <v>156</v>
      </c>
      <c r="C53" s="56">
        <v>5080</v>
      </c>
    </row>
    <row r="54" spans="1:3" ht="12" customHeight="1">
      <c r="A54" s="317" t="s">
        <v>77</v>
      </c>
      <c r="B54" s="6" t="s">
        <v>118</v>
      </c>
      <c r="C54" s="58"/>
    </row>
    <row r="55" spans="1:3" ht="12" customHeight="1">
      <c r="A55" s="317" t="s">
        <v>78</v>
      </c>
      <c r="B55" s="6" t="s">
        <v>47</v>
      </c>
      <c r="C55" s="58"/>
    </row>
    <row r="56" spans="1:3" ht="12" customHeight="1" thickBot="1">
      <c r="A56" s="317" t="s">
        <v>79</v>
      </c>
      <c r="B56" s="6" t="s">
        <v>445</v>
      </c>
      <c r="C56" s="58"/>
    </row>
    <row r="57" spans="1:3" ht="15" customHeight="1" thickBot="1">
      <c r="A57" s="128" t="s">
        <v>11</v>
      </c>
      <c r="B57" s="69" t="s">
        <v>5</v>
      </c>
      <c r="C57" s="227"/>
    </row>
    <row r="58" spans="1:3" ht="13.5" thickBot="1">
      <c r="A58" s="128" t="s">
        <v>12</v>
      </c>
      <c r="B58" s="150" t="s">
        <v>450</v>
      </c>
      <c r="C58" s="253">
        <f>+C46+C52+C57</f>
        <v>102057</v>
      </c>
    </row>
    <row r="59" ht="15" customHeight="1" thickBot="1">
      <c r="C59" s="254"/>
    </row>
    <row r="60" spans="1:3" ht="14.25" customHeight="1" thickBot="1">
      <c r="A60" s="153" t="s">
        <v>440</v>
      </c>
      <c r="B60" s="154"/>
      <c r="C60" s="67">
        <v>20</v>
      </c>
    </row>
    <row r="61" spans="1:3" ht="13.5" thickBot="1">
      <c r="A61" s="153" t="s">
        <v>134</v>
      </c>
      <c r="B61" s="154"/>
      <c r="C61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1">
      <selection activeCell="C53" sqref="C53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494</v>
      </c>
    </row>
    <row r="2" spans="1:3" s="322" customFormat="1" ht="25.5" customHeight="1">
      <c r="A2" s="274" t="s">
        <v>132</v>
      </c>
      <c r="B2" s="241" t="s">
        <v>472</v>
      </c>
      <c r="C2" s="255" t="s">
        <v>49</v>
      </c>
    </row>
    <row r="3" spans="1:3" s="322" customFormat="1" ht="24.75" thickBot="1">
      <c r="A3" s="315" t="s">
        <v>131</v>
      </c>
      <c r="B3" s="242" t="s">
        <v>331</v>
      </c>
      <c r="C3" s="256"/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60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>
        <v>60</v>
      </c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60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11168</v>
      </c>
    </row>
    <row r="38" spans="1:3" s="257" customFormat="1" ht="12" customHeight="1">
      <c r="A38" s="318" t="s">
        <v>343</v>
      </c>
      <c r="B38" s="319" t="s">
        <v>166</v>
      </c>
      <c r="C38" s="56">
        <v>149</v>
      </c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>
        <v>11019</v>
      </c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11228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11133</v>
      </c>
    </row>
    <row r="46" spans="1:3" ht="12" customHeight="1">
      <c r="A46" s="317" t="s">
        <v>70</v>
      </c>
      <c r="B46" s="7" t="s">
        <v>39</v>
      </c>
      <c r="C46" s="56">
        <v>5145</v>
      </c>
    </row>
    <row r="47" spans="1:3" ht="12" customHeight="1">
      <c r="A47" s="317" t="s">
        <v>71</v>
      </c>
      <c r="B47" s="6" t="s">
        <v>114</v>
      </c>
      <c r="C47" s="58">
        <v>1390</v>
      </c>
    </row>
    <row r="48" spans="1:3" ht="12" customHeight="1">
      <c r="A48" s="317" t="s">
        <v>72</v>
      </c>
      <c r="B48" s="6" t="s">
        <v>89</v>
      </c>
      <c r="C48" s="58">
        <v>4598</v>
      </c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95</v>
      </c>
    </row>
    <row r="52" spans="1:3" s="326" customFormat="1" ht="12" customHeight="1">
      <c r="A52" s="317" t="s">
        <v>76</v>
      </c>
      <c r="B52" s="7" t="s">
        <v>156</v>
      </c>
      <c r="C52" s="56">
        <v>95</v>
      </c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11228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>
        <v>2</v>
      </c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6">
      <selection activeCell="C118" sqref="C118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81" customWidth="1"/>
    <col min="5" max="16384" width="9.375" style="281" customWidth="1"/>
  </cols>
  <sheetData>
    <row r="1" spans="1:3" ht="15.75" customHeight="1">
      <c r="A1" s="359" t="s">
        <v>6</v>
      </c>
      <c r="B1" s="359"/>
      <c r="C1" s="359"/>
    </row>
    <row r="2" spans="1:3" ht="15.75" customHeight="1" thickBot="1">
      <c r="A2" s="360" t="s">
        <v>93</v>
      </c>
      <c r="B2" s="360"/>
      <c r="C2" s="190" t="s">
        <v>157</v>
      </c>
    </row>
    <row r="3" spans="1:3" ht="37.5" customHeight="1" thickBot="1">
      <c r="A3" s="21" t="s">
        <v>58</v>
      </c>
      <c r="B3" s="22" t="s">
        <v>8</v>
      </c>
      <c r="C3" s="30" t="s">
        <v>474</v>
      </c>
    </row>
    <row r="4" spans="1:3" s="282" customFormat="1" ht="12" customHeight="1" thickBot="1">
      <c r="A4" s="276"/>
      <c r="B4" s="277" t="s">
        <v>418</v>
      </c>
      <c r="C4" s="278" t="s">
        <v>419</v>
      </c>
    </row>
    <row r="5" spans="1:3" s="283" customFormat="1" ht="12" customHeight="1" thickBot="1">
      <c r="A5" s="18" t="s">
        <v>9</v>
      </c>
      <c r="B5" s="19" t="s">
        <v>182</v>
      </c>
      <c r="C5" s="180">
        <f>+C6+C7+C8+C9+C10+C11</f>
        <v>314305</v>
      </c>
    </row>
    <row r="6" spans="1:3" s="283" customFormat="1" ht="12" customHeight="1">
      <c r="A6" s="13" t="s">
        <v>70</v>
      </c>
      <c r="B6" s="284" t="s">
        <v>183</v>
      </c>
      <c r="C6" s="183">
        <v>165362</v>
      </c>
    </row>
    <row r="7" spans="1:3" s="283" customFormat="1" ht="12" customHeight="1">
      <c r="A7" s="12" t="s">
        <v>71</v>
      </c>
      <c r="B7" s="285" t="s">
        <v>184</v>
      </c>
      <c r="C7" s="182"/>
    </row>
    <row r="8" spans="1:3" s="283" customFormat="1" ht="12" customHeight="1">
      <c r="A8" s="12" t="s">
        <v>72</v>
      </c>
      <c r="B8" s="285" t="s">
        <v>454</v>
      </c>
      <c r="C8" s="182">
        <v>126781</v>
      </c>
    </row>
    <row r="9" spans="1:3" s="283" customFormat="1" ht="12" customHeight="1">
      <c r="A9" s="12" t="s">
        <v>73</v>
      </c>
      <c r="B9" s="285" t="s">
        <v>185</v>
      </c>
      <c r="C9" s="182">
        <v>6992</v>
      </c>
    </row>
    <row r="10" spans="1:3" s="283" customFormat="1" ht="12" customHeight="1">
      <c r="A10" s="12" t="s">
        <v>90</v>
      </c>
      <c r="B10" s="176" t="s">
        <v>363</v>
      </c>
      <c r="C10" s="182">
        <v>14077</v>
      </c>
    </row>
    <row r="11" spans="1:3" s="283" customFormat="1" ht="12" customHeight="1" thickBot="1">
      <c r="A11" s="14" t="s">
        <v>74</v>
      </c>
      <c r="B11" s="177" t="s">
        <v>364</v>
      </c>
      <c r="C11" s="182">
        <v>1093</v>
      </c>
    </row>
    <row r="12" spans="1:3" s="283" customFormat="1" ht="12" customHeight="1" thickBot="1">
      <c r="A12" s="18" t="s">
        <v>10</v>
      </c>
      <c r="B12" s="175" t="s">
        <v>186</v>
      </c>
      <c r="C12" s="180">
        <f>+C13+C14+C15+C16+C17</f>
        <v>541513</v>
      </c>
    </row>
    <row r="13" spans="1:3" s="283" customFormat="1" ht="12" customHeight="1">
      <c r="A13" s="13" t="s">
        <v>76</v>
      </c>
      <c r="B13" s="284" t="s">
        <v>187</v>
      </c>
      <c r="C13" s="183"/>
    </row>
    <row r="14" spans="1:3" s="283" customFormat="1" ht="12" customHeight="1">
      <c r="A14" s="12" t="s">
        <v>77</v>
      </c>
      <c r="B14" s="285" t="s">
        <v>188</v>
      </c>
      <c r="C14" s="182"/>
    </row>
    <row r="15" spans="1:3" s="283" customFormat="1" ht="12" customHeight="1">
      <c r="A15" s="12" t="s">
        <v>78</v>
      </c>
      <c r="B15" s="285" t="s">
        <v>353</v>
      </c>
      <c r="C15" s="182"/>
    </row>
    <row r="16" spans="1:3" s="283" customFormat="1" ht="12" customHeight="1">
      <c r="A16" s="12" t="s">
        <v>79</v>
      </c>
      <c r="B16" s="285" t="s">
        <v>354</v>
      </c>
      <c r="C16" s="182"/>
    </row>
    <row r="17" spans="1:3" s="283" customFormat="1" ht="12" customHeight="1">
      <c r="A17" s="12" t="s">
        <v>80</v>
      </c>
      <c r="B17" s="285" t="s">
        <v>189</v>
      </c>
      <c r="C17" s="182">
        <v>541513</v>
      </c>
    </row>
    <row r="18" spans="1:3" s="283" customFormat="1" ht="12" customHeight="1" thickBot="1">
      <c r="A18" s="14" t="s">
        <v>86</v>
      </c>
      <c r="B18" s="177" t="s">
        <v>190</v>
      </c>
      <c r="C18" s="184"/>
    </row>
    <row r="19" spans="1:3" s="283" customFormat="1" ht="12" customHeight="1" thickBot="1">
      <c r="A19" s="18" t="s">
        <v>11</v>
      </c>
      <c r="B19" s="19" t="s">
        <v>191</v>
      </c>
      <c r="C19" s="180">
        <f>+C20+C21+C22+C23+C24</f>
        <v>12722</v>
      </c>
    </row>
    <row r="20" spans="1:3" s="283" customFormat="1" ht="12" customHeight="1">
      <c r="A20" s="13" t="s">
        <v>59</v>
      </c>
      <c r="B20" s="284" t="s">
        <v>192</v>
      </c>
      <c r="C20" s="183"/>
    </row>
    <row r="21" spans="1:3" s="283" customFormat="1" ht="12" customHeight="1">
      <c r="A21" s="12" t="s">
        <v>60</v>
      </c>
      <c r="B21" s="285" t="s">
        <v>193</v>
      </c>
      <c r="C21" s="182"/>
    </row>
    <row r="22" spans="1:3" s="283" customFormat="1" ht="12" customHeight="1">
      <c r="A22" s="12" t="s">
        <v>61</v>
      </c>
      <c r="B22" s="285" t="s">
        <v>355</v>
      </c>
      <c r="C22" s="182"/>
    </row>
    <row r="23" spans="1:3" s="283" customFormat="1" ht="12" customHeight="1">
      <c r="A23" s="12" t="s">
        <v>62</v>
      </c>
      <c r="B23" s="285" t="s">
        <v>356</v>
      </c>
      <c r="C23" s="182"/>
    </row>
    <row r="24" spans="1:3" s="283" customFormat="1" ht="12" customHeight="1">
      <c r="A24" s="12" t="s">
        <v>102</v>
      </c>
      <c r="B24" s="285" t="s">
        <v>194</v>
      </c>
      <c r="C24" s="182">
        <v>12722</v>
      </c>
    </row>
    <row r="25" spans="1:3" s="283" customFormat="1" ht="12" customHeight="1" thickBot="1">
      <c r="A25" s="14" t="s">
        <v>103</v>
      </c>
      <c r="B25" s="286" t="s">
        <v>195</v>
      </c>
      <c r="C25" s="184"/>
    </row>
    <row r="26" spans="1:3" s="283" customFormat="1" ht="12" customHeight="1" thickBot="1">
      <c r="A26" s="18" t="s">
        <v>104</v>
      </c>
      <c r="B26" s="19" t="s">
        <v>464</v>
      </c>
      <c r="C26" s="186">
        <f>SUM(C27:C33)</f>
        <v>91400</v>
      </c>
    </row>
    <row r="27" spans="1:3" s="283" customFormat="1" ht="12" customHeight="1">
      <c r="A27" s="13" t="s">
        <v>197</v>
      </c>
      <c r="B27" s="284" t="s">
        <v>459</v>
      </c>
      <c r="C27" s="183"/>
    </row>
    <row r="28" spans="1:3" s="283" customFormat="1" ht="12" customHeight="1">
      <c r="A28" s="12" t="s">
        <v>198</v>
      </c>
      <c r="B28" s="285" t="s">
        <v>460</v>
      </c>
      <c r="C28" s="182"/>
    </row>
    <row r="29" spans="1:3" s="283" customFormat="1" ht="12" customHeight="1">
      <c r="A29" s="12" t="s">
        <v>199</v>
      </c>
      <c r="B29" s="285" t="s">
        <v>461</v>
      </c>
      <c r="C29" s="182">
        <v>70000</v>
      </c>
    </row>
    <row r="30" spans="1:3" s="283" customFormat="1" ht="12" customHeight="1">
      <c r="A30" s="12" t="s">
        <v>200</v>
      </c>
      <c r="B30" s="285" t="s">
        <v>462</v>
      </c>
      <c r="C30" s="182">
        <v>50</v>
      </c>
    </row>
    <row r="31" spans="1:3" s="283" customFormat="1" ht="12" customHeight="1">
      <c r="A31" s="12" t="s">
        <v>456</v>
      </c>
      <c r="B31" s="285" t="s">
        <v>201</v>
      </c>
      <c r="C31" s="182">
        <v>10000</v>
      </c>
    </row>
    <row r="32" spans="1:3" s="283" customFormat="1" ht="12" customHeight="1">
      <c r="A32" s="12" t="s">
        <v>457</v>
      </c>
      <c r="B32" s="285" t="s">
        <v>483</v>
      </c>
      <c r="C32" s="182">
        <v>10000</v>
      </c>
    </row>
    <row r="33" spans="1:3" s="283" customFormat="1" ht="12" customHeight="1" thickBot="1">
      <c r="A33" s="14" t="s">
        <v>458</v>
      </c>
      <c r="B33" s="352" t="s">
        <v>203</v>
      </c>
      <c r="C33" s="184">
        <v>1350</v>
      </c>
    </row>
    <row r="34" spans="1:3" s="283" customFormat="1" ht="12" customHeight="1" thickBot="1">
      <c r="A34" s="18" t="s">
        <v>13</v>
      </c>
      <c r="B34" s="19" t="s">
        <v>365</v>
      </c>
      <c r="C34" s="180">
        <f>SUM(C35:C45)</f>
        <v>40101</v>
      </c>
    </row>
    <row r="35" spans="1:3" s="283" customFormat="1" ht="12" customHeight="1">
      <c r="A35" s="13" t="s">
        <v>63</v>
      </c>
      <c r="B35" s="284" t="s">
        <v>206</v>
      </c>
      <c r="C35" s="183">
        <v>27430</v>
      </c>
    </row>
    <row r="36" spans="1:3" s="283" customFormat="1" ht="12" customHeight="1">
      <c r="A36" s="12" t="s">
        <v>64</v>
      </c>
      <c r="B36" s="285" t="s">
        <v>207</v>
      </c>
      <c r="C36" s="182">
        <v>1260</v>
      </c>
    </row>
    <row r="37" spans="1:3" s="283" customFormat="1" ht="12" customHeight="1">
      <c r="A37" s="12" t="s">
        <v>65</v>
      </c>
      <c r="B37" s="285" t="s">
        <v>208</v>
      </c>
      <c r="C37" s="182">
        <v>150</v>
      </c>
    </row>
    <row r="38" spans="1:3" s="283" customFormat="1" ht="12" customHeight="1">
      <c r="A38" s="12" t="s">
        <v>106</v>
      </c>
      <c r="B38" s="285" t="s">
        <v>209</v>
      </c>
      <c r="C38" s="182">
        <v>3599</v>
      </c>
    </row>
    <row r="39" spans="1:3" s="283" customFormat="1" ht="12" customHeight="1">
      <c r="A39" s="12" t="s">
        <v>107</v>
      </c>
      <c r="B39" s="285" t="s">
        <v>210</v>
      </c>
      <c r="C39" s="182"/>
    </row>
    <row r="40" spans="1:3" s="283" customFormat="1" ht="12" customHeight="1">
      <c r="A40" s="12" t="s">
        <v>108</v>
      </c>
      <c r="B40" s="285" t="s">
        <v>211</v>
      </c>
      <c r="C40" s="182">
        <v>7662</v>
      </c>
    </row>
    <row r="41" spans="1:3" s="283" customFormat="1" ht="12" customHeight="1">
      <c r="A41" s="12" t="s">
        <v>109</v>
      </c>
      <c r="B41" s="285" t="s">
        <v>212</v>
      </c>
      <c r="C41" s="182"/>
    </row>
    <row r="42" spans="1:3" s="283" customFormat="1" ht="12" customHeight="1">
      <c r="A42" s="12" t="s">
        <v>110</v>
      </c>
      <c r="B42" s="285" t="s">
        <v>463</v>
      </c>
      <c r="C42" s="182"/>
    </row>
    <row r="43" spans="1:3" s="283" customFormat="1" ht="12" customHeight="1">
      <c r="A43" s="12" t="s">
        <v>204</v>
      </c>
      <c r="B43" s="285" t="s">
        <v>214</v>
      </c>
      <c r="C43" s="185"/>
    </row>
    <row r="44" spans="1:3" s="283" customFormat="1" ht="12" customHeight="1">
      <c r="A44" s="14" t="s">
        <v>205</v>
      </c>
      <c r="B44" s="286" t="s">
        <v>367</v>
      </c>
      <c r="C44" s="273"/>
    </row>
    <row r="45" spans="1:3" s="283" customFormat="1" ht="12" customHeight="1" thickBot="1">
      <c r="A45" s="14" t="s">
        <v>366</v>
      </c>
      <c r="B45" s="177" t="s">
        <v>215</v>
      </c>
      <c r="C45" s="273"/>
    </row>
    <row r="46" spans="1:3" s="283" customFormat="1" ht="12" customHeight="1" thickBot="1">
      <c r="A46" s="18" t="s">
        <v>14</v>
      </c>
      <c r="B46" s="19" t="s">
        <v>216</v>
      </c>
      <c r="C46" s="180">
        <f>SUM(C47:C51)</f>
        <v>0</v>
      </c>
    </row>
    <row r="47" spans="1:3" s="283" customFormat="1" ht="12" customHeight="1">
      <c r="A47" s="13" t="s">
        <v>66</v>
      </c>
      <c r="B47" s="284" t="s">
        <v>220</v>
      </c>
      <c r="C47" s="327"/>
    </row>
    <row r="48" spans="1:3" s="283" customFormat="1" ht="12" customHeight="1">
      <c r="A48" s="12" t="s">
        <v>67</v>
      </c>
      <c r="B48" s="285" t="s">
        <v>221</v>
      </c>
      <c r="C48" s="185"/>
    </row>
    <row r="49" spans="1:3" s="283" customFormat="1" ht="12" customHeight="1">
      <c r="A49" s="12" t="s">
        <v>217</v>
      </c>
      <c r="B49" s="285" t="s">
        <v>222</v>
      </c>
      <c r="C49" s="185"/>
    </row>
    <row r="50" spans="1:3" s="283" customFormat="1" ht="12" customHeight="1">
      <c r="A50" s="12" t="s">
        <v>218</v>
      </c>
      <c r="B50" s="285" t="s">
        <v>223</v>
      </c>
      <c r="C50" s="185"/>
    </row>
    <row r="51" spans="1:3" s="283" customFormat="1" ht="12" customHeight="1" thickBot="1">
      <c r="A51" s="14" t="s">
        <v>219</v>
      </c>
      <c r="B51" s="177" t="s">
        <v>224</v>
      </c>
      <c r="C51" s="273"/>
    </row>
    <row r="52" spans="1:3" s="283" customFormat="1" ht="12" customHeight="1" thickBot="1">
      <c r="A52" s="18" t="s">
        <v>111</v>
      </c>
      <c r="B52" s="19" t="s">
        <v>225</v>
      </c>
      <c r="C52" s="180">
        <f>SUM(C53:C55)</f>
        <v>2908</v>
      </c>
    </row>
    <row r="53" spans="1:3" s="283" customFormat="1" ht="12" customHeight="1">
      <c r="A53" s="13" t="s">
        <v>68</v>
      </c>
      <c r="B53" s="284" t="s">
        <v>226</v>
      </c>
      <c r="C53" s="183"/>
    </row>
    <row r="54" spans="1:3" s="283" customFormat="1" ht="12" customHeight="1">
      <c r="A54" s="12" t="s">
        <v>69</v>
      </c>
      <c r="B54" s="285" t="s">
        <v>357</v>
      </c>
      <c r="C54" s="182">
        <v>408</v>
      </c>
    </row>
    <row r="55" spans="1:3" s="283" customFormat="1" ht="12" customHeight="1">
      <c r="A55" s="12" t="s">
        <v>229</v>
      </c>
      <c r="B55" s="285" t="s">
        <v>227</v>
      </c>
      <c r="C55" s="182">
        <v>2500</v>
      </c>
    </row>
    <row r="56" spans="1:3" s="283" customFormat="1" ht="12" customHeight="1" thickBot="1">
      <c r="A56" s="14" t="s">
        <v>230</v>
      </c>
      <c r="B56" s="177" t="s">
        <v>228</v>
      </c>
      <c r="C56" s="184"/>
    </row>
    <row r="57" spans="1:3" s="283" customFormat="1" ht="12" customHeight="1" thickBot="1">
      <c r="A57" s="18" t="s">
        <v>16</v>
      </c>
      <c r="B57" s="175" t="s">
        <v>231</v>
      </c>
      <c r="C57" s="180">
        <f>SUM(C58:C60)</f>
        <v>0</v>
      </c>
    </row>
    <row r="58" spans="1:3" s="283" customFormat="1" ht="12" customHeight="1">
      <c r="A58" s="13" t="s">
        <v>112</v>
      </c>
      <c r="B58" s="284" t="s">
        <v>233</v>
      </c>
      <c r="C58" s="185"/>
    </row>
    <row r="59" spans="1:3" s="283" customFormat="1" ht="12" customHeight="1">
      <c r="A59" s="12" t="s">
        <v>113</v>
      </c>
      <c r="B59" s="285" t="s">
        <v>358</v>
      </c>
      <c r="C59" s="185"/>
    </row>
    <row r="60" spans="1:3" s="283" customFormat="1" ht="12" customHeight="1">
      <c r="A60" s="12" t="s">
        <v>158</v>
      </c>
      <c r="B60" s="285" t="s">
        <v>234</v>
      </c>
      <c r="C60" s="185"/>
    </row>
    <row r="61" spans="1:3" s="283" customFormat="1" ht="12" customHeight="1" thickBot="1">
      <c r="A61" s="14" t="s">
        <v>232</v>
      </c>
      <c r="B61" s="177" t="s">
        <v>235</v>
      </c>
      <c r="C61" s="185"/>
    </row>
    <row r="62" spans="1:3" s="283" customFormat="1" ht="12" customHeight="1" thickBot="1">
      <c r="A62" s="348" t="s">
        <v>407</v>
      </c>
      <c r="B62" s="19" t="s">
        <v>236</v>
      </c>
      <c r="C62" s="186">
        <f>+C5+C12+C19+C26+C34+C46+C52+C57</f>
        <v>1002949</v>
      </c>
    </row>
    <row r="63" spans="1:3" s="283" customFormat="1" ht="12" customHeight="1" thickBot="1">
      <c r="A63" s="329" t="s">
        <v>237</v>
      </c>
      <c r="B63" s="175" t="s">
        <v>238</v>
      </c>
      <c r="C63" s="180">
        <f>SUM(C64:C66)</f>
        <v>0</v>
      </c>
    </row>
    <row r="64" spans="1:3" s="283" customFormat="1" ht="12" customHeight="1">
      <c r="A64" s="13" t="s">
        <v>269</v>
      </c>
      <c r="B64" s="284" t="s">
        <v>239</v>
      </c>
      <c r="C64" s="185"/>
    </row>
    <row r="65" spans="1:3" s="283" customFormat="1" ht="12" customHeight="1">
      <c r="A65" s="12" t="s">
        <v>278</v>
      </c>
      <c r="B65" s="285" t="s">
        <v>240</v>
      </c>
      <c r="C65" s="185"/>
    </row>
    <row r="66" spans="1:3" s="283" customFormat="1" ht="12" customHeight="1" thickBot="1">
      <c r="A66" s="14" t="s">
        <v>279</v>
      </c>
      <c r="B66" s="342" t="s">
        <v>392</v>
      </c>
      <c r="C66" s="185"/>
    </row>
    <row r="67" spans="1:3" s="283" customFormat="1" ht="12" customHeight="1" thickBot="1">
      <c r="A67" s="329" t="s">
        <v>242</v>
      </c>
      <c r="B67" s="175" t="s">
        <v>243</v>
      </c>
      <c r="C67" s="180">
        <f>SUM(C68:C71)</f>
        <v>0</v>
      </c>
    </row>
    <row r="68" spans="1:3" s="283" customFormat="1" ht="12" customHeight="1">
      <c r="A68" s="13" t="s">
        <v>91</v>
      </c>
      <c r="B68" s="284" t="s">
        <v>244</v>
      </c>
      <c r="C68" s="185"/>
    </row>
    <row r="69" spans="1:3" s="283" customFormat="1" ht="12" customHeight="1">
      <c r="A69" s="12" t="s">
        <v>92</v>
      </c>
      <c r="B69" s="285" t="s">
        <v>245</v>
      </c>
      <c r="C69" s="185"/>
    </row>
    <row r="70" spans="1:3" s="283" customFormat="1" ht="12" customHeight="1">
      <c r="A70" s="12" t="s">
        <v>270</v>
      </c>
      <c r="B70" s="285" t="s">
        <v>246</v>
      </c>
      <c r="C70" s="185"/>
    </row>
    <row r="71" spans="1:3" s="283" customFormat="1" ht="12" customHeight="1" thickBot="1">
      <c r="A71" s="14" t="s">
        <v>271</v>
      </c>
      <c r="B71" s="177" t="s">
        <v>247</v>
      </c>
      <c r="C71" s="185"/>
    </row>
    <row r="72" spans="1:3" s="283" customFormat="1" ht="12" customHeight="1" thickBot="1">
      <c r="A72" s="329" t="s">
        <v>248</v>
      </c>
      <c r="B72" s="175" t="s">
        <v>249</v>
      </c>
      <c r="C72" s="180">
        <f>SUM(C73:C74)</f>
        <v>49011</v>
      </c>
    </row>
    <row r="73" spans="1:3" s="283" customFormat="1" ht="12" customHeight="1">
      <c r="A73" s="13" t="s">
        <v>272</v>
      </c>
      <c r="B73" s="284" t="s">
        <v>250</v>
      </c>
      <c r="C73" s="185">
        <v>49011</v>
      </c>
    </row>
    <row r="74" spans="1:3" s="283" customFormat="1" ht="12" customHeight="1" thickBot="1">
      <c r="A74" s="14" t="s">
        <v>273</v>
      </c>
      <c r="B74" s="177" t="s">
        <v>251</v>
      </c>
      <c r="C74" s="185"/>
    </row>
    <row r="75" spans="1:3" s="283" customFormat="1" ht="12" customHeight="1" thickBot="1">
      <c r="A75" s="329" t="s">
        <v>252</v>
      </c>
      <c r="B75" s="175" t="s">
        <v>253</v>
      </c>
      <c r="C75" s="180">
        <f>SUM(C76:C78)</f>
        <v>0</v>
      </c>
    </row>
    <row r="76" spans="1:3" s="283" customFormat="1" ht="12" customHeight="1">
      <c r="A76" s="13" t="s">
        <v>274</v>
      </c>
      <c r="B76" s="284" t="s">
        <v>254</v>
      </c>
      <c r="C76" s="185"/>
    </row>
    <row r="77" spans="1:3" s="283" customFormat="1" ht="12" customHeight="1">
      <c r="A77" s="12" t="s">
        <v>275</v>
      </c>
      <c r="B77" s="285" t="s">
        <v>255</v>
      </c>
      <c r="C77" s="185"/>
    </row>
    <row r="78" spans="1:3" s="283" customFormat="1" ht="12" customHeight="1" thickBot="1">
      <c r="A78" s="14" t="s">
        <v>276</v>
      </c>
      <c r="B78" s="177" t="s">
        <v>256</v>
      </c>
      <c r="C78" s="185"/>
    </row>
    <row r="79" spans="1:3" s="283" customFormat="1" ht="12" customHeight="1" thickBot="1">
      <c r="A79" s="329" t="s">
        <v>257</v>
      </c>
      <c r="B79" s="175" t="s">
        <v>277</v>
      </c>
      <c r="C79" s="180">
        <f>SUM(C80:C83)</f>
        <v>0</v>
      </c>
    </row>
    <row r="80" spans="1:3" s="283" customFormat="1" ht="12" customHeight="1">
      <c r="A80" s="288" t="s">
        <v>258</v>
      </c>
      <c r="B80" s="284" t="s">
        <v>259</v>
      </c>
      <c r="C80" s="185"/>
    </row>
    <row r="81" spans="1:3" s="283" customFormat="1" ht="12" customHeight="1">
      <c r="A81" s="289" t="s">
        <v>260</v>
      </c>
      <c r="B81" s="285" t="s">
        <v>261</v>
      </c>
      <c r="C81" s="185"/>
    </row>
    <row r="82" spans="1:3" s="283" customFormat="1" ht="12" customHeight="1">
      <c r="A82" s="289" t="s">
        <v>262</v>
      </c>
      <c r="B82" s="285" t="s">
        <v>263</v>
      </c>
      <c r="C82" s="185"/>
    </row>
    <row r="83" spans="1:3" s="283" customFormat="1" ht="12" customHeight="1" thickBot="1">
      <c r="A83" s="290" t="s">
        <v>264</v>
      </c>
      <c r="B83" s="177" t="s">
        <v>265</v>
      </c>
      <c r="C83" s="185"/>
    </row>
    <row r="84" spans="1:3" s="283" customFormat="1" ht="12" customHeight="1" thickBot="1">
      <c r="A84" s="329" t="s">
        <v>266</v>
      </c>
      <c r="B84" s="175" t="s">
        <v>406</v>
      </c>
      <c r="C84" s="328"/>
    </row>
    <row r="85" spans="1:3" s="283" customFormat="1" ht="13.5" customHeight="1" thickBot="1">
      <c r="A85" s="329" t="s">
        <v>268</v>
      </c>
      <c r="B85" s="175" t="s">
        <v>267</v>
      </c>
      <c r="C85" s="328"/>
    </row>
    <row r="86" spans="1:3" s="283" customFormat="1" ht="15.75" customHeight="1" thickBot="1">
      <c r="A86" s="329" t="s">
        <v>280</v>
      </c>
      <c r="B86" s="291" t="s">
        <v>409</v>
      </c>
      <c r="C86" s="186">
        <f>+C63+C67+C72+C75+C79+C85+C84</f>
        <v>49011</v>
      </c>
    </row>
    <row r="87" spans="1:3" s="283" customFormat="1" ht="16.5" customHeight="1" thickBot="1">
      <c r="A87" s="330" t="s">
        <v>408</v>
      </c>
      <c r="B87" s="292" t="s">
        <v>410</v>
      </c>
      <c r="C87" s="186">
        <f>+C62+C86</f>
        <v>1051960</v>
      </c>
    </row>
    <row r="88" spans="1:3" s="283" customFormat="1" ht="83.25" customHeight="1">
      <c r="A88" s="3"/>
      <c r="B88" s="4"/>
      <c r="C88" s="187"/>
    </row>
    <row r="89" spans="1:3" ht="16.5" customHeight="1">
      <c r="A89" s="359" t="s">
        <v>37</v>
      </c>
      <c r="B89" s="359"/>
      <c r="C89" s="359"/>
    </row>
    <row r="90" spans="1:3" s="293" customFormat="1" ht="16.5" customHeight="1" thickBot="1">
      <c r="A90" s="361" t="s">
        <v>94</v>
      </c>
      <c r="B90" s="361"/>
      <c r="C90" s="71" t="s">
        <v>157</v>
      </c>
    </row>
    <row r="91" spans="1:3" ht="37.5" customHeight="1" thickBot="1">
      <c r="A91" s="21" t="s">
        <v>58</v>
      </c>
      <c r="B91" s="22" t="s">
        <v>38</v>
      </c>
      <c r="C91" s="30" t="str">
        <f>+C3</f>
        <v>2016. évi előirányzat</v>
      </c>
    </row>
    <row r="92" spans="1:3" s="282" customFormat="1" ht="12" customHeight="1" thickBot="1">
      <c r="A92" s="27"/>
      <c r="B92" s="28" t="s">
        <v>418</v>
      </c>
      <c r="C92" s="29" t="s">
        <v>419</v>
      </c>
    </row>
    <row r="93" spans="1:3" ht="12" customHeight="1" thickBot="1">
      <c r="A93" s="20" t="s">
        <v>9</v>
      </c>
      <c r="B93" s="26" t="s">
        <v>368</v>
      </c>
      <c r="C93" s="179">
        <f>C94+C95+C96+C97+C98+C111</f>
        <v>853057</v>
      </c>
    </row>
    <row r="94" spans="1:3" ht="12" customHeight="1">
      <c r="A94" s="15" t="s">
        <v>70</v>
      </c>
      <c r="B94" s="8" t="s">
        <v>39</v>
      </c>
      <c r="C94" s="181">
        <v>447820</v>
      </c>
    </row>
    <row r="95" spans="1:3" ht="12" customHeight="1">
      <c r="A95" s="12" t="s">
        <v>71</v>
      </c>
      <c r="B95" s="6" t="s">
        <v>114</v>
      </c>
      <c r="C95" s="182">
        <v>65892</v>
      </c>
    </row>
    <row r="96" spans="1:3" ht="12" customHeight="1">
      <c r="A96" s="12" t="s">
        <v>72</v>
      </c>
      <c r="B96" s="6" t="s">
        <v>89</v>
      </c>
      <c r="C96" s="184">
        <v>222528</v>
      </c>
    </row>
    <row r="97" spans="1:3" ht="12" customHeight="1">
      <c r="A97" s="12" t="s">
        <v>73</v>
      </c>
      <c r="B97" s="9" t="s">
        <v>115</v>
      </c>
      <c r="C97" s="184">
        <v>14876</v>
      </c>
    </row>
    <row r="98" spans="1:3" ht="12" customHeight="1">
      <c r="A98" s="12" t="s">
        <v>81</v>
      </c>
      <c r="B98" s="17" t="s">
        <v>116</v>
      </c>
      <c r="C98" s="184">
        <v>101941</v>
      </c>
    </row>
    <row r="99" spans="1:3" ht="12" customHeight="1">
      <c r="A99" s="12" t="s">
        <v>74</v>
      </c>
      <c r="B99" s="6" t="s">
        <v>373</v>
      </c>
      <c r="C99" s="184">
        <v>285</v>
      </c>
    </row>
    <row r="100" spans="1:3" ht="12" customHeight="1">
      <c r="A100" s="12" t="s">
        <v>75</v>
      </c>
      <c r="B100" s="75" t="s">
        <v>372</v>
      </c>
      <c r="C100" s="184"/>
    </row>
    <row r="101" spans="1:3" ht="12" customHeight="1">
      <c r="A101" s="12" t="s">
        <v>82</v>
      </c>
      <c r="B101" s="75" t="s">
        <v>371</v>
      </c>
      <c r="C101" s="184"/>
    </row>
    <row r="102" spans="1:3" ht="12" customHeight="1">
      <c r="A102" s="12" t="s">
        <v>83</v>
      </c>
      <c r="B102" s="73" t="s">
        <v>283</v>
      </c>
      <c r="C102" s="184"/>
    </row>
    <row r="103" spans="1:3" ht="12" customHeight="1">
      <c r="A103" s="12" t="s">
        <v>84</v>
      </c>
      <c r="B103" s="74" t="s">
        <v>284</v>
      </c>
      <c r="C103" s="184"/>
    </row>
    <row r="104" spans="1:3" ht="12" customHeight="1">
      <c r="A104" s="12" t="s">
        <v>85</v>
      </c>
      <c r="B104" s="74" t="s">
        <v>285</v>
      </c>
      <c r="C104" s="184"/>
    </row>
    <row r="105" spans="1:3" ht="12" customHeight="1">
      <c r="A105" s="12" t="s">
        <v>87</v>
      </c>
      <c r="B105" s="73" t="s">
        <v>286</v>
      </c>
      <c r="C105" s="184">
        <v>76194</v>
      </c>
    </row>
    <row r="106" spans="1:3" ht="12" customHeight="1">
      <c r="A106" s="12" t="s">
        <v>117</v>
      </c>
      <c r="B106" s="73" t="s">
        <v>287</v>
      </c>
      <c r="C106" s="184"/>
    </row>
    <row r="107" spans="1:3" ht="12" customHeight="1">
      <c r="A107" s="12" t="s">
        <v>281</v>
      </c>
      <c r="B107" s="74" t="s">
        <v>288</v>
      </c>
      <c r="C107" s="184">
        <v>408</v>
      </c>
    </row>
    <row r="108" spans="1:3" ht="12" customHeight="1">
      <c r="A108" s="11" t="s">
        <v>282</v>
      </c>
      <c r="B108" s="75" t="s">
        <v>289</v>
      </c>
      <c r="C108" s="184"/>
    </row>
    <row r="109" spans="1:3" ht="12" customHeight="1">
      <c r="A109" s="12" t="s">
        <v>369</v>
      </c>
      <c r="B109" s="75" t="s">
        <v>290</v>
      </c>
      <c r="C109" s="184"/>
    </row>
    <row r="110" spans="1:3" ht="12" customHeight="1">
      <c r="A110" s="14" t="s">
        <v>370</v>
      </c>
      <c r="B110" s="75" t="s">
        <v>291</v>
      </c>
      <c r="C110" s="184">
        <v>25054</v>
      </c>
    </row>
    <row r="111" spans="1:3" ht="12" customHeight="1">
      <c r="A111" s="12" t="s">
        <v>374</v>
      </c>
      <c r="B111" s="9" t="s">
        <v>40</v>
      </c>
      <c r="C111" s="182"/>
    </row>
    <row r="112" spans="1:3" ht="12" customHeight="1">
      <c r="A112" s="12" t="s">
        <v>375</v>
      </c>
      <c r="B112" s="6" t="s">
        <v>377</v>
      </c>
      <c r="C112" s="182"/>
    </row>
    <row r="113" spans="1:3" ht="12" customHeight="1" thickBot="1">
      <c r="A113" s="16" t="s">
        <v>376</v>
      </c>
      <c r="B113" s="346" t="s">
        <v>378</v>
      </c>
      <c r="C113" s="188"/>
    </row>
    <row r="114" spans="1:3" ht="12" customHeight="1" thickBot="1">
      <c r="A114" s="343" t="s">
        <v>10</v>
      </c>
      <c r="B114" s="344" t="s">
        <v>292</v>
      </c>
      <c r="C114" s="345">
        <f>+C115+C117+C119</f>
        <v>93468</v>
      </c>
    </row>
    <row r="115" spans="1:3" ht="12" customHeight="1">
      <c r="A115" s="13" t="s">
        <v>76</v>
      </c>
      <c r="B115" s="6" t="s">
        <v>156</v>
      </c>
      <c r="C115" s="183">
        <v>52519</v>
      </c>
    </row>
    <row r="116" spans="1:3" ht="12" customHeight="1">
      <c r="A116" s="13" t="s">
        <v>77</v>
      </c>
      <c r="B116" s="10" t="s">
        <v>296</v>
      </c>
      <c r="C116" s="183"/>
    </row>
    <row r="117" spans="1:3" ht="12" customHeight="1">
      <c r="A117" s="13" t="s">
        <v>78</v>
      </c>
      <c r="B117" s="10" t="s">
        <v>118</v>
      </c>
      <c r="C117" s="182">
        <v>37242</v>
      </c>
    </row>
    <row r="118" spans="1:3" ht="12" customHeight="1">
      <c r="A118" s="13" t="s">
        <v>79</v>
      </c>
      <c r="B118" s="10" t="s">
        <v>297</v>
      </c>
      <c r="C118" s="173"/>
    </row>
    <row r="119" spans="1:3" ht="12" customHeight="1">
      <c r="A119" s="13" t="s">
        <v>80</v>
      </c>
      <c r="B119" s="177" t="s">
        <v>159</v>
      </c>
      <c r="C119" s="173">
        <v>3707</v>
      </c>
    </row>
    <row r="120" spans="1:3" ht="12" customHeight="1">
      <c r="A120" s="13" t="s">
        <v>86</v>
      </c>
      <c r="B120" s="176" t="s">
        <v>359</v>
      </c>
      <c r="C120" s="173"/>
    </row>
    <row r="121" spans="1:3" ht="12" customHeight="1">
      <c r="A121" s="13" t="s">
        <v>88</v>
      </c>
      <c r="B121" s="280" t="s">
        <v>302</v>
      </c>
      <c r="C121" s="173"/>
    </row>
    <row r="122" spans="1:3" ht="15.75">
      <c r="A122" s="13" t="s">
        <v>119</v>
      </c>
      <c r="B122" s="74" t="s">
        <v>285</v>
      </c>
      <c r="C122" s="173"/>
    </row>
    <row r="123" spans="1:3" ht="12" customHeight="1">
      <c r="A123" s="13" t="s">
        <v>120</v>
      </c>
      <c r="B123" s="74" t="s">
        <v>301</v>
      </c>
      <c r="C123" s="173">
        <v>1222</v>
      </c>
    </row>
    <row r="124" spans="1:3" ht="12" customHeight="1">
      <c r="A124" s="13" t="s">
        <v>121</v>
      </c>
      <c r="B124" s="74" t="s">
        <v>300</v>
      </c>
      <c r="C124" s="173">
        <v>2485</v>
      </c>
    </row>
    <row r="125" spans="1:3" ht="12" customHeight="1">
      <c r="A125" s="13" t="s">
        <v>293</v>
      </c>
      <c r="B125" s="74" t="s">
        <v>288</v>
      </c>
      <c r="C125" s="173"/>
    </row>
    <row r="126" spans="1:3" ht="12" customHeight="1">
      <c r="A126" s="13" t="s">
        <v>294</v>
      </c>
      <c r="B126" s="74" t="s">
        <v>299</v>
      </c>
      <c r="C126" s="173"/>
    </row>
    <row r="127" spans="1:3" ht="16.5" thickBot="1">
      <c r="A127" s="11" t="s">
        <v>295</v>
      </c>
      <c r="B127" s="74" t="s">
        <v>298</v>
      </c>
      <c r="C127" s="174"/>
    </row>
    <row r="128" spans="1:3" ht="12" customHeight="1" thickBot="1">
      <c r="A128" s="18" t="s">
        <v>11</v>
      </c>
      <c r="B128" s="69" t="s">
        <v>379</v>
      </c>
      <c r="C128" s="180">
        <f>+C93+C114</f>
        <v>946525</v>
      </c>
    </row>
    <row r="129" spans="1:3" ht="12" customHeight="1" thickBot="1">
      <c r="A129" s="18" t="s">
        <v>12</v>
      </c>
      <c r="B129" s="69" t="s">
        <v>380</v>
      </c>
      <c r="C129" s="180">
        <f>+C130+C131+C132</f>
        <v>0</v>
      </c>
    </row>
    <row r="130" spans="1:3" ht="12" customHeight="1">
      <c r="A130" s="13" t="s">
        <v>197</v>
      </c>
      <c r="B130" s="10" t="s">
        <v>387</v>
      </c>
      <c r="C130" s="173"/>
    </row>
    <row r="131" spans="1:3" ht="12" customHeight="1">
      <c r="A131" s="13" t="s">
        <v>198</v>
      </c>
      <c r="B131" s="10" t="s">
        <v>388</v>
      </c>
      <c r="C131" s="173"/>
    </row>
    <row r="132" spans="1:3" ht="12" customHeight="1" thickBot="1">
      <c r="A132" s="11" t="s">
        <v>199</v>
      </c>
      <c r="B132" s="10" t="s">
        <v>389</v>
      </c>
      <c r="C132" s="173"/>
    </row>
    <row r="133" spans="1:3" ht="12" customHeight="1" thickBot="1">
      <c r="A133" s="18" t="s">
        <v>13</v>
      </c>
      <c r="B133" s="69" t="s">
        <v>381</v>
      </c>
      <c r="C133" s="180">
        <f>SUM(C134:C139)</f>
        <v>0</v>
      </c>
    </row>
    <row r="134" spans="1:3" ht="12" customHeight="1">
      <c r="A134" s="13" t="s">
        <v>63</v>
      </c>
      <c r="B134" s="7" t="s">
        <v>390</v>
      </c>
      <c r="C134" s="173"/>
    </row>
    <row r="135" spans="1:3" ht="12" customHeight="1">
      <c r="A135" s="13" t="s">
        <v>64</v>
      </c>
      <c r="B135" s="7" t="s">
        <v>382</v>
      </c>
      <c r="C135" s="173"/>
    </row>
    <row r="136" spans="1:3" ht="12" customHeight="1">
      <c r="A136" s="13" t="s">
        <v>65</v>
      </c>
      <c r="B136" s="7" t="s">
        <v>383</v>
      </c>
      <c r="C136" s="173"/>
    </row>
    <row r="137" spans="1:3" ht="12" customHeight="1">
      <c r="A137" s="13" t="s">
        <v>106</v>
      </c>
      <c r="B137" s="7" t="s">
        <v>384</v>
      </c>
      <c r="C137" s="173"/>
    </row>
    <row r="138" spans="1:3" ht="12" customHeight="1">
      <c r="A138" s="13" t="s">
        <v>107</v>
      </c>
      <c r="B138" s="7" t="s">
        <v>385</v>
      </c>
      <c r="C138" s="173"/>
    </row>
    <row r="139" spans="1:3" ht="12" customHeight="1" thickBot="1">
      <c r="A139" s="11" t="s">
        <v>108</v>
      </c>
      <c r="B139" s="7" t="s">
        <v>386</v>
      </c>
      <c r="C139" s="173"/>
    </row>
    <row r="140" spans="1:3" ht="12" customHeight="1" thickBot="1">
      <c r="A140" s="18" t="s">
        <v>14</v>
      </c>
      <c r="B140" s="69" t="s">
        <v>394</v>
      </c>
      <c r="C140" s="186">
        <f>+C141+C142+C143+C144</f>
        <v>11832</v>
      </c>
    </row>
    <row r="141" spans="1:3" ht="12" customHeight="1">
      <c r="A141" s="13" t="s">
        <v>66</v>
      </c>
      <c r="B141" s="7" t="s">
        <v>303</v>
      </c>
      <c r="C141" s="173"/>
    </row>
    <row r="142" spans="1:3" ht="12" customHeight="1">
      <c r="A142" s="13" t="s">
        <v>67</v>
      </c>
      <c r="B142" s="7" t="s">
        <v>304</v>
      </c>
      <c r="C142" s="173">
        <v>11832</v>
      </c>
    </row>
    <row r="143" spans="1:3" ht="12" customHeight="1">
      <c r="A143" s="13" t="s">
        <v>217</v>
      </c>
      <c r="B143" s="7" t="s">
        <v>395</v>
      </c>
      <c r="C143" s="173"/>
    </row>
    <row r="144" spans="1:3" ht="12" customHeight="1" thickBot="1">
      <c r="A144" s="11" t="s">
        <v>218</v>
      </c>
      <c r="B144" s="5" t="s">
        <v>323</v>
      </c>
      <c r="C144" s="173"/>
    </row>
    <row r="145" spans="1:3" ht="12" customHeight="1" thickBot="1">
      <c r="A145" s="18" t="s">
        <v>15</v>
      </c>
      <c r="B145" s="69" t="s">
        <v>396</v>
      </c>
      <c r="C145" s="189">
        <f>SUM(C146:C150)</f>
        <v>0</v>
      </c>
    </row>
    <row r="146" spans="1:3" ht="12" customHeight="1">
      <c r="A146" s="13" t="s">
        <v>68</v>
      </c>
      <c r="B146" s="7" t="s">
        <v>391</v>
      </c>
      <c r="C146" s="173"/>
    </row>
    <row r="147" spans="1:3" ht="12" customHeight="1">
      <c r="A147" s="13" t="s">
        <v>69</v>
      </c>
      <c r="B147" s="7" t="s">
        <v>398</v>
      </c>
      <c r="C147" s="173"/>
    </row>
    <row r="148" spans="1:3" ht="12" customHeight="1">
      <c r="A148" s="13" t="s">
        <v>229</v>
      </c>
      <c r="B148" s="7" t="s">
        <v>393</v>
      </c>
      <c r="C148" s="173"/>
    </row>
    <row r="149" spans="1:3" ht="12" customHeight="1">
      <c r="A149" s="13" t="s">
        <v>230</v>
      </c>
      <c r="B149" s="7" t="s">
        <v>399</v>
      </c>
      <c r="C149" s="173"/>
    </row>
    <row r="150" spans="1:3" ht="12" customHeight="1" thickBot="1">
      <c r="A150" s="13" t="s">
        <v>397</v>
      </c>
      <c r="B150" s="7" t="s">
        <v>400</v>
      </c>
      <c r="C150" s="173"/>
    </row>
    <row r="151" spans="1:3" ht="12" customHeight="1" thickBot="1">
      <c r="A151" s="18" t="s">
        <v>16</v>
      </c>
      <c r="B151" s="69" t="s">
        <v>401</v>
      </c>
      <c r="C151" s="347"/>
    </row>
    <row r="152" spans="1:3" ht="12" customHeight="1" thickBot="1">
      <c r="A152" s="18" t="s">
        <v>17</v>
      </c>
      <c r="B152" s="69" t="s">
        <v>402</v>
      </c>
      <c r="C152" s="347"/>
    </row>
    <row r="153" spans="1:9" ht="15" customHeight="1" thickBot="1">
      <c r="A153" s="18" t="s">
        <v>18</v>
      </c>
      <c r="B153" s="69" t="s">
        <v>404</v>
      </c>
      <c r="C153" s="294">
        <f>+C129+C133+C140+C145+C151+C152</f>
        <v>11832</v>
      </c>
      <c r="F153" s="295"/>
      <c r="G153" s="296"/>
      <c r="H153" s="296"/>
      <c r="I153" s="296"/>
    </row>
    <row r="154" spans="1:3" s="283" customFormat="1" ht="12.75" customHeight="1" thickBot="1">
      <c r="A154" s="178" t="s">
        <v>19</v>
      </c>
      <c r="B154" s="258" t="s">
        <v>403</v>
      </c>
      <c r="C154" s="294">
        <f>+C128+C153</f>
        <v>958357</v>
      </c>
    </row>
    <row r="155" ht="7.5" customHeight="1"/>
    <row r="156" spans="1:3" ht="15.75">
      <c r="A156" s="362" t="s">
        <v>305</v>
      </c>
      <c r="B156" s="362"/>
      <c r="C156" s="362"/>
    </row>
    <row r="157" spans="1:3" ht="15" customHeight="1" thickBot="1">
      <c r="A157" s="360" t="s">
        <v>95</v>
      </c>
      <c r="B157" s="360"/>
      <c r="C157" s="190" t="s">
        <v>157</v>
      </c>
    </row>
    <row r="158" spans="1:4" ht="13.5" customHeight="1" thickBot="1">
      <c r="A158" s="18">
        <v>1</v>
      </c>
      <c r="B158" s="25" t="s">
        <v>405</v>
      </c>
      <c r="C158" s="180">
        <f>+C62-C128</f>
        <v>56424</v>
      </c>
      <c r="D158" s="297"/>
    </row>
    <row r="159" spans="1:3" ht="27.75" customHeight="1" thickBot="1">
      <c r="A159" s="18" t="s">
        <v>10</v>
      </c>
      <c r="B159" s="25" t="s">
        <v>411</v>
      </c>
      <c r="C159" s="180">
        <f>+C86-C153</f>
        <v>37179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2016. ÉVI KÖLTSÉGVETÉS
KÖTELEZŐ FELADATAINAK MÉRLEGE &amp;R&amp;"Times New Roman CE,Félkövér dőlt"&amp;11 2. melléklet az 1/2016. (II.12.)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6">
      <selection activeCell="C53" sqref="C53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495</v>
      </c>
    </row>
    <row r="2" spans="1:3" s="322" customFormat="1" ht="25.5" customHeight="1">
      <c r="A2" s="274" t="s">
        <v>132</v>
      </c>
      <c r="B2" s="241" t="s">
        <v>472</v>
      </c>
      <c r="C2" s="255" t="s">
        <v>49</v>
      </c>
    </row>
    <row r="3" spans="1:3" s="322" customFormat="1" ht="24.75" thickBot="1">
      <c r="A3" s="315" t="s">
        <v>131</v>
      </c>
      <c r="B3" s="242" t="s">
        <v>350</v>
      </c>
      <c r="C3" s="256" t="s">
        <v>42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60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>
        <v>60</v>
      </c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60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11168</v>
      </c>
    </row>
    <row r="38" spans="1:3" s="257" customFormat="1" ht="12" customHeight="1">
      <c r="A38" s="318" t="s">
        <v>343</v>
      </c>
      <c r="B38" s="319" t="s">
        <v>166</v>
      </c>
      <c r="C38" s="56">
        <v>149</v>
      </c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>
        <v>11019</v>
      </c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11228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11133</v>
      </c>
    </row>
    <row r="46" spans="1:3" ht="12" customHeight="1">
      <c r="A46" s="317" t="s">
        <v>70</v>
      </c>
      <c r="B46" s="7" t="s">
        <v>39</v>
      </c>
      <c r="C46" s="56">
        <v>5145</v>
      </c>
    </row>
    <row r="47" spans="1:3" ht="12" customHeight="1">
      <c r="A47" s="317" t="s">
        <v>71</v>
      </c>
      <c r="B47" s="6" t="s">
        <v>114</v>
      </c>
      <c r="C47" s="58">
        <v>1390</v>
      </c>
    </row>
    <row r="48" spans="1:3" ht="12" customHeight="1">
      <c r="A48" s="317" t="s">
        <v>72</v>
      </c>
      <c r="B48" s="6" t="s">
        <v>89</v>
      </c>
      <c r="C48" s="58">
        <v>4598</v>
      </c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95</v>
      </c>
    </row>
    <row r="52" spans="1:3" s="326" customFormat="1" ht="12" customHeight="1">
      <c r="A52" s="317" t="s">
        <v>76</v>
      </c>
      <c r="B52" s="7" t="s">
        <v>156</v>
      </c>
      <c r="C52" s="56">
        <v>95</v>
      </c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11228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>
        <v>2</v>
      </c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496</v>
      </c>
    </row>
    <row r="2" spans="1:3" s="322" customFormat="1" ht="25.5" customHeight="1">
      <c r="A2" s="274" t="s">
        <v>132</v>
      </c>
      <c r="B2" s="241" t="s">
        <v>472</v>
      </c>
      <c r="C2" s="255" t="s">
        <v>49</v>
      </c>
    </row>
    <row r="3" spans="1:3" s="322" customFormat="1" ht="24.75" thickBot="1">
      <c r="A3" s="315" t="s">
        <v>131</v>
      </c>
      <c r="B3" s="242" t="s">
        <v>351</v>
      </c>
      <c r="C3" s="256" t="s">
        <v>48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/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0</v>
      </c>
    </row>
    <row r="38" spans="1:3" s="257" customFormat="1" ht="12" customHeight="1">
      <c r="A38" s="318" t="s">
        <v>343</v>
      </c>
      <c r="B38" s="319" t="s">
        <v>166</v>
      </c>
      <c r="C38" s="56"/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/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0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0</v>
      </c>
    </row>
    <row r="46" spans="1:3" ht="12" customHeight="1">
      <c r="A46" s="317" t="s">
        <v>70</v>
      </c>
      <c r="B46" s="7" t="s">
        <v>39</v>
      </c>
      <c r="C46" s="56"/>
    </row>
    <row r="47" spans="1:3" ht="12" customHeight="1">
      <c r="A47" s="317" t="s">
        <v>71</v>
      </c>
      <c r="B47" s="6" t="s">
        <v>114</v>
      </c>
      <c r="C47" s="58"/>
    </row>
    <row r="48" spans="1:3" ht="12" customHeight="1">
      <c r="A48" s="317" t="s">
        <v>72</v>
      </c>
      <c r="B48" s="6" t="s">
        <v>89</v>
      </c>
      <c r="C48" s="58"/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0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/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52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497</v>
      </c>
    </row>
    <row r="2" spans="1:3" s="322" customFormat="1" ht="25.5" customHeight="1">
      <c r="A2" s="274" t="s">
        <v>132</v>
      </c>
      <c r="B2" s="241" t="s">
        <v>471</v>
      </c>
      <c r="C2" s="255" t="s">
        <v>49</v>
      </c>
    </row>
    <row r="3" spans="1:3" s="322" customFormat="1" ht="24.75" thickBot="1">
      <c r="A3" s="315" t="s">
        <v>131</v>
      </c>
      <c r="B3" s="242" t="s">
        <v>451</v>
      </c>
      <c r="C3" s="256" t="s">
        <v>49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/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0</v>
      </c>
    </row>
    <row r="38" spans="1:3" s="257" customFormat="1" ht="12" customHeight="1">
      <c r="A38" s="318" t="s">
        <v>343</v>
      </c>
      <c r="B38" s="319" t="s">
        <v>166</v>
      </c>
      <c r="C38" s="56"/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/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0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0</v>
      </c>
    </row>
    <row r="46" spans="1:3" ht="12" customHeight="1">
      <c r="A46" s="317" t="s">
        <v>70</v>
      </c>
      <c r="B46" s="7" t="s">
        <v>39</v>
      </c>
      <c r="C46" s="56"/>
    </row>
    <row r="47" spans="1:3" ht="12" customHeight="1">
      <c r="A47" s="317" t="s">
        <v>71</v>
      </c>
      <c r="B47" s="6" t="s">
        <v>114</v>
      </c>
      <c r="C47" s="58"/>
    </row>
    <row r="48" spans="1:3" ht="12" customHeight="1">
      <c r="A48" s="317" t="s">
        <v>72</v>
      </c>
      <c r="B48" s="6" t="s">
        <v>89</v>
      </c>
      <c r="C48" s="58"/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0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/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1">
      <selection activeCell="C48" sqref="C48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498</v>
      </c>
    </row>
    <row r="2" spans="1:3" s="322" customFormat="1" ht="25.5" customHeight="1">
      <c r="A2" s="274" t="s">
        <v>132</v>
      </c>
      <c r="B2" s="241" t="s">
        <v>470</v>
      </c>
      <c r="C2" s="255" t="s">
        <v>49</v>
      </c>
    </row>
    <row r="3" spans="1:3" s="322" customFormat="1" ht="24.75" thickBot="1">
      <c r="A3" s="315" t="s">
        <v>131</v>
      </c>
      <c r="B3" s="242" t="s">
        <v>331</v>
      </c>
      <c r="C3" s="256"/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800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>
        <v>500</v>
      </c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>
        <v>300</v>
      </c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800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12800</v>
      </c>
    </row>
    <row r="38" spans="1:3" s="257" customFormat="1" ht="12" customHeight="1">
      <c r="A38" s="318" t="s">
        <v>343</v>
      </c>
      <c r="B38" s="319" t="s">
        <v>166</v>
      </c>
      <c r="C38" s="56">
        <v>221</v>
      </c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>
        <v>12579</v>
      </c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13600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13600</v>
      </c>
    </row>
    <row r="46" spans="1:3" ht="12" customHeight="1">
      <c r="A46" s="317" t="s">
        <v>70</v>
      </c>
      <c r="B46" s="7" t="s">
        <v>39</v>
      </c>
      <c r="C46" s="56">
        <v>6189</v>
      </c>
    </row>
    <row r="47" spans="1:3" ht="12" customHeight="1">
      <c r="A47" s="317" t="s">
        <v>71</v>
      </c>
      <c r="B47" s="6" t="s">
        <v>114</v>
      </c>
      <c r="C47" s="58">
        <v>1671</v>
      </c>
    </row>
    <row r="48" spans="1:3" ht="12" customHeight="1">
      <c r="A48" s="317" t="s">
        <v>72</v>
      </c>
      <c r="B48" s="6" t="s">
        <v>89</v>
      </c>
      <c r="C48" s="58">
        <v>5740</v>
      </c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13600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>
        <v>2</v>
      </c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9">
      <selection activeCell="C48" sqref="C48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499</v>
      </c>
    </row>
    <row r="2" spans="1:3" s="322" customFormat="1" ht="25.5" customHeight="1">
      <c r="A2" s="274" t="s">
        <v>132</v>
      </c>
      <c r="B2" s="241" t="s">
        <v>470</v>
      </c>
      <c r="C2" s="255" t="s">
        <v>49</v>
      </c>
    </row>
    <row r="3" spans="1:3" s="322" customFormat="1" ht="24.75" thickBot="1">
      <c r="A3" s="315" t="s">
        <v>131</v>
      </c>
      <c r="B3" s="242" t="s">
        <v>350</v>
      </c>
      <c r="C3" s="256" t="s">
        <v>42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800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>
        <v>500</v>
      </c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>
        <v>300</v>
      </c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800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12800</v>
      </c>
    </row>
    <row r="38" spans="1:3" s="257" customFormat="1" ht="12" customHeight="1">
      <c r="A38" s="318" t="s">
        <v>343</v>
      </c>
      <c r="B38" s="319" t="s">
        <v>166</v>
      </c>
      <c r="C38" s="56">
        <v>221</v>
      </c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>
        <v>12579</v>
      </c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13600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13600</v>
      </c>
    </row>
    <row r="46" spans="1:3" ht="12" customHeight="1">
      <c r="A46" s="317" t="s">
        <v>70</v>
      </c>
      <c r="B46" s="7" t="s">
        <v>39</v>
      </c>
      <c r="C46" s="56">
        <v>6189</v>
      </c>
    </row>
    <row r="47" spans="1:3" ht="12" customHeight="1">
      <c r="A47" s="317" t="s">
        <v>71</v>
      </c>
      <c r="B47" s="6" t="s">
        <v>114</v>
      </c>
      <c r="C47" s="58">
        <v>1671</v>
      </c>
    </row>
    <row r="48" spans="1:3" ht="12" customHeight="1">
      <c r="A48" s="317" t="s">
        <v>72</v>
      </c>
      <c r="B48" s="6" t="s">
        <v>89</v>
      </c>
      <c r="C48" s="58">
        <v>5740</v>
      </c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13600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>
        <v>2</v>
      </c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500</v>
      </c>
    </row>
    <row r="2" spans="1:3" s="322" customFormat="1" ht="25.5" customHeight="1">
      <c r="A2" s="274" t="s">
        <v>132</v>
      </c>
      <c r="B2" s="241" t="s">
        <v>470</v>
      </c>
      <c r="C2" s="255" t="s">
        <v>49</v>
      </c>
    </row>
    <row r="3" spans="1:3" s="322" customFormat="1" ht="24.75" thickBot="1">
      <c r="A3" s="315" t="s">
        <v>131</v>
      </c>
      <c r="B3" s="242" t="s">
        <v>351</v>
      </c>
      <c r="C3" s="256" t="s">
        <v>48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/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0</v>
      </c>
    </row>
    <row r="38" spans="1:3" s="257" customFormat="1" ht="12" customHeight="1">
      <c r="A38" s="318" t="s">
        <v>343</v>
      </c>
      <c r="B38" s="319" t="s">
        <v>166</v>
      </c>
      <c r="C38" s="56"/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/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0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0</v>
      </c>
    </row>
    <row r="46" spans="1:3" ht="12" customHeight="1">
      <c r="A46" s="317" t="s">
        <v>70</v>
      </c>
      <c r="B46" s="7" t="s">
        <v>39</v>
      </c>
      <c r="C46" s="56"/>
    </row>
    <row r="47" spans="1:3" ht="12" customHeight="1">
      <c r="A47" s="317" t="s">
        <v>71</v>
      </c>
      <c r="B47" s="6" t="s">
        <v>114</v>
      </c>
      <c r="C47" s="58"/>
    </row>
    <row r="48" spans="1:3" ht="12" customHeight="1">
      <c r="A48" s="317" t="s">
        <v>72</v>
      </c>
      <c r="B48" s="6" t="s">
        <v>89</v>
      </c>
      <c r="C48" s="58"/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0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/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152" customWidth="1"/>
    <col min="3" max="3" width="25.00390625" style="152" customWidth="1"/>
    <col min="4" max="16384" width="9.375" style="152" customWidth="1"/>
  </cols>
  <sheetData>
    <row r="1" spans="1:3" s="131" customFormat="1" ht="21" customHeight="1" thickBot="1">
      <c r="A1" s="130"/>
      <c r="B1" s="132"/>
      <c r="C1" s="321" t="s">
        <v>501</v>
      </c>
    </row>
    <row r="2" spans="1:3" s="322" customFormat="1" ht="25.5" customHeight="1">
      <c r="A2" s="274" t="s">
        <v>132</v>
      </c>
      <c r="B2" s="241" t="s">
        <v>470</v>
      </c>
      <c r="C2" s="255" t="s">
        <v>49</v>
      </c>
    </row>
    <row r="3" spans="1:3" s="322" customFormat="1" ht="24.75" thickBot="1">
      <c r="A3" s="315" t="s">
        <v>131</v>
      </c>
      <c r="B3" s="242" t="s">
        <v>451</v>
      </c>
      <c r="C3" s="256" t="s">
        <v>49</v>
      </c>
    </row>
    <row r="4" spans="1:3" s="323" customFormat="1" ht="15.75" customHeight="1" thickBot="1">
      <c r="A4" s="134"/>
      <c r="B4" s="134"/>
      <c r="C4" s="135" t="s">
        <v>43</v>
      </c>
    </row>
    <row r="5" spans="1:3" ht="13.5" thickBot="1">
      <c r="A5" s="275" t="s">
        <v>133</v>
      </c>
      <c r="B5" s="136" t="s">
        <v>467</v>
      </c>
      <c r="C5" s="137" t="s">
        <v>44</v>
      </c>
    </row>
    <row r="6" spans="1:3" s="324" customFormat="1" ht="12.75" customHeight="1" thickBot="1">
      <c r="A6" s="123"/>
      <c r="B6" s="124" t="s">
        <v>418</v>
      </c>
      <c r="C6" s="125" t="s">
        <v>419</v>
      </c>
    </row>
    <row r="7" spans="1:3" s="324" customFormat="1" ht="15.75" customHeight="1" thickBot="1">
      <c r="A7" s="138"/>
      <c r="B7" s="139" t="s">
        <v>45</v>
      </c>
      <c r="C7" s="140"/>
    </row>
    <row r="8" spans="1:3" s="257" customFormat="1" ht="12" customHeight="1" thickBot="1">
      <c r="A8" s="123" t="s">
        <v>9</v>
      </c>
      <c r="B8" s="141" t="s">
        <v>441</v>
      </c>
      <c r="C8" s="200">
        <f>SUM(C9:C19)</f>
        <v>0</v>
      </c>
    </row>
    <row r="9" spans="1:3" s="257" customFormat="1" ht="12" customHeight="1">
      <c r="A9" s="316" t="s">
        <v>70</v>
      </c>
      <c r="B9" s="8" t="s">
        <v>206</v>
      </c>
      <c r="C9" s="246"/>
    </row>
    <row r="10" spans="1:3" s="257" customFormat="1" ht="12" customHeight="1">
      <c r="A10" s="317" t="s">
        <v>71</v>
      </c>
      <c r="B10" s="6" t="s">
        <v>207</v>
      </c>
      <c r="C10" s="198"/>
    </row>
    <row r="11" spans="1:3" s="257" customFormat="1" ht="12" customHeight="1">
      <c r="A11" s="317" t="s">
        <v>72</v>
      </c>
      <c r="B11" s="6" t="s">
        <v>208</v>
      </c>
      <c r="C11" s="198"/>
    </row>
    <row r="12" spans="1:3" s="257" customFormat="1" ht="12" customHeight="1">
      <c r="A12" s="317" t="s">
        <v>73</v>
      </c>
      <c r="B12" s="6" t="s">
        <v>209</v>
      </c>
      <c r="C12" s="198"/>
    </row>
    <row r="13" spans="1:3" s="257" customFormat="1" ht="12" customHeight="1">
      <c r="A13" s="317" t="s">
        <v>90</v>
      </c>
      <c r="B13" s="6" t="s">
        <v>210</v>
      </c>
      <c r="C13" s="198"/>
    </row>
    <row r="14" spans="1:3" s="257" customFormat="1" ht="12" customHeight="1">
      <c r="A14" s="317" t="s">
        <v>74</v>
      </c>
      <c r="B14" s="6" t="s">
        <v>332</v>
      </c>
      <c r="C14" s="198"/>
    </row>
    <row r="15" spans="1:3" s="257" customFormat="1" ht="12" customHeight="1">
      <c r="A15" s="317" t="s">
        <v>75</v>
      </c>
      <c r="B15" s="5" t="s">
        <v>333</v>
      </c>
      <c r="C15" s="198"/>
    </row>
    <row r="16" spans="1:3" s="257" customFormat="1" ht="12" customHeight="1">
      <c r="A16" s="317" t="s">
        <v>82</v>
      </c>
      <c r="B16" s="6" t="s">
        <v>213</v>
      </c>
      <c r="C16" s="247"/>
    </row>
    <row r="17" spans="1:3" s="325" customFormat="1" ht="12" customHeight="1">
      <c r="A17" s="317" t="s">
        <v>83</v>
      </c>
      <c r="B17" s="6" t="s">
        <v>214</v>
      </c>
      <c r="C17" s="198"/>
    </row>
    <row r="18" spans="1:3" s="325" customFormat="1" ht="12" customHeight="1">
      <c r="A18" s="317" t="s">
        <v>84</v>
      </c>
      <c r="B18" s="6" t="s">
        <v>367</v>
      </c>
      <c r="C18" s="199"/>
    </row>
    <row r="19" spans="1:3" s="325" customFormat="1" ht="12" customHeight="1" thickBot="1">
      <c r="A19" s="317" t="s">
        <v>85</v>
      </c>
      <c r="B19" s="5" t="s">
        <v>215</v>
      </c>
      <c r="C19" s="199"/>
    </row>
    <row r="20" spans="1:3" s="257" customFormat="1" ht="12" customHeight="1" thickBot="1">
      <c r="A20" s="123" t="s">
        <v>10</v>
      </c>
      <c r="B20" s="141" t="s">
        <v>334</v>
      </c>
      <c r="C20" s="200">
        <f>SUM(C21:C23)</f>
        <v>0</v>
      </c>
    </row>
    <row r="21" spans="1:3" s="325" customFormat="1" ht="12" customHeight="1">
      <c r="A21" s="317" t="s">
        <v>76</v>
      </c>
      <c r="B21" s="7" t="s">
        <v>187</v>
      </c>
      <c r="C21" s="198"/>
    </row>
    <row r="22" spans="1:3" s="325" customFormat="1" ht="12" customHeight="1">
      <c r="A22" s="317" t="s">
        <v>77</v>
      </c>
      <c r="B22" s="6" t="s">
        <v>335</v>
      </c>
      <c r="C22" s="198"/>
    </row>
    <row r="23" spans="1:3" s="325" customFormat="1" ht="12" customHeight="1">
      <c r="A23" s="317" t="s">
        <v>78</v>
      </c>
      <c r="B23" s="6" t="s">
        <v>336</v>
      </c>
      <c r="C23" s="198"/>
    </row>
    <row r="24" spans="1:3" s="325" customFormat="1" ht="12" customHeight="1" thickBot="1">
      <c r="A24" s="317" t="s">
        <v>79</v>
      </c>
      <c r="B24" s="6" t="s">
        <v>446</v>
      </c>
      <c r="C24" s="198"/>
    </row>
    <row r="25" spans="1:3" s="325" customFormat="1" ht="12" customHeight="1" thickBot="1">
      <c r="A25" s="128" t="s">
        <v>11</v>
      </c>
      <c r="B25" s="69" t="s">
        <v>105</v>
      </c>
      <c r="C25" s="227"/>
    </row>
    <row r="26" spans="1:3" s="325" customFormat="1" ht="12" customHeight="1" thickBot="1">
      <c r="A26" s="128" t="s">
        <v>12</v>
      </c>
      <c r="B26" s="69" t="s">
        <v>337</v>
      </c>
      <c r="C26" s="200">
        <f>+C27+C28</f>
        <v>0</v>
      </c>
    </row>
    <row r="27" spans="1:3" s="325" customFormat="1" ht="12" customHeight="1">
      <c r="A27" s="318" t="s">
        <v>197</v>
      </c>
      <c r="B27" s="319" t="s">
        <v>335</v>
      </c>
      <c r="C27" s="56"/>
    </row>
    <row r="28" spans="1:3" s="325" customFormat="1" ht="12" customHeight="1">
      <c r="A28" s="318" t="s">
        <v>198</v>
      </c>
      <c r="B28" s="320" t="s">
        <v>338</v>
      </c>
      <c r="C28" s="201"/>
    </row>
    <row r="29" spans="1:3" s="325" customFormat="1" ht="12" customHeight="1" thickBot="1">
      <c r="A29" s="317" t="s">
        <v>199</v>
      </c>
      <c r="B29" s="72" t="s">
        <v>447</v>
      </c>
      <c r="C29" s="59"/>
    </row>
    <row r="30" spans="1:3" s="325" customFormat="1" ht="12" customHeight="1" thickBot="1">
      <c r="A30" s="128" t="s">
        <v>13</v>
      </c>
      <c r="B30" s="69" t="s">
        <v>339</v>
      </c>
      <c r="C30" s="200">
        <f>+C31+C32+C33</f>
        <v>0</v>
      </c>
    </row>
    <row r="31" spans="1:3" s="325" customFormat="1" ht="12" customHeight="1">
      <c r="A31" s="318" t="s">
        <v>63</v>
      </c>
      <c r="B31" s="319" t="s">
        <v>220</v>
      </c>
      <c r="C31" s="56"/>
    </row>
    <row r="32" spans="1:3" s="325" customFormat="1" ht="12" customHeight="1">
      <c r="A32" s="318" t="s">
        <v>64</v>
      </c>
      <c r="B32" s="320" t="s">
        <v>221</v>
      </c>
      <c r="C32" s="201"/>
    </row>
    <row r="33" spans="1:3" s="325" customFormat="1" ht="12" customHeight="1" thickBot="1">
      <c r="A33" s="317" t="s">
        <v>65</v>
      </c>
      <c r="B33" s="72" t="s">
        <v>222</v>
      </c>
      <c r="C33" s="59"/>
    </row>
    <row r="34" spans="1:3" s="257" customFormat="1" ht="12" customHeight="1" thickBot="1">
      <c r="A34" s="128" t="s">
        <v>14</v>
      </c>
      <c r="B34" s="69" t="s">
        <v>308</v>
      </c>
      <c r="C34" s="227"/>
    </row>
    <row r="35" spans="1:3" s="257" customFormat="1" ht="12" customHeight="1" thickBot="1">
      <c r="A35" s="128" t="s">
        <v>15</v>
      </c>
      <c r="B35" s="69" t="s">
        <v>340</v>
      </c>
      <c r="C35" s="248"/>
    </row>
    <row r="36" spans="1:3" s="257" customFormat="1" ht="12" customHeight="1" thickBot="1">
      <c r="A36" s="123" t="s">
        <v>16</v>
      </c>
      <c r="B36" s="69" t="s">
        <v>448</v>
      </c>
      <c r="C36" s="249">
        <f>+C8+C20+C25+C26+C30+C34+C35</f>
        <v>0</v>
      </c>
    </row>
    <row r="37" spans="1:3" s="257" customFormat="1" ht="12" customHeight="1" thickBot="1">
      <c r="A37" s="142" t="s">
        <v>17</v>
      </c>
      <c r="B37" s="69" t="s">
        <v>342</v>
      </c>
      <c r="C37" s="249">
        <f>+C38+C39+C40</f>
        <v>0</v>
      </c>
    </row>
    <row r="38" spans="1:3" s="257" customFormat="1" ht="12" customHeight="1">
      <c r="A38" s="318" t="s">
        <v>343</v>
      </c>
      <c r="B38" s="319" t="s">
        <v>166</v>
      </c>
      <c r="C38" s="56"/>
    </row>
    <row r="39" spans="1:3" s="257" customFormat="1" ht="12" customHeight="1">
      <c r="A39" s="318" t="s">
        <v>344</v>
      </c>
      <c r="B39" s="320" t="s">
        <v>2</v>
      </c>
      <c r="C39" s="201"/>
    </row>
    <row r="40" spans="1:3" s="325" customFormat="1" ht="12" customHeight="1" thickBot="1">
      <c r="A40" s="317" t="s">
        <v>345</v>
      </c>
      <c r="B40" s="72" t="s">
        <v>346</v>
      </c>
      <c r="C40" s="59"/>
    </row>
    <row r="41" spans="1:3" s="325" customFormat="1" ht="15" customHeight="1" thickBot="1">
      <c r="A41" s="142" t="s">
        <v>18</v>
      </c>
      <c r="B41" s="143" t="s">
        <v>347</v>
      </c>
      <c r="C41" s="252">
        <f>+C36+C37</f>
        <v>0</v>
      </c>
    </row>
    <row r="42" spans="1:3" s="325" customFormat="1" ht="15" customHeight="1">
      <c r="A42" s="144"/>
      <c r="B42" s="145"/>
      <c r="C42" s="250"/>
    </row>
    <row r="43" spans="1:3" ht="13.5" thickBot="1">
      <c r="A43" s="146"/>
      <c r="B43" s="147"/>
      <c r="C43" s="251"/>
    </row>
    <row r="44" spans="1:3" s="324" customFormat="1" ht="16.5" customHeight="1" thickBot="1">
      <c r="A44" s="148"/>
      <c r="B44" s="149" t="s">
        <v>46</v>
      </c>
      <c r="C44" s="252"/>
    </row>
    <row r="45" spans="1:3" s="326" customFormat="1" ht="12" customHeight="1" thickBot="1">
      <c r="A45" s="128" t="s">
        <v>9</v>
      </c>
      <c r="B45" s="69" t="s">
        <v>348</v>
      </c>
      <c r="C45" s="200">
        <f>SUM(C46:C50)</f>
        <v>0</v>
      </c>
    </row>
    <row r="46" spans="1:3" ht="12" customHeight="1">
      <c r="A46" s="317" t="s">
        <v>70</v>
      </c>
      <c r="B46" s="7" t="s">
        <v>39</v>
      </c>
      <c r="C46" s="56"/>
    </row>
    <row r="47" spans="1:3" ht="12" customHeight="1">
      <c r="A47" s="317" t="s">
        <v>71</v>
      </c>
      <c r="B47" s="6" t="s">
        <v>114</v>
      </c>
      <c r="C47" s="58"/>
    </row>
    <row r="48" spans="1:3" ht="12" customHeight="1">
      <c r="A48" s="317" t="s">
        <v>72</v>
      </c>
      <c r="B48" s="6" t="s">
        <v>89</v>
      </c>
      <c r="C48" s="58"/>
    </row>
    <row r="49" spans="1:3" ht="12" customHeight="1">
      <c r="A49" s="317" t="s">
        <v>73</v>
      </c>
      <c r="B49" s="6" t="s">
        <v>115</v>
      </c>
      <c r="C49" s="58"/>
    </row>
    <row r="50" spans="1:3" ht="12" customHeight="1" thickBot="1">
      <c r="A50" s="317" t="s">
        <v>90</v>
      </c>
      <c r="B50" s="6" t="s">
        <v>116</v>
      </c>
      <c r="C50" s="58"/>
    </row>
    <row r="51" spans="1:3" ht="12" customHeight="1" thickBot="1">
      <c r="A51" s="128" t="s">
        <v>10</v>
      </c>
      <c r="B51" s="69" t="s">
        <v>349</v>
      </c>
      <c r="C51" s="200">
        <f>SUM(C52:C54)</f>
        <v>0</v>
      </c>
    </row>
    <row r="52" spans="1:3" s="326" customFormat="1" ht="12" customHeight="1">
      <c r="A52" s="317" t="s">
        <v>76</v>
      </c>
      <c r="B52" s="7" t="s">
        <v>156</v>
      </c>
      <c r="C52" s="56"/>
    </row>
    <row r="53" spans="1:3" ht="12" customHeight="1">
      <c r="A53" s="317" t="s">
        <v>77</v>
      </c>
      <c r="B53" s="6" t="s">
        <v>118</v>
      </c>
      <c r="C53" s="58"/>
    </row>
    <row r="54" spans="1:3" ht="12" customHeight="1">
      <c r="A54" s="317" t="s">
        <v>78</v>
      </c>
      <c r="B54" s="6" t="s">
        <v>47</v>
      </c>
      <c r="C54" s="58"/>
    </row>
    <row r="55" spans="1:3" ht="12" customHeight="1" thickBot="1">
      <c r="A55" s="317" t="s">
        <v>79</v>
      </c>
      <c r="B55" s="6" t="s">
        <v>445</v>
      </c>
      <c r="C55" s="58"/>
    </row>
    <row r="56" spans="1:3" ht="15" customHeight="1" thickBot="1">
      <c r="A56" s="128" t="s">
        <v>11</v>
      </c>
      <c r="B56" s="69" t="s">
        <v>5</v>
      </c>
      <c r="C56" s="227"/>
    </row>
    <row r="57" spans="1:3" ht="13.5" thickBot="1">
      <c r="A57" s="128" t="s">
        <v>12</v>
      </c>
      <c r="B57" s="150" t="s">
        <v>450</v>
      </c>
      <c r="C57" s="253">
        <f>+C45+C51+C56</f>
        <v>0</v>
      </c>
    </row>
    <row r="58" ht="15" customHeight="1" thickBot="1">
      <c r="C58" s="254"/>
    </row>
    <row r="59" spans="1:3" ht="14.25" customHeight="1" thickBot="1">
      <c r="A59" s="153" t="s">
        <v>440</v>
      </c>
      <c r="B59" s="154"/>
      <c r="C59" s="67"/>
    </row>
    <row r="60" spans="1:3" ht="13.5" thickBot="1">
      <c r="A60" s="153" t="s">
        <v>134</v>
      </c>
      <c r="B60" s="154"/>
      <c r="C60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view="pageLayout" workbookViewId="0" topLeftCell="A1">
      <selection activeCell="J3" sqref="J3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383" t="s">
        <v>3</v>
      </c>
      <c r="B1" s="383"/>
      <c r="C1" s="383"/>
      <c r="D1" s="383"/>
      <c r="E1" s="383"/>
      <c r="F1" s="383"/>
      <c r="G1" s="383"/>
    </row>
    <row r="3" spans="1:7" s="92" customFormat="1" ht="27" customHeight="1">
      <c r="A3" s="90" t="s">
        <v>135</v>
      </c>
      <c r="B3" s="91"/>
      <c r="C3" s="382" t="s">
        <v>136</v>
      </c>
      <c r="D3" s="382"/>
      <c r="E3" s="382"/>
      <c r="F3" s="382"/>
      <c r="G3" s="382"/>
    </row>
    <row r="4" spans="1:7" s="92" customFormat="1" ht="15.75">
      <c r="A4" s="91"/>
      <c r="B4" s="91"/>
      <c r="C4" s="91"/>
      <c r="D4" s="91"/>
      <c r="E4" s="91"/>
      <c r="F4" s="91"/>
      <c r="G4" s="91"/>
    </row>
    <row r="5" spans="1:7" s="92" customFormat="1" ht="24.75" customHeight="1">
      <c r="A5" s="90" t="s">
        <v>137</v>
      </c>
      <c r="B5" s="91"/>
      <c r="C5" s="382" t="s">
        <v>136</v>
      </c>
      <c r="D5" s="382"/>
      <c r="E5" s="382"/>
      <c r="F5" s="382"/>
      <c r="G5" s="91"/>
    </row>
    <row r="6" spans="1:7" s="93" customFormat="1" ht="12.75">
      <c r="A6" s="129"/>
      <c r="B6" s="129"/>
      <c r="C6" s="129"/>
      <c r="D6" s="129"/>
      <c r="E6" s="129"/>
      <c r="F6" s="129"/>
      <c r="G6" s="129"/>
    </row>
    <row r="7" spans="1:7" s="94" customFormat="1" ht="15" customHeight="1">
      <c r="A7" s="172" t="s">
        <v>138</v>
      </c>
      <c r="B7" s="171"/>
      <c r="C7" s="171"/>
      <c r="D7" s="157"/>
      <c r="E7" s="157"/>
      <c r="F7" s="157"/>
      <c r="G7" s="157"/>
    </row>
    <row r="8" spans="1:7" s="94" customFormat="1" ht="15" customHeight="1" thickBot="1">
      <c r="A8" s="172" t="s">
        <v>139</v>
      </c>
      <c r="B8" s="157"/>
      <c r="C8" s="157"/>
      <c r="D8" s="157"/>
      <c r="E8" s="157"/>
      <c r="F8" s="157"/>
      <c r="G8" s="157"/>
    </row>
    <row r="9" spans="1:7" s="55" customFormat="1" ht="42" customHeight="1" thickBot="1">
      <c r="A9" s="120" t="s">
        <v>7</v>
      </c>
      <c r="B9" s="121" t="s">
        <v>140</v>
      </c>
      <c r="C9" s="121" t="s">
        <v>141</v>
      </c>
      <c r="D9" s="121" t="s">
        <v>142</v>
      </c>
      <c r="E9" s="121" t="s">
        <v>143</v>
      </c>
      <c r="F9" s="121" t="s">
        <v>144</v>
      </c>
      <c r="G9" s="122" t="s">
        <v>41</v>
      </c>
    </row>
    <row r="10" spans="1:7" ht="24" customHeight="1">
      <c r="A10" s="158" t="s">
        <v>9</v>
      </c>
      <c r="B10" s="126" t="s">
        <v>145</v>
      </c>
      <c r="C10" s="95"/>
      <c r="D10" s="95"/>
      <c r="E10" s="95"/>
      <c r="F10" s="95"/>
      <c r="G10" s="159">
        <f>SUM(C10:F10)</f>
        <v>0</v>
      </c>
    </row>
    <row r="11" spans="1:7" ht="24" customHeight="1">
      <c r="A11" s="160" t="s">
        <v>10</v>
      </c>
      <c r="B11" s="127" t="s">
        <v>146</v>
      </c>
      <c r="C11" s="96"/>
      <c r="D11" s="96"/>
      <c r="E11" s="96"/>
      <c r="F11" s="96"/>
      <c r="G11" s="161">
        <f aca="true" t="shared" si="0" ref="G11:G16">SUM(C11:F11)</f>
        <v>0</v>
      </c>
    </row>
    <row r="12" spans="1:7" ht="24" customHeight="1">
      <c r="A12" s="160" t="s">
        <v>11</v>
      </c>
      <c r="B12" s="127" t="s">
        <v>147</v>
      </c>
      <c r="C12" s="96"/>
      <c r="D12" s="96"/>
      <c r="E12" s="96"/>
      <c r="F12" s="96"/>
      <c r="G12" s="161">
        <f t="shared" si="0"/>
        <v>0</v>
      </c>
    </row>
    <row r="13" spans="1:7" ht="24" customHeight="1">
      <c r="A13" s="160" t="s">
        <v>12</v>
      </c>
      <c r="B13" s="127" t="s">
        <v>148</v>
      </c>
      <c r="C13" s="96"/>
      <c r="D13" s="96"/>
      <c r="E13" s="96"/>
      <c r="F13" s="96"/>
      <c r="G13" s="161">
        <f t="shared" si="0"/>
        <v>0</v>
      </c>
    </row>
    <row r="14" spans="1:7" ht="24" customHeight="1">
      <c r="A14" s="160" t="s">
        <v>13</v>
      </c>
      <c r="B14" s="127" t="s">
        <v>149</v>
      </c>
      <c r="C14" s="96"/>
      <c r="D14" s="96"/>
      <c r="E14" s="96"/>
      <c r="F14" s="96"/>
      <c r="G14" s="161">
        <f t="shared" si="0"/>
        <v>0</v>
      </c>
    </row>
    <row r="15" spans="1:7" ht="24" customHeight="1" thickBot="1">
      <c r="A15" s="162" t="s">
        <v>14</v>
      </c>
      <c r="B15" s="163" t="s">
        <v>150</v>
      </c>
      <c r="C15" s="97"/>
      <c r="D15" s="97"/>
      <c r="E15" s="97"/>
      <c r="F15" s="97"/>
      <c r="G15" s="164">
        <f t="shared" si="0"/>
        <v>0</v>
      </c>
    </row>
    <row r="16" spans="1:7" s="98" customFormat="1" ht="24" customHeight="1" thickBot="1">
      <c r="A16" s="165" t="s">
        <v>15</v>
      </c>
      <c r="B16" s="166" t="s">
        <v>41</v>
      </c>
      <c r="C16" s="167">
        <f>SUM(C10:C15)</f>
        <v>0</v>
      </c>
      <c r="D16" s="167">
        <f>SUM(D10:D15)</f>
        <v>0</v>
      </c>
      <c r="E16" s="167">
        <f>SUM(E10:E15)</f>
        <v>0</v>
      </c>
      <c r="F16" s="167">
        <f>SUM(F10:F15)</f>
        <v>0</v>
      </c>
      <c r="G16" s="168">
        <f t="shared" si="0"/>
        <v>0</v>
      </c>
    </row>
    <row r="17" spans="1:7" s="93" customFormat="1" ht="12.75">
      <c r="A17" s="129"/>
      <c r="B17" s="129"/>
      <c r="C17" s="129"/>
      <c r="D17" s="129"/>
      <c r="E17" s="129"/>
      <c r="F17" s="129"/>
      <c r="G17" s="129"/>
    </row>
    <row r="18" spans="1:7" s="93" customFormat="1" ht="12.75">
      <c r="A18" s="129"/>
      <c r="B18" s="129"/>
      <c r="C18" s="129"/>
      <c r="D18" s="129"/>
      <c r="E18" s="129"/>
      <c r="F18" s="129"/>
      <c r="G18" s="129"/>
    </row>
    <row r="19" spans="1:7" s="93" customFormat="1" ht="12.75">
      <c r="A19" s="129"/>
      <c r="B19" s="129"/>
      <c r="C19" s="129"/>
      <c r="D19" s="129"/>
      <c r="E19" s="129"/>
      <c r="F19" s="129"/>
      <c r="G19" s="129"/>
    </row>
    <row r="20" spans="1:7" s="93" customFormat="1" ht="15.75">
      <c r="A20" s="92" t="e">
        <f>+CONCATENATE("......................, ",LEFT(#REF!,4),". .......................... hó ..... nap")</f>
        <v>#REF!</v>
      </c>
      <c r="B20" s="129"/>
      <c r="C20" s="129"/>
      <c r="D20" s="129"/>
      <c r="E20" s="129"/>
      <c r="F20" s="129"/>
      <c r="G20" s="129"/>
    </row>
    <row r="21" spans="1:7" s="93" customFormat="1" ht="12.75">
      <c r="A21" s="129"/>
      <c r="B21" s="129"/>
      <c r="C21" s="129"/>
      <c r="D21" s="129"/>
      <c r="E21" s="129"/>
      <c r="F21" s="129"/>
      <c r="G21" s="129"/>
    </row>
    <row r="22" spans="1:7" ht="12.75">
      <c r="A22" s="129"/>
      <c r="B22" s="129"/>
      <c r="C22" s="129"/>
      <c r="D22" s="129"/>
      <c r="E22" s="129"/>
      <c r="F22" s="129"/>
      <c r="G22" s="129"/>
    </row>
    <row r="23" spans="1:7" ht="12.75">
      <c r="A23" s="129"/>
      <c r="B23" s="129"/>
      <c r="C23" s="93"/>
      <c r="D23" s="93"/>
      <c r="E23" s="93"/>
      <c r="F23" s="93"/>
      <c r="G23" s="129"/>
    </row>
    <row r="24" spans="1:7" ht="13.5">
      <c r="A24" s="129"/>
      <c r="B24" s="129"/>
      <c r="C24" s="169"/>
      <c r="D24" s="170" t="s">
        <v>151</v>
      </c>
      <c r="E24" s="170"/>
      <c r="F24" s="169"/>
      <c r="G24" s="129"/>
    </row>
    <row r="25" spans="3:6" ht="13.5">
      <c r="C25" s="99"/>
      <c r="D25" s="100"/>
      <c r="E25" s="100"/>
      <c r="F25" s="99"/>
    </row>
    <row r="26" spans="3:6" ht="13.5">
      <c r="C26" s="99"/>
      <c r="D26" s="100"/>
      <c r="E26" s="100"/>
      <c r="F26" s="99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27. melléklet az 1/2016. (II.12.)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82">
      <selection activeCell="B27" sqref="B27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81" customWidth="1"/>
    <col min="5" max="16384" width="9.375" style="281" customWidth="1"/>
  </cols>
  <sheetData>
    <row r="1" spans="1:3" ht="15.75" customHeight="1">
      <c r="A1" s="359" t="s">
        <v>6</v>
      </c>
      <c r="B1" s="359"/>
      <c r="C1" s="359"/>
    </row>
    <row r="2" spans="1:3" ht="15.75" customHeight="1" thickBot="1">
      <c r="A2" s="360" t="s">
        <v>93</v>
      </c>
      <c r="B2" s="360"/>
      <c r="C2" s="190" t="s">
        <v>157</v>
      </c>
    </row>
    <row r="3" spans="1:3" ht="37.5" customHeight="1" thickBot="1">
      <c r="A3" s="21" t="s">
        <v>58</v>
      </c>
      <c r="B3" s="22" t="s">
        <v>8</v>
      </c>
      <c r="C3" s="30" t="s">
        <v>474</v>
      </c>
    </row>
    <row r="4" spans="1:3" s="282" customFormat="1" ht="12" customHeight="1" thickBot="1">
      <c r="A4" s="276"/>
      <c r="B4" s="277" t="s">
        <v>418</v>
      </c>
      <c r="C4" s="278" t="s">
        <v>419</v>
      </c>
    </row>
    <row r="5" spans="1:3" s="283" customFormat="1" ht="12" customHeight="1" thickBot="1">
      <c r="A5" s="18" t="s">
        <v>9</v>
      </c>
      <c r="B5" s="19" t="s">
        <v>182</v>
      </c>
      <c r="C5" s="180">
        <f>+C6+C7+C8+C9+C10+C11</f>
        <v>0</v>
      </c>
    </row>
    <row r="6" spans="1:3" s="283" customFormat="1" ht="12" customHeight="1">
      <c r="A6" s="13" t="s">
        <v>70</v>
      </c>
      <c r="B6" s="284" t="s">
        <v>183</v>
      </c>
      <c r="C6" s="183"/>
    </row>
    <row r="7" spans="1:3" s="283" customFormat="1" ht="12" customHeight="1">
      <c r="A7" s="12" t="s">
        <v>71</v>
      </c>
      <c r="B7" s="285" t="s">
        <v>184</v>
      </c>
      <c r="C7" s="182"/>
    </row>
    <row r="8" spans="1:3" s="283" customFormat="1" ht="12" customHeight="1">
      <c r="A8" s="12" t="s">
        <v>72</v>
      </c>
      <c r="B8" s="285" t="s">
        <v>454</v>
      </c>
      <c r="C8" s="182"/>
    </row>
    <row r="9" spans="1:3" s="283" customFormat="1" ht="12" customHeight="1">
      <c r="A9" s="12" t="s">
        <v>73</v>
      </c>
      <c r="B9" s="285" t="s">
        <v>185</v>
      </c>
      <c r="C9" s="182"/>
    </row>
    <row r="10" spans="1:3" s="283" customFormat="1" ht="12" customHeight="1">
      <c r="A10" s="12" t="s">
        <v>90</v>
      </c>
      <c r="B10" s="176" t="s">
        <v>363</v>
      </c>
      <c r="C10" s="182"/>
    </row>
    <row r="11" spans="1:3" s="283" customFormat="1" ht="12" customHeight="1" thickBot="1">
      <c r="A11" s="14" t="s">
        <v>74</v>
      </c>
      <c r="B11" s="177" t="s">
        <v>364</v>
      </c>
      <c r="C11" s="182"/>
    </row>
    <row r="12" spans="1:3" s="283" customFormat="1" ht="12" customHeight="1" thickBot="1">
      <c r="A12" s="18" t="s">
        <v>10</v>
      </c>
      <c r="B12" s="175" t="s">
        <v>186</v>
      </c>
      <c r="C12" s="180">
        <f>+C13+C14+C15+C16+C17</f>
        <v>0</v>
      </c>
    </row>
    <row r="13" spans="1:3" s="283" customFormat="1" ht="12" customHeight="1">
      <c r="A13" s="13" t="s">
        <v>76</v>
      </c>
      <c r="B13" s="284" t="s">
        <v>187</v>
      </c>
      <c r="C13" s="183"/>
    </row>
    <row r="14" spans="1:3" s="283" customFormat="1" ht="12" customHeight="1">
      <c r="A14" s="12" t="s">
        <v>77</v>
      </c>
      <c r="B14" s="285" t="s">
        <v>188</v>
      </c>
      <c r="C14" s="182"/>
    </row>
    <row r="15" spans="1:3" s="283" customFormat="1" ht="12" customHeight="1">
      <c r="A15" s="12" t="s">
        <v>78</v>
      </c>
      <c r="B15" s="285" t="s">
        <v>353</v>
      </c>
      <c r="C15" s="182"/>
    </row>
    <row r="16" spans="1:3" s="283" customFormat="1" ht="12" customHeight="1">
      <c r="A16" s="12" t="s">
        <v>79</v>
      </c>
      <c r="B16" s="285" t="s">
        <v>354</v>
      </c>
      <c r="C16" s="182"/>
    </row>
    <row r="17" spans="1:3" s="283" customFormat="1" ht="12" customHeight="1">
      <c r="A17" s="12" t="s">
        <v>80</v>
      </c>
      <c r="B17" s="285" t="s">
        <v>189</v>
      </c>
      <c r="C17" s="182"/>
    </row>
    <row r="18" spans="1:3" s="283" customFormat="1" ht="12" customHeight="1" thickBot="1">
      <c r="A18" s="14" t="s">
        <v>86</v>
      </c>
      <c r="B18" s="177" t="s">
        <v>190</v>
      </c>
      <c r="C18" s="184"/>
    </row>
    <row r="19" spans="1:3" s="283" customFormat="1" ht="12" customHeight="1" thickBot="1">
      <c r="A19" s="18" t="s">
        <v>11</v>
      </c>
      <c r="B19" s="19" t="s">
        <v>191</v>
      </c>
      <c r="C19" s="180">
        <f>+C20+C21+C22+C23+C24</f>
        <v>0</v>
      </c>
    </row>
    <row r="20" spans="1:3" s="283" customFormat="1" ht="12" customHeight="1">
      <c r="A20" s="13" t="s">
        <v>59</v>
      </c>
      <c r="B20" s="284" t="s">
        <v>192</v>
      </c>
      <c r="C20" s="183"/>
    </row>
    <row r="21" spans="1:3" s="283" customFormat="1" ht="12" customHeight="1">
      <c r="A21" s="12" t="s">
        <v>60</v>
      </c>
      <c r="B21" s="285" t="s">
        <v>193</v>
      </c>
      <c r="C21" s="182"/>
    </row>
    <row r="22" spans="1:3" s="283" customFormat="1" ht="12" customHeight="1">
      <c r="A22" s="12" t="s">
        <v>61</v>
      </c>
      <c r="B22" s="285" t="s">
        <v>355</v>
      </c>
      <c r="C22" s="182"/>
    </row>
    <row r="23" spans="1:3" s="283" customFormat="1" ht="12" customHeight="1">
      <c r="A23" s="12" t="s">
        <v>62</v>
      </c>
      <c r="B23" s="285" t="s">
        <v>356</v>
      </c>
      <c r="C23" s="182"/>
    </row>
    <row r="24" spans="1:3" s="283" customFormat="1" ht="12" customHeight="1">
      <c r="A24" s="12" t="s">
        <v>102</v>
      </c>
      <c r="B24" s="285" t="s">
        <v>194</v>
      </c>
      <c r="C24" s="182"/>
    </row>
    <row r="25" spans="1:3" s="283" customFormat="1" ht="12" customHeight="1" thickBot="1">
      <c r="A25" s="14" t="s">
        <v>103</v>
      </c>
      <c r="B25" s="286" t="s">
        <v>195</v>
      </c>
      <c r="C25" s="184"/>
    </row>
    <row r="26" spans="1:3" s="283" customFormat="1" ht="12" customHeight="1" thickBot="1">
      <c r="A26" s="18" t="s">
        <v>104</v>
      </c>
      <c r="B26" s="19" t="s">
        <v>455</v>
      </c>
      <c r="C26" s="186">
        <f>SUM(C27:C33)</f>
        <v>0</v>
      </c>
    </row>
    <row r="27" spans="1:3" s="283" customFormat="1" ht="12" customHeight="1">
      <c r="A27" s="13" t="s">
        <v>197</v>
      </c>
      <c r="B27" s="284" t="s">
        <v>459</v>
      </c>
      <c r="C27" s="183"/>
    </row>
    <row r="28" spans="1:3" s="283" customFormat="1" ht="12" customHeight="1">
      <c r="A28" s="12" t="s">
        <v>198</v>
      </c>
      <c r="B28" s="285" t="s">
        <v>460</v>
      </c>
      <c r="C28" s="182"/>
    </row>
    <row r="29" spans="1:3" s="283" customFormat="1" ht="12" customHeight="1">
      <c r="A29" s="12" t="s">
        <v>199</v>
      </c>
      <c r="B29" s="285" t="s">
        <v>461</v>
      </c>
      <c r="C29" s="182"/>
    </row>
    <row r="30" spans="1:3" s="283" customFormat="1" ht="12" customHeight="1">
      <c r="A30" s="12" t="s">
        <v>200</v>
      </c>
      <c r="B30" s="285" t="s">
        <v>462</v>
      </c>
      <c r="C30" s="182"/>
    </row>
    <row r="31" spans="1:3" s="283" customFormat="1" ht="12" customHeight="1">
      <c r="A31" s="12" t="s">
        <v>456</v>
      </c>
      <c r="B31" s="285" t="s">
        <v>201</v>
      </c>
      <c r="C31" s="182"/>
    </row>
    <row r="32" spans="1:3" s="283" customFormat="1" ht="12" customHeight="1">
      <c r="A32" s="12" t="s">
        <v>457</v>
      </c>
      <c r="B32" s="285" t="s">
        <v>483</v>
      </c>
      <c r="C32" s="182"/>
    </row>
    <row r="33" spans="1:3" s="283" customFormat="1" ht="12" customHeight="1" thickBot="1">
      <c r="A33" s="14" t="s">
        <v>458</v>
      </c>
      <c r="B33" s="352" t="s">
        <v>203</v>
      </c>
      <c r="C33" s="184"/>
    </row>
    <row r="34" spans="1:3" s="283" customFormat="1" ht="12" customHeight="1" thickBot="1">
      <c r="A34" s="18" t="s">
        <v>13</v>
      </c>
      <c r="B34" s="19" t="s">
        <v>365</v>
      </c>
      <c r="C34" s="180">
        <f>SUM(C35:C45)</f>
        <v>0</v>
      </c>
    </row>
    <row r="35" spans="1:3" s="283" customFormat="1" ht="12" customHeight="1">
      <c r="A35" s="13" t="s">
        <v>63</v>
      </c>
      <c r="B35" s="284" t="s">
        <v>206</v>
      </c>
      <c r="C35" s="183"/>
    </row>
    <row r="36" spans="1:3" s="283" customFormat="1" ht="12" customHeight="1">
      <c r="A36" s="12" t="s">
        <v>64</v>
      </c>
      <c r="B36" s="285" t="s">
        <v>207</v>
      </c>
      <c r="C36" s="182"/>
    </row>
    <row r="37" spans="1:3" s="283" customFormat="1" ht="12" customHeight="1">
      <c r="A37" s="12" t="s">
        <v>65</v>
      </c>
      <c r="B37" s="285" t="s">
        <v>208</v>
      </c>
      <c r="C37" s="182"/>
    </row>
    <row r="38" spans="1:3" s="283" customFormat="1" ht="12" customHeight="1">
      <c r="A38" s="12" t="s">
        <v>106</v>
      </c>
      <c r="B38" s="285" t="s">
        <v>209</v>
      </c>
      <c r="C38" s="182"/>
    </row>
    <row r="39" spans="1:3" s="283" customFormat="1" ht="12" customHeight="1">
      <c r="A39" s="12" t="s">
        <v>107</v>
      </c>
      <c r="B39" s="285" t="s">
        <v>210</v>
      </c>
      <c r="C39" s="182"/>
    </row>
    <row r="40" spans="1:3" s="283" customFormat="1" ht="12" customHeight="1">
      <c r="A40" s="12" t="s">
        <v>108</v>
      </c>
      <c r="B40" s="285" t="s">
        <v>211</v>
      </c>
      <c r="C40" s="182"/>
    </row>
    <row r="41" spans="1:3" s="283" customFormat="1" ht="12" customHeight="1">
      <c r="A41" s="12" t="s">
        <v>109</v>
      </c>
      <c r="B41" s="285" t="s">
        <v>212</v>
      </c>
      <c r="C41" s="182"/>
    </row>
    <row r="42" spans="1:3" s="283" customFormat="1" ht="12" customHeight="1">
      <c r="A42" s="12" t="s">
        <v>110</v>
      </c>
      <c r="B42" s="285" t="s">
        <v>463</v>
      </c>
      <c r="C42" s="182"/>
    </row>
    <row r="43" spans="1:3" s="283" customFormat="1" ht="12" customHeight="1">
      <c r="A43" s="12" t="s">
        <v>204</v>
      </c>
      <c r="B43" s="285" t="s">
        <v>214</v>
      </c>
      <c r="C43" s="185"/>
    </row>
    <row r="44" spans="1:3" s="283" customFormat="1" ht="12" customHeight="1">
      <c r="A44" s="14" t="s">
        <v>205</v>
      </c>
      <c r="B44" s="286" t="s">
        <v>367</v>
      </c>
      <c r="C44" s="273"/>
    </row>
    <row r="45" spans="1:3" s="283" customFormat="1" ht="12" customHeight="1" thickBot="1">
      <c r="A45" s="14" t="s">
        <v>366</v>
      </c>
      <c r="B45" s="177" t="s">
        <v>215</v>
      </c>
      <c r="C45" s="273"/>
    </row>
    <row r="46" spans="1:3" s="283" customFormat="1" ht="12" customHeight="1" thickBot="1">
      <c r="A46" s="18" t="s">
        <v>14</v>
      </c>
      <c r="B46" s="19" t="s">
        <v>216</v>
      </c>
      <c r="C46" s="180">
        <f>SUM(C47:C51)</f>
        <v>0</v>
      </c>
    </row>
    <row r="47" spans="1:3" s="283" customFormat="1" ht="12" customHeight="1">
      <c r="A47" s="13" t="s">
        <v>66</v>
      </c>
      <c r="B47" s="284" t="s">
        <v>220</v>
      </c>
      <c r="C47" s="327"/>
    </row>
    <row r="48" spans="1:3" s="283" customFormat="1" ht="12" customHeight="1">
      <c r="A48" s="12" t="s">
        <v>67</v>
      </c>
      <c r="B48" s="285" t="s">
        <v>221</v>
      </c>
      <c r="C48" s="185"/>
    </row>
    <row r="49" spans="1:3" s="283" customFormat="1" ht="12" customHeight="1">
      <c r="A49" s="12" t="s">
        <v>217</v>
      </c>
      <c r="B49" s="285" t="s">
        <v>222</v>
      </c>
      <c r="C49" s="185"/>
    </row>
    <row r="50" spans="1:3" s="283" customFormat="1" ht="12" customHeight="1">
      <c r="A50" s="12" t="s">
        <v>218</v>
      </c>
      <c r="B50" s="285" t="s">
        <v>223</v>
      </c>
      <c r="C50" s="185"/>
    </row>
    <row r="51" spans="1:3" s="283" customFormat="1" ht="12" customHeight="1" thickBot="1">
      <c r="A51" s="14" t="s">
        <v>219</v>
      </c>
      <c r="B51" s="177" t="s">
        <v>224</v>
      </c>
      <c r="C51" s="273"/>
    </row>
    <row r="52" spans="1:3" s="283" customFormat="1" ht="12" customHeight="1" thickBot="1">
      <c r="A52" s="18" t="s">
        <v>111</v>
      </c>
      <c r="B52" s="19" t="s">
        <v>225</v>
      </c>
      <c r="C52" s="180">
        <f>SUM(C53:C55)</f>
        <v>0</v>
      </c>
    </row>
    <row r="53" spans="1:3" s="283" customFormat="1" ht="12" customHeight="1">
      <c r="A53" s="13" t="s">
        <v>68</v>
      </c>
      <c r="B53" s="284" t="s">
        <v>226</v>
      </c>
      <c r="C53" s="183"/>
    </row>
    <row r="54" spans="1:3" s="283" customFormat="1" ht="12" customHeight="1">
      <c r="A54" s="12" t="s">
        <v>69</v>
      </c>
      <c r="B54" s="285" t="s">
        <v>357</v>
      </c>
      <c r="C54" s="182"/>
    </row>
    <row r="55" spans="1:3" s="283" customFormat="1" ht="12" customHeight="1">
      <c r="A55" s="12" t="s">
        <v>229</v>
      </c>
      <c r="B55" s="285" t="s">
        <v>227</v>
      </c>
      <c r="C55" s="182"/>
    </row>
    <row r="56" spans="1:3" s="283" customFormat="1" ht="12" customHeight="1" thickBot="1">
      <c r="A56" s="14" t="s">
        <v>230</v>
      </c>
      <c r="B56" s="177" t="s">
        <v>228</v>
      </c>
      <c r="C56" s="184"/>
    </row>
    <row r="57" spans="1:3" s="283" customFormat="1" ht="12" customHeight="1" thickBot="1">
      <c r="A57" s="18" t="s">
        <v>16</v>
      </c>
      <c r="B57" s="175" t="s">
        <v>231</v>
      </c>
      <c r="C57" s="180">
        <f>SUM(C58:C60)</f>
        <v>0</v>
      </c>
    </row>
    <row r="58" spans="1:3" s="283" customFormat="1" ht="12" customHeight="1">
      <c r="A58" s="13" t="s">
        <v>112</v>
      </c>
      <c r="B58" s="284" t="s">
        <v>233</v>
      </c>
      <c r="C58" s="185"/>
    </row>
    <row r="59" spans="1:3" s="283" customFormat="1" ht="12" customHeight="1">
      <c r="A59" s="12" t="s">
        <v>113</v>
      </c>
      <c r="B59" s="285" t="s">
        <v>358</v>
      </c>
      <c r="C59" s="185"/>
    </row>
    <row r="60" spans="1:3" s="283" customFormat="1" ht="12" customHeight="1">
      <c r="A60" s="12" t="s">
        <v>158</v>
      </c>
      <c r="B60" s="285" t="s">
        <v>234</v>
      </c>
      <c r="C60" s="185"/>
    </row>
    <row r="61" spans="1:3" s="283" customFormat="1" ht="12" customHeight="1" thickBot="1">
      <c r="A61" s="14" t="s">
        <v>232</v>
      </c>
      <c r="B61" s="177" t="s">
        <v>235</v>
      </c>
      <c r="C61" s="185"/>
    </row>
    <row r="62" spans="1:3" s="283" customFormat="1" ht="12" customHeight="1" thickBot="1">
      <c r="A62" s="348" t="s">
        <v>407</v>
      </c>
      <c r="B62" s="19" t="s">
        <v>236</v>
      </c>
      <c r="C62" s="186">
        <f>+C5+C12+C19+C26+C34+C46+C52+C57</f>
        <v>0</v>
      </c>
    </row>
    <row r="63" spans="1:3" s="283" customFormat="1" ht="12" customHeight="1" thickBot="1">
      <c r="A63" s="329" t="s">
        <v>237</v>
      </c>
      <c r="B63" s="175" t="s">
        <v>238</v>
      </c>
      <c r="C63" s="180">
        <f>SUM(C64:C66)</f>
        <v>0</v>
      </c>
    </row>
    <row r="64" spans="1:3" s="283" customFormat="1" ht="12" customHeight="1">
      <c r="A64" s="13" t="s">
        <v>269</v>
      </c>
      <c r="B64" s="284" t="s">
        <v>239</v>
      </c>
      <c r="C64" s="185"/>
    </row>
    <row r="65" spans="1:3" s="283" customFormat="1" ht="12" customHeight="1">
      <c r="A65" s="12" t="s">
        <v>278</v>
      </c>
      <c r="B65" s="285" t="s">
        <v>240</v>
      </c>
      <c r="C65" s="185"/>
    </row>
    <row r="66" spans="1:3" s="283" customFormat="1" ht="12" customHeight="1" thickBot="1">
      <c r="A66" s="14" t="s">
        <v>279</v>
      </c>
      <c r="B66" s="342" t="s">
        <v>392</v>
      </c>
      <c r="C66" s="185"/>
    </row>
    <row r="67" spans="1:3" s="283" customFormat="1" ht="12" customHeight="1" thickBot="1">
      <c r="A67" s="329" t="s">
        <v>242</v>
      </c>
      <c r="B67" s="175" t="s">
        <v>243</v>
      </c>
      <c r="C67" s="180">
        <f>SUM(C68:C71)</f>
        <v>0</v>
      </c>
    </row>
    <row r="68" spans="1:3" s="283" customFormat="1" ht="12" customHeight="1">
      <c r="A68" s="13" t="s">
        <v>91</v>
      </c>
      <c r="B68" s="284" t="s">
        <v>244</v>
      </c>
      <c r="C68" s="185"/>
    </row>
    <row r="69" spans="1:3" s="283" customFormat="1" ht="12" customHeight="1">
      <c r="A69" s="12" t="s">
        <v>92</v>
      </c>
      <c r="B69" s="285" t="s">
        <v>245</v>
      </c>
      <c r="C69" s="185"/>
    </row>
    <row r="70" spans="1:3" s="283" customFormat="1" ht="12" customHeight="1">
      <c r="A70" s="12" t="s">
        <v>270</v>
      </c>
      <c r="B70" s="285" t="s">
        <v>246</v>
      </c>
      <c r="C70" s="185"/>
    </row>
    <row r="71" spans="1:3" s="283" customFormat="1" ht="12" customHeight="1" thickBot="1">
      <c r="A71" s="14" t="s">
        <v>271</v>
      </c>
      <c r="B71" s="177" t="s">
        <v>247</v>
      </c>
      <c r="C71" s="185"/>
    </row>
    <row r="72" spans="1:3" s="283" customFormat="1" ht="12" customHeight="1" thickBot="1">
      <c r="A72" s="329" t="s">
        <v>248</v>
      </c>
      <c r="B72" s="175" t="s">
        <v>249</v>
      </c>
      <c r="C72" s="180">
        <f>SUM(C73:C74)</f>
        <v>0</v>
      </c>
    </row>
    <row r="73" spans="1:3" s="283" customFormat="1" ht="12" customHeight="1">
      <c r="A73" s="13" t="s">
        <v>272</v>
      </c>
      <c r="B73" s="284" t="s">
        <v>250</v>
      </c>
      <c r="C73" s="185"/>
    </row>
    <row r="74" spans="1:3" s="283" customFormat="1" ht="12" customHeight="1" thickBot="1">
      <c r="A74" s="14" t="s">
        <v>273</v>
      </c>
      <c r="B74" s="177" t="s">
        <v>251</v>
      </c>
      <c r="C74" s="185"/>
    </row>
    <row r="75" spans="1:3" s="283" customFormat="1" ht="12" customHeight="1" thickBot="1">
      <c r="A75" s="329" t="s">
        <v>252</v>
      </c>
      <c r="B75" s="175" t="s">
        <v>253</v>
      </c>
      <c r="C75" s="180">
        <f>SUM(C76:C78)</f>
        <v>0</v>
      </c>
    </row>
    <row r="76" spans="1:3" s="283" customFormat="1" ht="12" customHeight="1">
      <c r="A76" s="13" t="s">
        <v>274</v>
      </c>
      <c r="B76" s="284" t="s">
        <v>254</v>
      </c>
      <c r="C76" s="185"/>
    </row>
    <row r="77" spans="1:3" s="283" customFormat="1" ht="12" customHeight="1">
      <c r="A77" s="12" t="s">
        <v>275</v>
      </c>
      <c r="B77" s="285" t="s">
        <v>255</v>
      </c>
      <c r="C77" s="185"/>
    </row>
    <row r="78" spans="1:3" s="283" customFormat="1" ht="12" customHeight="1" thickBot="1">
      <c r="A78" s="14" t="s">
        <v>276</v>
      </c>
      <c r="B78" s="177" t="s">
        <v>256</v>
      </c>
      <c r="C78" s="185"/>
    </row>
    <row r="79" spans="1:3" s="283" customFormat="1" ht="12" customHeight="1" thickBot="1">
      <c r="A79" s="329" t="s">
        <v>257</v>
      </c>
      <c r="B79" s="175" t="s">
        <v>277</v>
      </c>
      <c r="C79" s="180">
        <f>SUM(C80:C83)</f>
        <v>0</v>
      </c>
    </row>
    <row r="80" spans="1:3" s="283" customFormat="1" ht="12" customHeight="1">
      <c r="A80" s="288" t="s">
        <v>258</v>
      </c>
      <c r="B80" s="284" t="s">
        <v>259</v>
      </c>
      <c r="C80" s="185"/>
    </row>
    <row r="81" spans="1:3" s="283" customFormat="1" ht="12" customHeight="1">
      <c r="A81" s="289" t="s">
        <v>260</v>
      </c>
      <c r="B81" s="285" t="s">
        <v>261</v>
      </c>
      <c r="C81" s="185"/>
    </row>
    <row r="82" spans="1:3" s="283" customFormat="1" ht="12" customHeight="1">
      <c r="A82" s="289" t="s">
        <v>262</v>
      </c>
      <c r="B82" s="285" t="s">
        <v>263</v>
      </c>
      <c r="C82" s="185"/>
    </row>
    <row r="83" spans="1:3" s="283" customFormat="1" ht="12" customHeight="1" thickBot="1">
      <c r="A83" s="290" t="s">
        <v>264</v>
      </c>
      <c r="B83" s="177" t="s">
        <v>265</v>
      </c>
      <c r="C83" s="185"/>
    </row>
    <row r="84" spans="1:3" s="283" customFormat="1" ht="12" customHeight="1" thickBot="1">
      <c r="A84" s="329" t="s">
        <v>266</v>
      </c>
      <c r="B84" s="175" t="s">
        <v>406</v>
      </c>
      <c r="C84" s="328"/>
    </row>
    <row r="85" spans="1:3" s="283" customFormat="1" ht="13.5" customHeight="1" thickBot="1">
      <c r="A85" s="329" t="s">
        <v>268</v>
      </c>
      <c r="B85" s="175" t="s">
        <v>267</v>
      </c>
      <c r="C85" s="328"/>
    </row>
    <row r="86" spans="1:3" s="283" customFormat="1" ht="15.75" customHeight="1" thickBot="1">
      <c r="A86" s="329" t="s">
        <v>280</v>
      </c>
      <c r="B86" s="291" t="s">
        <v>409</v>
      </c>
      <c r="C86" s="186">
        <f>+C63+C67+C72+C75+C79+C85+C84</f>
        <v>0</v>
      </c>
    </row>
    <row r="87" spans="1:3" s="283" customFormat="1" ht="16.5" customHeight="1" thickBot="1">
      <c r="A87" s="330" t="s">
        <v>408</v>
      </c>
      <c r="B87" s="292" t="s">
        <v>410</v>
      </c>
      <c r="C87" s="186">
        <f>+C62+C86</f>
        <v>0</v>
      </c>
    </row>
    <row r="88" spans="1:3" s="283" customFormat="1" ht="83.25" customHeight="1">
      <c r="A88" s="3"/>
      <c r="B88" s="4"/>
      <c r="C88" s="187"/>
    </row>
    <row r="89" spans="1:3" ht="16.5" customHeight="1">
      <c r="A89" s="359" t="s">
        <v>37</v>
      </c>
      <c r="B89" s="359"/>
      <c r="C89" s="359"/>
    </row>
    <row r="90" spans="1:3" s="293" customFormat="1" ht="16.5" customHeight="1" thickBot="1">
      <c r="A90" s="361" t="s">
        <v>94</v>
      </c>
      <c r="B90" s="361"/>
      <c r="C90" s="71" t="s">
        <v>157</v>
      </c>
    </row>
    <row r="91" spans="1:3" ht="37.5" customHeight="1" thickBot="1">
      <c r="A91" s="21" t="s">
        <v>58</v>
      </c>
      <c r="B91" s="22" t="s">
        <v>38</v>
      </c>
      <c r="C91" s="30" t="str">
        <f>+C3</f>
        <v>2016. évi előirányzat</v>
      </c>
    </row>
    <row r="92" spans="1:3" s="282" customFormat="1" ht="12" customHeight="1" thickBot="1">
      <c r="A92" s="27"/>
      <c r="B92" s="28" t="s">
        <v>418</v>
      </c>
      <c r="C92" s="29" t="s">
        <v>419</v>
      </c>
    </row>
    <row r="93" spans="1:3" ht="12" customHeight="1" thickBot="1">
      <c r="A93" s="20" t="s">
        <v>9</v>
      </c>
      <c r="B93" s="26" t="s">
        <v>368</v>
      </c>
      <c r="C93" s="179">
        <f>C94+C95+C96+C97+C98+C111</f>
        <v>0</v>
      </c>
    </row>
    <row r="94" spans="1:3" ht="12" customHeight="1">
      <c r="A94" s="15" t="s">
        <v>70</v>
      </c>
      <c r="B94" s="8" t="s">
        <v>39</v>
      </c>
      <c r="C94" s="181"/>
    </row>
    <row r="95" spans="1:3" ht="12" customHeight="1">
      <c r="A95" s="12" t="s">
        <v>71</v>
      </c>
      <c r="B95" s="6" t="s">
        <v>114</v>
      </c>
      <c r="C95" s="182"/>
    </row>
    <row r="96" spans="1:3" ht="12" customHeight="1">
      <c r="A96" s="12" t="s">
        <v>72</v>
      </c>
      <c r="B96" s="6" t="s">
        <v>89</v>
      </c>
      <c r="C96" s="184"/>
    </row>
    <row r="97" spans="1:3" ht="12" customHeight="1">
      <c r="A97" s="12" t="s">
        <v>73</v>
      </c>
      <c r="B97" s="9" t="s">
        <v>115</v>
      </c>
      <c r="C97" s="184"/>
    </row>
    <row r="98" spans="1:3" ht="12" customHeight="1">
      <c r="A98" s="12" t="s">
        <v>81</v>
      </c>
      <c r="B98" s="17" t="s">
        <v>116</v>
      </c>
      <c r="C98" s="184"/>
    </row>
    <row r="99" spans="1:3" ht="12" customHeight="1">
      <c r="A99" s="12" t="s">
        <v>74</v>
      </c>
      <c r="B99" s="6" t="s">
        <v>373</v>
      </c>
      <c r="C99" s="184"/>
    </row>
    <row r="100" spans="1:3" ht="12" customHeight="1">
      <c r="A100" s="12" t="s">
        <v>75</v>
      </c>
      <c r="B100" s="75" t="s">
        <v>372</v>
      </c>
      <c r="C100" s="184"/>
    </row>
    <row r="101" spans="1:3" ht="12" customHeight="1">
      <c r="A101" s="12" t="s">
        <v>82</v>
      </c>
      <c r="B101" s="75" t="s">
        <v>371</v>
      </c>
      <c r="C101" s="184"/>
    </row>
    <row r="102" spans="1:3" ht="12" customHeight="1">
      <c r="A102" s="12" t="s">
        <v>83</v>
      </c>
      <c r="B102" s="73" t="s">
        <v>283</v>
      </c>
      <c r="C102" s="184"/>
    </row>
    <row r="103" spans="1:3" ht="12" customHeight="1">
      <c r="A103" s="12" t="s">
        <v>84</v>
      </c>
      <c r="B103" s="74" t="s">
        <v>284</v>
      </c>
      <c r="C103" s="184"/>
    </row>
    <row r="104" spans="1:3" ht="12" customHeight="1">
      <c r="A104" s="12" t="s">
        <v>85</v>
      </c>
      <c r="B104" s="74" t="s">
        <v>285</v>
      </c>
      <c r="C104" s="184"/>
    </row>
    <row r="105" spans="1:3" ht="12" customHeight="1">
      <c r="A105" s="12" t="s">
        <v>87</v>
      </c>
      <c r="B105" s="73" t="s">
        <v>286</v>
      </c>
      <c r="C105" s="184"/>
    </row>
    <row r="106" spans="1:3" ht="12" customHeight="1">
      <c r="A106" s="12" t="s">
        <v>117</v>
      </c>
      <c r="B106" s="73" t="s">
        <v>287</v>
      </c>
      <c r="C106" s="184"/>
    </row>
    <row r="107" spans="1:3" ht="12" customHeight="1">
      <c r="A107" s="12" t="s">
        <v>281</v>
      </c>
      <c r="B107" s="74" t="s">
        <v>288</v>
      </c>
      <c r="C107" s="184"/>
    </row>
    <row r="108" spans="1:3" ht="12" customHeight="1">
      <c r="A108" s="11" t="s">
        <v>282</v>
      </c>
      <c r="B108" s="75" t="s">
        <v>289</v>
      </c>
      <c r="C108" s="184"/>
    </row>
    <row r="109" spans="1:3" ht="12" customHeight="1">
      <c r="A109" s="12" t="s">
        <v>369</v>
      </c>
      <c r="B109" s="75" t="s">
        <v>290</v>
      </c>
      <c r="C109" s="184"/>
    </row>
    <row r="110" spans="1:3" ht="12" customHeight="1">
      <c r="A110" s="14" t="s">
        <v>370</v>
      </c>
      <c r="B110" s="75" t="s">
        <v>291</v>
      </c>
      <c r="C110" s="184"/>
    </row>
    <row r="111" spans="1:3" ht="12" customHeight="1">
      <c r="A111" s="12" t="s">
        <v>374</v>
      </c>
      <c r="B111" s="9" t="s">
        <v>40</v>
      </c>
      <c r="C111" s="182"/>
    </row>
    <row r="112" spans="1:3" ht="12" customHeight="1">
      <c r="A112" s="12" t="s">
        <v>375</v>
      </c>
      <c r="B112" s="6" t="s">
        <v>377</v>
      </c>
      <c r="C112" s="182"/>
    </row>
    <row r="113" spans="1:3" ht="12" customHeight="1" thickBot="1">
      <c r="A113" s="16" t="s">
        <v>376</v>
      </c>
      <c r="B113" s="346" t="s">
        <v>378</v>
      </c>
      <c r="C113" s="188"/>
    </row>
    <row r="114" spans="1:3" ht="12" customHeight="1" thickBot="1">
      <c r="A114" s="343" t="s">
        <v>10</v>
      </c>
      <c r="B114" s="344" t="s">
        <v>292</v>
      </c>
      <c r="C114" s="345">
        <f>+C115+C117+C119</f>
        <v>0</v>
      </c>
    </row>
    <row r="115" spans="1:3" ht="12" customHeight="1">
      <c r="A115" s="13" t="s">
        <v>76</v>
      </c>
      <c r="B115" s="6" t="s">
        <v>156</v>
      </c>
      <c r="C115" s="183"/>
    </row>
    <row r="116" spans="1:3" ht="12" customHeight="1">
      <c r="A116" s="13" t="s">
        <v>77</v>
      </c>
      <c r="B116" s="10" t="s">
        <v>296</v>
      </c>
      <c r="C116" s="183"/>
    </row>
    <row r="117" spans="1:3" ht="12" customHeight="1">
      <c r="A117" s="13" t="s">
        <v>78</v>
      </c>
      <c r="B117" s="10" t="s">
        <v>118</v>
      </c>
      <c r="C117" s="182"/>
    </row>
    <row r="118" spans="1:3" ht="12" customHeight="1">
      <c r="A118" s="13" t="s">
        <v>79</v>
      </c>
      <c r="B118" s="10" t="s">
        <v>297</v>
      </c>
      <c r="C118" s="173"/>
    </row>
    <row r="119" spans="1:3" ht="12" customHeight="1">
      <c r="A119" s="13" t="s">
        <v>80</v>
      </c>
      <c r="B119" s="177" t="s">
        <v>159</v>
      </c>
      <c r="C119" s="173"/>
    </row>
    <row r="120" spans="1:3" ht="12" customHeight="1">
      <c r="A120" s="13" t="s">
        <v>86</v>
      </c>
      <c r="B120" s="176" t="s">
        <v>359</v>
      </c>
      <c r="C120" s="173"/>
    </row>
    <row r="121" spans="1:3" ht="12" customHeight="1">
      <c r="A121" s="13" t="s">
        <v>88</v>
      </c>
      <c r="B121" s="280" t="s">
        <v>302</v>
      </c>
      <c r="C121" s="173"/>
    </row>
    <row r="122" spans="1:3" ht="15.75">
      <c r="A122" s="13" t="s">
        <v>119</v>
      </c>
      <c r="B122" s="74" t="s">
        <v>285</v>
      </c>
      <c r="C122" s="173"/>
    </row>
    <row r="123" spans="1:3" ht="12" customHeight="1">
      <c r="A123" s="13" t="s">
        <v>120</v>
      </c>
      <c r="B123" s="74" t="s">
        <v>301</v>
      </c>
      <c r="C123" s="173"/>
    </row>
    <row r="124" spans="1:3" ht="12" customHeight="1">
      <c r="A124" s="13" t="s">
        <v>121</v>
      </c>
      <c r="B124" s="74" t="s">
        <v>300</v>
      </c>
      <c r="C124" s="173"/>
    </row>
    <row r="125" spans="1:3" ht="12" customHeight="1">
      <c r="A125" s="13" t="s">
        <v>293</v>
      </c>
      <c r="B125" s="74" t="s">
        <v>288</v>
      </c>
      <c r="C125" s="173"/>
    </row>
    <row r="126" spans="1:3" ht="12" customHeight="1">
      <c r="A126" s="13" t="s">
        <v>294</v>
      </c>
      <c r="B126" s="74" t="s">
        <v>299</v>
      </c>
      <c r="C126" s="173"/>
    </row>
    <row r="127" spans="1:3" ht="16.5" thickBot="1">
      <c r="A127" s="11" t="s">
        <v>295</v>
      </c>
      <c r="B127" s="74" t="s">
        <v>298</v>
      </c>
      <c r="C127" s="174"/>
    </row>
    <row r="128" spans="1:3" ht="12" customHeight="1" thickBot="1">
      <c r="A128" s="18" t="s">
        <v>11</v>
      </c>
      <c r="B128" s="69" t="s">
        <v>379</v>
      </c>
      <c r="C128" s="180">
        <f>+C93+C114</f>
        <v>0</v>
      </c>
    </row>
    <row r="129" spans="1:3" ht="12" customHeight="1" thickBot="1">
      <c r="A129" s="18" t="s">
        <v>12</v>
      </c>
      <c r="B129" s="69" t="s">
        <v>380</v>
      </c>
      <c r="C129" s="180">
        <f>+C130+C131+C132</f>
        <v>0</v>
      </c>
    </row>
    <row r="130" spans="1:3" ht="12" customHeight="1">
      <c r="A130" s="13" t="s">
        <v>197</v>
      </c>
      <c r="B130" s="10" t="s">
        <v>387</v>
      </c>
      <c r="C130" s="173"/>
    </row>
    <row r="131" spans="1:3" ht="12" customHeight="1">
      <c r="A131" s="13" t="s">
        <v>198</v>
      </c>
      <c r="B131" s="10" t="s">
        <v>388</v>
      </c>
      <c r="C131" s="173"/>
    </row>
    <row r="132" spans="1:3" ht="12" customHeight="1" thickBot="1">
      <c r="A132" s="11" t="s">
        <v>199</v>
      </c>
      <c r="B132" s="10" t="s">
        <v>389</v>
      </c>
      <c r="C132" s="173"/>
    </row>
    <row r="133" spans="1:3" ht="12" customHeight="1" thickBot="1">
      <c r="A133" s="18" t="s">
        <v>13</v>
      </c>
      <c r="B133" s="69" t="s">
        <v>381</v>
      </c>
      <c r="C133" s="180">
        <f>SUM(C134:C139)</f>
        <v>0</v>
      </c>
    </row>
    <row r="134" spans="1:3" ht="12" customHeight="1">
      <c r="A134" s="13" t="s">
        <v>63</v>
      </c>
      <c r="B134" s="7" t="s">
        <v>390</v>
      </c>
      <c r="C134" s="173"/>
    </row>
    <row r="135" spans="1:3" ht="12" customHeight="1">
      <c r="A135" s="13" t="s">
        <v>64</v>
      </c>
      <c r="B135" s="7" t="s">
        <v>382</v>
      </c>
      <c r="C135" s="173"/>
    </row>
    <row r="136" spans="1:3" ht="12" customHeight="1">
      <c r="A136" s="13" t="s">
        <v>65</v>
      </c>
      <c r="B136" s="7" t="s">
        <v>383</v>
      </c>
      <c r="C136" s="173"/>
    </row>
    <row r="137" spans="1:3" ht="12" customHeight="1">
      <c r="A137" s="13" t="s">
        <v>106</v>
      </c>
      <c r="B137" s="7" t="s">
        <v>384</v>
      </c>
      <c r="C137" s="173"/>
    </row>
    <row r="138" spans="1:3" ht="12" customHeight="1">
      <c r="A138" s="13" t="s">
        <v>107</v>
      </c>
      <c r="B138" s="7" t="s">
        <v>385</v>
      </c>
      <c r="C138" s="173"/>
    </row>
    <row r="139" spans="1:3" ht="12" customHeight="1" thickBot="1">
      <c r="A139" s="11" t="s">
        <v>108</v>
      </c>
      <c r="B139" s="7" t="s">
        <v>386</v>
      </c>
      <c r="C139" s="173"/>
    </row>
    <row r="140" spans="1:3" ht="12" customHeight="1" thickBot="1">
      <c r="A140" s="18" t="s">
        <v>14</v>
      </c>
      <c r="B140" s="69" t="s">
        <v>394</v>
      </c>
      <c r="C140" s="186">
        <f>+C141+C142+C143+C144</f>
        <v>0</v>
      </c>
    </row>
    <row r="141" spans="1:3" ht="12" customHeight="1">
      <c r="A141" s="13" t="s">
        <v>66</v>
      </c>
      <c r="B141" s="7" t="s">
        <v>303</v>
      </c>
      <c r="C141" s="173"/>
    </row>
    <row r="142" spans="1:3" ht="12" customHeight="1">
      <c r="A142" s="13" t="s">
        <v>67</v>
      </c>
      <c r="B142" s="7" t="s">
        <v>304</v>
      </c>
      <c r="C142" s="173"/>
    </row>
    <row r="143" spans="1:3" ht="12" customHeight="1">
      <c r="A143" s="13" t="s">
        <v>217</v>
      </c>
      <c r="B143" s="7" t="s">
        <v>395</v>
      </c>
      <c r="C143" s="173"/>
    </row>
    <row r="144" spans="1:3" ht="12" customHeight="1" thickBot="1">
      <c r="A144" s="11" t="s">
        <v>218</v>
      </c>
      <c r="B144" s="5" t="s">
        <v>323</v>
      </c>
      <c r="C144" s="173"/>
    </row>
    <row r="145" spans="1:3" ht="12" customHeight="1" thickBot="1">
      <c r="A145" s="18" t="s">
        <v>15</v>
      </c>
      <c r="B145" s="69" t="s">
        <v>396</v>
      </c>
      <c r="C145" s="189">
        <f>SUM(C146:C150)</f>
        <v>0</v>
      </c>
    </row>
    <row r="146" spans="1:3" ht="12" customHeight="1">
      <c r="A146" s="13" t="s">
        <v>68</v>
      </c>
      <c r="B146" s="7" t="s">
        <v>391</v>
      </c>
      <c r="C146" s="173"/>
    </row>
    <row r="147" spans="1:3" ht="12" customHeight="1">
      <c r="A147" s="13" t="s">
        <v>69</v>
      </c>
      <c r="B147" s="7" t="s">
        <v>398</v>
      </c>
      <c r="C147" s="173"/>
    </row>
    <row r="148" spans="1:3" ht="12" customHeight="1">
      <c r="A148" s="13" t="s">
        <v>229</v>
      </c>
      <c r="B148" s="7" t="s">
        <v>393</v>
      </c>
      <c r="C148" s="173"/>
    </row>
    <row r="149" spans="1:3" ht="12" customHeight="1">
      <c r="A149" s="13" t="s">
        <v>230</v>
      </c>
      <c r="B149" s="7" t="s">
        <v>399</v>
      </c>
      <c r="C149" s="173"/>
    </row>
    <row r="150" spans="1:3" ht="12" customHeight="1" thickBot="1">
      <c r="A150" s="13" t="s">
        <v>397</v>
      </c>
      <c r="B150" s="7" t="s">
        <v>400</v>
      </c>
      <c r="C150" s="173"/>
    </row>
    <row r="151" spans="1:3" ht="12" customHeight="1" thickBot="1">
      <c r="A151" s="18" t="s">
        <v>16</v>
      </c>
      <c r="B151" s="69" t="s">
        <v>401</v>
      </c>
      <c r="C151" s="347"/>
    </row>
    <row r="152" spans="1:3" ht="12" customHeight="1" thickBot="1">
      <c r="A152" s="18" t="s">
        <v>17</v>
      </c>
      <c r="B152" s="69" t="s">
        <v>402</v>
      </c>
      <c r="C152" s="347"/>
    </row>
    <row r="153" spans="1:9" ht="15" customHeight="1" thickBot="1">
      <c r="A153" s="18" t="s">
        <v>18</v>
      </c>
      <c r="B153" s="69" t="s">
        <v>404</v>
      </c>
      <c r="C153" s="294">
        <f>+C129+C133+C140+C145+C151+C152</f>
        <v>0</v>
      </c>
      <c r="F153" s="295"/>
      <c r="G153" s="296"/>
      <c r="H153" s="296"/>
      <c r="I153" s="296"/>
    </row>
    <row r="154" spans="1:3" s="283" customFormat="1" ht="12.75" customHeight="1" thickBot="1">
      <c r="A154" s="178" t="s">
        <v>19</v>
      </c>
      <c r="B154" s="258" t="s">
        <v>403</v>
      </c>
      <c r="C154" s="294">
        <f>+C128+C153</f>
        <v>0</v>
      </c>
    </row>
    <row r="155" ht="7.5" customHeight="1"/>
    <row r="156" spans="1:3" ht="15.75">
      <c r="A156" s="362" t="s">
        <v>305</v>
      </c>
      <c r="B156" s="362"/>
      <c r="C156" s="362"/>
    </row>
    <row r="157" spans="1:3" ht="15" customHeight="1" thickBot="1">
      <c r="A157" s="360" t="s">
        <v>95</v>
      </c>
      <c r="B157" s="360"/>
      <c r="C157" s="190" t="s">
        <v>157</v>
      </c>
    </row>
    <row r="158" spans="1:4" ht="13.5" customHeight="1" thickBot="1">
      <c r="A158" s="18">
        <v>1</v>
      </c>
      <c r="B158" s="25" t="s">
        <v>405</v>
      </c>
      <c r="C158" s="180">
        <f>+C62-C128</f>
        <v>0</v>
      </c>
      <c r="D158" s="297"/>
    </row>
    <row r="159" spans="1:3" ht="27.75" customHeight="1" thickBot="1">
      <c r="A159" s="18" t="s">
        <v>10</v>
      </c>
      <c r="B159" s="25" t="s">
        <v>411</v>
      </c>
      <c r="C159" s="180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2016. ÉVI KÖLTSÉGVETÉS
ÖNKÉNT VÁLLALT FELADATAINAK MÉRLEGE
&amp;R&amp;"Times New Roman CE,Félkövér dőlt"&amp;11 3. melléklet az 1/2016. (II.12.)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42">
      <selection activeCell="C97" sqref="C97"/>
    </sheetView>
  </sheetViews>
  <sheetFormatPr defaultColWidth="9.00390625" defaultRowHeight="12.75"/>
  <cols>
    <col min="1" max="1" width="9.50390625" style="259" customWidth="1"/>
    <col min="2" max="2" width="91.625" style="259" customWidth="1"/>
    <col min="3" max="3" width="21.625" style="260" customWidth="1"/>
    <col min="4" max="4" width="9.00390625" style="281" customWidth="1"/>
    <col min="5" max="16384" width="9.375" style="281" customWidth="1"/>
  </cols>
  <sheetData>
    <row r="1" spans="1:3" ht="15.75" customHeight="1">
      <c r="A1" s="359" t="s">
        <v>6</v>
      </c>
      <c r="B1" s="359"/>
      <c r="C1" s="359"/>
    </row>
    <row r="2" spans="1:3" ht="15.75" customHeight="1" thickBot="1">
      <c r="A2" s="360" t="s">
        <v>93</v>
      </c>
      <c r="B2" s="360"/>
      <c r="C2" s="190" t="s">
        <v>157</v>
      </c>
    </row>
    <row r="3" spans="1:3" ht="37.5" customHeight="1" thickBot="1">
      <c r="A3" s="21" t="s">
        <v>58</v>
      </c>
      <c r="B3" s="22" t="s">
        <v>8</v>
      </c>
      <c r="C3" s="30" t="s">
        <v>474</v>
      </c>
    </row>
    <row r="4" spans="1:3" s="282" customFormat="1" ht="12" customHeight="1" thickBot="1">
      <c r="A4" s="276"/>
      <c r="B4" s="277" t="s">
        <v>418</v>
      </c>
      <c r="C4" s="278" t="s">
        <v>419</v>
      </c>
    </row>
    <row r="5" spans="1:3" s="283" customFormat="1" ht="12" customHeight="1" thickBot="1">
      <c r="A5" s="18" t="s">
        <v>9</v>
      </c>
      <c r="B5" s="19" t="s">
        <v>182</v>
      </c>
      <c r="C5" s="180">
        <f>+C6+C7+C8+C9+C10+C11</f>
        <v>0</v>
      </c>
    </row>
    <row r="6" spans="1:3" s="283" customFormat="1" ht="12" customHeight="1">
      <c r="A6" s="13" t="s">
        <v>70</v>
      </c>
      <c r="B6" s="284" t="s">
        <v>183</v>
      </c>
      <c r="C6" s="183"/>
    </row>
    <row r="7" spans="1:3" s="283" customFormat="1" ht="12" customHeight="1">
      <c r="A7" s="12" t="s">
        <v>71</v>
      </c>
      <c r="B7" s="285" t="s">
        <v>184</v>
      </c>
      <c r="C7" s="182"/>
    </row>
    <row r="8" spans="1:3" s="283" customFormat="1" ht="12" customHeight="1">
      <c r="A8" s="12" t="s">
        <v>72</v>
      </c>
      <c r="B8" s="285" t="s">
        <v>454</v>
      </c>
      <c r="C8" s="182"/>
    </row>
    <row r="9" spans="1:3" s="283" customFormat="1" ht="12" customHeight="1">
      <c r="A9" s="12" t="s">
        <v>73</v>
      </c>
      <c r="B9" s="285" t="s">
        <v>185</v>
      </c>
      <c r="C9" s="182"/>
    </row>
    <row r="10" spans="1:3" s="283" customFormat="1" ht="12" customHeight="1">
      <c r="A10" s="12" t="s">
        <v>90</v>
      </c>
      <c r="B10" s="176" t="s">
        <v>363</v>
      </c>
      <c r="C10" s="182"/>
    </row>
    <row r="11" spans="1:3" s="283" customFormat="1" ht="12" customHeight="1" thickBot="1">
      <c r="A11" s="14" t="s">
        <v>74</v>
      </c>
      <c r="B11" s="177" t="s">
        <v>364</v>
      </c>
      <c r="C11" s="182"/>
    </row>
    <row r="12" spans="1:3" s="283" customFormat="1" ht="12" customHeight="1" thickBot="1">
      <c r="A12" s="18" t="s">
        <v>10</v>
      </c>
      <c r="B12" s="175" t="s">
        <v>186</v>
      </c>
      <c r="C12" s="180">
        <f>+C13+C14+C15+C16+C17</f>
        <v>0</v>
      </c>
    </row>
    <row r="13" spans="1:3" s="283" customFormat="1" ht="12" customHeight="1">
      <c r="A13" s="13" t="s">
        <v>76</v>
      </c>
      <c r="B13" s="284" t="s">
        <v>187</v>
      </c>
      <c r="C13" s="183"/>
    </row>
    <row r="14" spans="1:3" s="283" customFormat="1" ht="12" customHeight="1">
      <c r="A14" s="12" t="s">
        <v>77</v>
      </c>
      <c r="B14" s="285" t="s">
        <v>188</v>
      </c>
      <c r="C14" s="182"/>
    </row>
    <row r="15" spans="1:3" s="283" customFormat="1" ht="12" customHeight="1">
      <c r="A15" s="12" t="s">
        <v>78</v>
      </c>
      <c r="B15" s="285" t="s">
        <v>353</v>
      </c>
      <c r="C15" s="182"/>
    </row>
    <row r="16" spans="1:3" s="283" customFormat="1" ht="12" customHeight="1">
      <c r="A16" s="12" t="s">
        <v>79</v>
      </c>
      <c r="B16" s="285" t="s">
        <v>354</v>
      </c>
      <c r="C16" s="182"/>
    </row>
    <row r="17" spans="1:3" s="283" customFormat="1" ht="12" customHeight="1">
      <c r="A17" s="12" t="s">
        <v>80</v>
      </c>
      <c r="B17" s="285" t="s">
        <v>189</v>
      </c>
      <c r="C17" s="182"/>
    </row>
    <row r="18" spans="1:3" s="283" customFormat="1" ht="12" customHeight="1" thickBot="1">
      <c r="A18" s="14" t="s">
        <v>86</v>
      </c>
      <c r="B18" s="177" t="s">
        <v>190</v>
      </c>
      <c r="C18" s="184"/>
    </row>
    <row r="19" spans="1:3" s="283" customFormat="1" ht="12" customHeight="1" thickBot="1">
      <c r="A19" s="18" t="s">
        <v>11</v>
      </c>
      <c r="B19" s="19" t="s">
        <v>191</v>
      </c>
      <c r="C19" s="180">
        <f>+C20+C21+C22+C23+C24</f>
        <v>0</v>
      </c>
    </row>
    <row r="20" spans="1:3" s="283" customFormat="1" ht="12" customHeight="1">
      <c r="A20" s="13" t="s">
        <v>59</v>
      </c>
      <c r="B20" s="284" t="s">
        <v>192</v>
      </c>
      <c r="C20" s="183"/>
    </row>
    <row r="21" spans="1:3" s="283" customFormat="1" ht="12" customHeight="1">
      <c r="A21" s="12" t="s">
        <v>60</v>
      </c>
      <c r="B21" s="285" t="s">
        <v>193</v>
      </c>
      <c r="C21" s="182"/>
    </row>
    <row r="22" spans="1:3" s="283" customFormat="1" ht="12" customHeight="1">
      <c r="A22" s="12" t="s">
        <v>61</v>
      </c>
      <c r="B22" s="285" t="s">
        <v>355</v>
      </c>
      <c r="C22" s="182"/>
    </row>
    <row r="23" spans="1:3" s="283" customFormat="1" ht="12" customHeight="1">
      <c r="A23" s="12" t="s">
        <v>62</v>
      </c>
      <c r="B23" s="285" t="s">
        <v>356</v>
      </c>
      <c r="C23" s="182"/>
    </row>
    <row r="24" spans="1:3" s="283" customFormat="1" ht="12" customHeight="1">
      <c r="A24" s="12" t="s">
        <v>102</v>
      </c>
      <c r="B24" s="285" t="s">
        <v>194</v>
      </c>
      <c r="C24" s="182"/>
    </row>
    <row r="25" spans="1:3" s="283" customFormat="1" ht="12" customHeight="1" thickBot="1">
      <c r="A25" s="14" t="s">
        <v>103</v>
      </c>
      <c r="B25" s="286" t="s">
        <v>195</v>
      </c>
      <c r="C25" s="184"/>
    </row>
    <row r="26" spans="1:3" s="283" customFormat="1" ht="12" customHeight="1" thickBot="1">
      <c r="A26" s="18" t="s">
        <v>104</v>
      </c>
      <c r="B26" s="19" t="s">
        <v>464</v>
      </c>
      <c r="C26" s="186">
        <f>SUM(C27:C33)</f>
        <v>0</v>
      </c>
    </row>
    <row r="27" spans="1:3" s="283" customFormat="1" ht="12" customHeight="1">
      <c r="A27" s="13" t="s">
        <v>197</v>
      </c>
      <c r="B27" s="284" t="s">
        <v>459</v>
      </c>
      <c r="C27" s="183"/>
    </row>
    <row r="28" spans="1:3" s="283" customFormat="1" ht="12" customHeight="1">
      <c r="A28" s="12" t="s">
        <v>198</v>
      </c>
      <c r="B28" s="285" t="s">
        <v>460</v>
      </c>
      <c r="C28" s="182"/>
    </row>
    <row r="29" spans="1:3" s="283" customFormat="1" ht="12" customHeight="1">
      <c r="A29" s="12" t="s">
        <v>199</v>
      </c>
      <c r="B29" s="285" t="s">
        <v>461</v>
      </c>
      <c r="C29" s="182"/>
    </row>
    <row r="30" spans="1:3" s="283" customFormat="1" ht="12" customHeight="1">
      <c r="A30" s="12" t="s">
        <v>200</v>
      </c>
      <c r="B30" s="285" t="s">
        <v>462</v>
      </c>
      <c r="C30" s="182"/>
    </row>
    <row r="31" spans="1:3" s="283" customFormat="1" ht="12" customHeight="1">
      <c r="A31" s="12" t="s">
        <v>456</v>
      </c>
      <c r="B31" s="285" t="s">
        <v>201</v>
      </c>
      <c r="C31" s="182"/>
    </row>
    <row r="32" spans="1:3" s="283" customFormat="1" ht="12" customHeight="1">
      <c r="A32" s="12" t="s">
        <v>457</v>
      </c>
      <c r="B32" s="285" t="s">
        <v>483</v>
      </c>
      <c r="C32" s="182"/>
    </row>
    <row r="33" spans="1:3" s="283" customFormat="1" ht="12" customHeight="1" thickBot="1">
      <c r="A33" s="14" t="s">
        <v>458</v>
      </c>
      <c r="B33" s="352" t="s">
        <v>203</v>
      </c>
      <c r="C33" s="184"/>
    </row>
    <row r="34" spans="1:3" s="283" customFormat="1" ht="12" customHeight="1" thickBot="1">
      <c r="A34" s="18" t="s">
        <v>13</v>
      </c>
      <c r="B34" s="19" t="s">
        <v>365</v>
      </c>
      <c r="C34" s="180">
        <f>SUM(C35:C45)</f>
        <v>229</v>
      </c>
    </row>
    <row r="35" spans="1:3" s="283" customFormat="1" ht="12" customHeight="1">
      <c r="A35" s="13" t="s">
        <v>63</v>
      </c>
      <c r="B35" s="284" t="s">
        <v>206</v>
      </c>
      <c r="C35" s="183"/>
    </row>
    <row r="36" spans="1:3" s="283" customFormat="1" ht="12" customHeight="1">
      <c r="A36" s="12" t="s">
        <v>64</v>
      </c>
      <c r="B36" s="285" t="s">
        <v>207</v>
      </c>
      <c r="C36" s="182">
        <v>229</v>
      </c>
    </row>
    <row r="37" spans="1:3" s="283" customFormat="1" ht="12" customHeight="1">
      <c r="A37" s="12" t="s">
        <v>65</v>
      </c>
      <c r="B37" s="285" t="s">
        <v>208</v>
      </c>
      <c r="C37" s="182"/>
    </row>
    <row r="38" spans="1:3" s="283" customFormat="1" ht="12" customHeight="1">
      <c r="A38" s="12" t="s">
        <v>106</v>
      </c>
      <c r="B38" s="285" t="s">
        <v>209</v>
      </c>
      <c r="C38" s="182"/>
    </row>
    <row r="39" spans="1:3" s="283" customFormat="1" ht="12" customHeight="1">
      <c r="A39" s="12" t="s">
        <v>107</v>
      </c>
      <c r="B39" s="285" t="s">
        <v>210</v>
      </c>
      <c r="C39" s="182"/>
    </row>
    <row r="40" spans="1:3" s="283" customFormat="1" ht="12" customHeight="1">
      <c r="A40" s="12" t="s">
        <v>108</v>
      </c>
      <c r="B40" s="285" t="s">
        <v>211</v>
      </c>
      <c r="C40" s="182"/>
    </row>
    <row r="41" spans="1:3" s="283" customFormat="1" ht="12" customHeight="1">
      <c r="A41" s="12" t="s">
        <v>109</v>
      </c>
      <c r="B41" s="285" t="s">
        <v>212</v>
      </c>
      <c r="C41" s="182"/>
    </row>
    <row r="42" spans="1:3" s="283" customFormat="1" ht="12" customHeight="1">
      <c r="A42" s="12" t="s">
        <v>110</v>
      </c>
      <c r="B42" s="285" t="s">
        <v>463</v>
      </c>
      <c r="C42" s="182"/>
    </row>
    <row r="43" spans="1:3" s="283" customFormat="1" ht="12" customHeight="1">
      <c r="A43" s="12" t="s">
        <v>204</v>
      </c>
      <c r="B43" s="285" t="s">
        <v>214</v>
      </c>
      <c r="C43" s="185"/>
    </row>
    <row r="44" spans="1:3" s="283" customFormat="1" ht="12" customHeight="1">
      <c r="A44" s="14" t="s">
        <v>205</v>
      </c>
      <c r="B44" s="286" t="s">
        <v>367</v>
      </c>
      <c r="C44" s="273"/>
    </row>
    <row r="45" spans="1:3" s="283" customFormat="1" ht="12" customHeight="1" thickBot="1">
      <c r="A45" s="14" t="s">
        <v>366</v>
      </c>
      <c r="B45" s="177" t="s">
        <v>215</v>
      </c>
      <c r="C45" s="273"/>
    </row>
    <row r="46" spans="1:3" s="283" customFormat="1" ht="12" customHeight="1" thickBot="1">
      <c r="A46" s="18" t="s">
        <v>14</v>
      </c>
      <c r="B46" s="19" t="s">
        <v>216</v>
      </c>
      <c r="C46" s="180">
        <f>SUM(C47:C51)</f>
        <v>0</v>
      </c>
    </row>
    <row r="47" spans="1:3" s="283" customFormat="1" ht="12" customHeight="1">
      <c r="A47" s="13" t="s">
        <v>66</v>
      </c>
      <c r="B47" s="284" t="s">
        <v>220</v>
      </c>
      <c r="C47" s="327"/>
    </row>
    <row r="48" spans="1:3" s="283" customFormat="1" ht="12" customHeight="1">
      <c r="A48" s="12" t="s">
        <v>67</v>
      </c>
      <c r="B48" s="285" t="s">
        <v>221</v>
      </c>
      <c r="C48" s="185"/>
    </row>
    <row r="49" spans="1:3" s="283" customFormat="1" ht="12" customHeight="1">
      <c r="A49" s="12" t="s">
        <v>217</v>
      </c>
      <c r="B49" s="285" t="s">
        <v>222</v>
      </c>
      <c r="C49" s="185"/>
    </row>
    <row r="50" spans="1:3" s="283" customFormat="1" ht="12" customHeight="1">
      <c r="A50" s="12" t="s">
        <v>218</v>
      </c>
      <c r="B50" s="285" t="s">
        <v>223</v>
      </c>
      <c r="C50" s="185"/>
    </row>
    <row r="51" spans="1:3" s="283" customFormat="1" ht="12" customHeight="1" thickBot="1">
      <c r="A51" s="14" t="s">
        <v>219</v>
      </c>
      <c r="B51" s="177" t="s">
        <v>224</v>
      </c>
      <c r="C51" s="273"/>
    </row>
    <row r="52" spans="1:3" s="283" customFormat="1" ht="12" customHeight="1" thickBot="1">
      <c r="A52" s="18" t="s">
        <v>111</v>
      </c>
      <c r="B52" s="19" t="s">
        <v>225</v>
      </c>
      <c r="C52" s="180">
        <f>SUM(C53:C55)</f>
        <v>1099</v>
      </c>
    </row>
    <row r="53" spans="1:3" s="283" customFormat="1" ht="12" customHeight="1">
      <c r="A53" s="13" t="s">
        <v>68</v>
      </c>
      <c r="B53" s="284" t="s">
        <v>226</v>
      </c>
      <c r="C53" s="183"/>
    </row>
    <row r="54" spans="1:3" s="283" customFormat="1" ht="12" customHeight="1">
      <c r="A54" s="12" t="s">
        <v>69</v>
      </c>
      <c r="B54" s="285" t="s">
        <v>357</v>
      </c>
      <c r="C54" s="182"/>
    </row>
    <row r="55" spans="1:3" s="283" customFormat="1" ht="12" customHeight="1">
      <c r="A55" s="12" t="s">
        <v>229</v>
      </c>
      <c r="B55" s="285" t="s">
        <v>227</v>
      </c>
      <c r="C55" s="182">
        <v>1099</v>
      </c>
    </row>
    <row r="56" spans="1:3" s="283" customFormat="1" ht="12" customHeight="1" thickBot="1">
      <c r="A56" s="14" t="s">
        <v>230</v>
      </c>
      <c r="B56" s="177" t="s">
        <v>228</v>
      </c>
      <c r="C56" s="184"/>
    </row>
    <row r="57" spans="1:3" s="283" customFormat="1" ht="12" customHeight="1" thickBot="1">
      <c r="A57" s="18" t="s">
        <v>16</v>
      </c>
      <c r="B57" s="175" t="s">
        <v>231</v>
      </c>
      <c r="C57" s="180">
        <f>SUM(C58:C60)</f>
        <v>0</v>
      </c>
    </row>
    <row r="58" spans="1:3" s="283" customFormat="1" ht="12" customHeight="1">
      <c r="A58" s="13" t="s">
        <v>112</v>
      </c>
      <c r="B58" s="284" t="s">
        <v>233</v>
      </c>
      <c r="C58" s="185"/>
    </row>
    <row r="59" spans="1:3" s="283" customFormat="1" ht="12" customHeight="1">
      <c r="A59" s="12" t="s">
        <v>113</v>
      </c>
      <c r="B59" s="285" t="s">
        <v>358</v>
      </c>
      <c r="C59" s="185"/>
    </row>
    <row r="60" spans="1:3" s="283" customFormat="1" ht="12" customHeight="1">
      <c r="A60" s="12" t="s">
        <v>158</v>
      </c>
      <c r="B60" s="285" t="s">
        <v>234</v>
      </c>
      <c r="C60" s="185"/>
    </row>
    <row r="61" spans="1:3" s="283" customFormat="1" ht="12" customHeight="1" thickBot="1">
      <c r="A61" s="14" t="s">
        <v>232</v>
      </c>
      <c r="B61" s="177" t="s">
        <v>235</v>
      </c>
      <c r="C61" s="185"/>
    </row>
    <row r="62" spans="1:3" s="283" customFormat="1" ht="12" customHeight="1" thickBot="1">
      <c r="A62" s="348" t="s">
        <v>407</v>
      </c>
      <c r="B62" s="19" t="s">
        <v>236</v>
      </c>
      <c r="C62" s="186">
        <f>+C5+C12+C19+C26+C34+C46+C52+C57</f>
        <v>1328</v>
      </c>
    </row>
    <row r="63" spans="1:3" s="283" customFormat="1" ht="12" customHeight="1" thickBot="1">
      <c r="A63" s="329" t="s">
        <v>237</v>
      </c>
      <c r="B63" s="175" t="s">
        <v>238</v>
      </c>
      <c r="C63" s="180">
        <f>SUM(C64:C66)</f>
        <v>0</v>
      </c>
    </row>
    <row r="64" spans="1:3" s="283" customFormat="1" ht="12" customHeight="1">
      <c r="A64" s="13" t="s">
        <v>269</v>
      </c>
      <c r="B64" s="284" t="s">
        <v>239</v>
      </c>
      <c r="C64" s="185"/>
    </row>
    <row r="65" spans="1:3" s="283" customFormat="1" ht="12" customHeight="1">
      <c r="A65" s="12" t="s">
        <v>278</v>
      </c>
      <c r="B65" s="285" t="s">
        <v>240</v>
      </c>
      <c r="C65" s="185"/>
    </row>
    <row r="66" spans="1:3" s="283" customFormat="1" ht="12" customHeight="1" thickBot="1">
      <c r="A66" s="14" t="s">
        <v>279</v>
      </c>
      <c r="B66" s="342" t="s">
        <v>392</v>
      </c>
      <c r="C66" s="185"/>
    </row>
    <row r="67" spans="1:3" s="283" customFormat="1" ht="12" customHeight="1" thickBot="1">
      <c r="A67" s="329" t="s">
        <v>242</v>
      </c>
      <c r="B67" s="175" t="s">
        <v>243</v>
      </c>
      <c r="C67" s="180">
        <f>SUM(C68:C71)</f>
        <v>0</v>
      </c>
    </row>
    <row r="68" spans="1:3" s="283" customFormat="1" ht="12" customHeight="1">
      <c r="A68" s="13" t="s">
        <v>91</v>
      </c>
      <c r="B68" s="284" t="s">
        <v>244</v>
      </c>
      <c r="C68" s="185"/>
    </row>
    <row r="69" spans="1:3" s="283" customFormat="1" ht="12" customHeight="1">
      <c r="A69" s="12" t="s">
        <v>92</v>
      </c>
      <c r="B69" s="285" t="s">
        <v>245</v>
      </c>
      <c r="C69" s="185"/>
    </row>
    <row r="70" spans="1:3" s="283" customFormat="1" ht="12" customHeight="1">
      <c r="A70" s="12" t="s">
        <v>270</v>
      </c>
      <c r="B70" s="285" t="s">
        <v>246</v>
      </c>
      <c r="C70" s="185"/>
    </row>
    <row r="71" spans="1:3" s="283" customFormat="1" ht="12" customHeight="1" thickBot="1">
      <c r="A71" s="14" t="s">
        <v>271</v>
      </c>
      <c r="B71" s="177" t="s">
        <v>247</v>
      </c>
      <c r="C71" s="185"/>
    </row>
    <row r="72" spans="1:3" s="283" customFormat="1" ht="12" customHeight="1" thickBot="1">
      <c r="A72" s="329" t="s">
        <v>248</v>
      </c>
      <c r="B72" s="175" t="s">
        <v>249</v>
      </c>
      <c r="C72" s="180">
        <f>SUM(C73:C74)</f>
        <v>7126</v>
      </c>
    </row>
    <row r="73" spans="1:3" s="283" customFormat="1" ht="12" customHeight="1">
      <c r="A73" s="13" t="s">
        <v>272</v>
      </c>
      <c r="B73" s="284" t="s">
        <v>250</v>
      </c>
      <c r="C73" s="185">
        <v>7126</v>
      </c>
    </row>
    <row r="74" spans="1:3" s="283" customFormat="1" ht="12" customHeight="1" thickBot="1">
      <c r="A74" s="14" t="s">
        <v>273</v>
      </c>
      <c r="B74" s="177" t="s">
        <v>251</v>
      </c>
      <c r="C74" s="185"/>
    </row>
    <row r="75" spans="1:3" s="283" customFormat="1" ht="12" customHeight="1" thickBot="1">
      <c r="A75" s="329" t="s">
        <v>252</v>
      </c>
      <c r="B75" s="175" t="s">
        <v>253</v>
      </c>
      <c r="C75" s="180">
        <f>SUM(C76:C78)</f>
        <v>0</v>
      </c>
    </row>
    <row r="76" spans="1:3" s="283" customFormat="1" ht="12" customHeight="1">
      <c r="A76" s="13" t="s">
        <v>274</v>
      </c>
      <c r="B76" s="284" t="s">
        <v>254</v>
      </c>
      <c r="C76" s="185"/>
    </row>
    <row r="77" spans="1:3" s="283" customFormat="1" ht="12" customHeight="1">
      <c r="A77" s="12" t="s">
        <v>275</v>
      </c>
      <c r="B77" s="285" t="s">
        <v>255</v>
      </c>
      <c r="C77" s="185"/>
    </row>
    <row r="78" spans="1:3" s="283" customFormat="1" ht="12" customHeight="1" thickBot="1">
      <c r="A78" s="14" t="s">
        <v>276</v>
      </c>
      <c r="B78" s="177" t="s">
        <v>256</v>
      </c>
      <c r="C78" s="185"/>
    </row>
    <row r="79" spans="1:3" s="283" customFormat="1" ht="12" customHeight="1" thickBot="1">
      <c r="A79" s="329" t="s">
        <v>257</v>
      </c>
      <c r="B79" s="175" t="s">
        <v>277</v>
      </c>
      <c r="C79" s="180">
        <f>SUM(C80:C83)</f>
        <v>0</v>
      </c>
    </row>
    <row r="80" spans="1:3" s="283" customFormat="1" ht="12" customHeight="1">
      <c r="A80" s="288" t="s">
        <v>258</v>
      </c>
      <c r="B80" s="284" t="s">
        <v>259</v>
      </c>
      <c r="C80" s="185"/>
    </row>
    <row r="81" spans="1:3" s="283" customFormat="1" ht="12" customHeight="1">
      <c r="A81" s="289" t="s">
        <v>260</v>
      </c>
      <c r="B81" s="285" t="s">
        <v>261</v>
      </c>
      <c r="C81" s="185"/>
    </row>
    <row r="82" spans="1:3" s="283" customFormat="1" ht="12" customHeight="1">
      <c r="A82" s="289" t="s">
        <v>262</v>
      </c>
      <c r="B82" s="285" t="s">
        <v>263</v>
      </c>
      <c r="C82" s="185"/>
    </row>
    <row r="83" spans="1:3" s="283" customFormat="1" ht="12" customHeight="1" thickBot="1">
      <c r="A83" s="290" t="s">
        <v>264</v>
      </c>
      <c r="B83" s="177" t="s">
        <v>265</v>
      </c>
      <c r="C83" s="185"/>
    </row>
    <row r="84" spans="1:3" s="283" customFormat="1" ht="12" customHeight="1" thickBot="1">
      <c r="A84" s="329" t="s">
        <v>266</v>
      </c>
      <c r="B84" s="175" t="s">
        <v>406</v>
      </c>
      <c r="C84" s="328"/>
    </row>
    <row r="85" spans="1:3" s="283" customFormat="1" ht="13.5" customHeight="1" thickBot="1">
      <c r="A85" s="329" t="s">
        <v>268</v>
      </c>
      <c r="B85" s="175" t="s">
        <v>267</v>
      </c>
      <c r="C85" s="328"/>
    </row>
    <row r="86" spans="1:3" s="283" customFormat="1" ht="15.75" customHeight="1" thickBot="1">
      <c r="A86" s="329" t="s">
        <v>280</v>
      </c>
      <c r="B86" s="291" t="s">
        <v>409</v>
      </c>
      <c r="C86" s="186">
        <f>+C63+C67+C72+C75+C79+C85+C84</f>
        <v>7126</v>
      </c>
    </row>
    <row r="87" spans="1:3" s="283" customFormat="1" ht="16.5" customHeight="1" thickBot="1">
      <c r="A87" s="330" t="s">
        <v>408</v>
      </c>
      <c r="B87" s="292" t="s">
        <v>410</v>
      </c>
      <c r="C87" s="186">
        <f>+C62+C86</f>
        <v>8454</v>
      </c>
    </row>
    <row r="88" spans="1:3" s="283" customFormat="1" ht="83.25" customHeight="1">
      <c r="A88" s="3"/>
      <c r="B88" s="4"/>
      <c r="C88" s="187"/>
    </row>
    <row r="89" spans="1:3" ht="16.5" customHeight="1">
      <c r="A89" s="359" t="s">
        <v>37</v>
      </c>
      <c r="B89" s="359"/>
      <c r="C89" s="359"/>
    </row>
    <row r="90" spans="1:3" s="293" customFormat="1" ht="16.5" customHeight="1" thickBot="1">
      <c r="A90" s="361" t="s">
        <v>94</v>
      </c>
      <c r="B90" s="361"/>
      <c r="C90" s="71" t="s">
        <v>157</v>
      </c>
    </row>
    <row r="91" spans="1:3" ht="37.5" customHeight="1" thickBot="1">
      <c r="A91" s="21" t="s">
        <v>58</v>
      </c>
      <c r="B91" s="22" t="s">
        <v>38</v>
      </c>
      <c r="C91" s="30" t="str">
        <f>+C3</f>
        <v>2016. évi előirányzat</v>
      </c>
    </row>
    <row r="92" spans="1:3" s="282" customFormat="1" ht="12" customHeight="1" thickBot="1">
      <c r="A92" s="27"/>
      <c r="B92" s="28" t="s">
        <v>418</v>
      </c>
      <c r="C92" s="29" t="s">
        <v>419</v>
      </c>
    </row>
    <row r="93" spans="1:3" ht="12" customHeight="1" thickBot="1">
      <c r="A93" s="20" t="s">
        <v>9</v>
      </c>
      <c r="B93" s="26" t="s">
        <v>368</v>
      </c>
      <c r="C93" s="179">
        <f>C94+C95+C96+C97+C98+C111</f>
        <v>96977</v>
      </c>
    </row>
    <row r="94" spans="1:3" ht="12" customHeight="1">
      <c r="A94" s="15" t="s">
        <v>70</v>
      </c>
      <c r="B94" s="8" t="s">
        <v>39</v>
      </c>
      <c r="C94" s="181">
        <v>51494</v>
      </c>
    </row>
    <row r="95" spans="1:3" ht="12" customHeight="1">
      <c r="A95" s="12" t="s">
        <v>71</v>
      </c>
      <c r="B95" s="6" t="s">
        <v>114</v>
      </c>
      <c r="C95" s="182">
        <v>14039</v>
      </c>
    </row>
    <row r="96" spans="1:3" ht="12" customHeight="1">
      <c r="A96" s="12" t="s">
        <v>72</v>
      </c>
      <c r="B96" s="6" t="s">
        <v>89</v>
      </c>
      <c r="C96" s="184">
        <v>31083</v>
      </c>
    </row>
    <row r="97" spans="1:3" ht="12" customHeight="1">
      <c r="A97" s="12" t="s">
        <v>73</v>
      </c>
      <c r="B97" s="9" t="s">
        <v>115</v>
      </c>
      <c r="C97" s="184">
        <v>361</v>
      </c>
    </row>
    <row r="98" spans="1:3" ht="12" customHeight="1">
      <c r="A98" s="12" t="s">
        <v>81</v>
      </c>
      <c r="B98" s="17" t="s">
        <v>116</v>
      </c>
      <c r="C98" s="184"/>
    </row>
    <row r="99" spans="1:3" ht="12" customHeight="1">
      <c r="A99" s="12" t="s">
        <v>74</v>
      </c>
      <c r="B99" s="6" t="s">
        <v>373</v>
      </c>
      <c r="C99" s="184"/>
    </row>
    <row r="100" spans="1:3" ht="12" customHeight="1">
      <c r="A100" s="12" t="s">
        <v>75</v>
      </c>
      <c r="B100" s="75" t="s">
        <v>372</v>
      </c>
      <c r="C100" s="184"/>
    </row>
    <row r="101" spans="1:3" ht="12" customHeight="1">
      <c r="A101" s="12" t="s">
        <v>82</v>
      </c>
      <c r="B101" s="75" t="s">
        <v>371</v>
      </c>
      <c r="C101" s="184"/>
    </row>
    <row r="102" spans="1:3" ht="12" customHeight="1">
      <c r="A102" s="12" t="s">
        <v>83</v>
      </c>
      <c r="B102" s="73" t="s">
        <v>283</v>
      </c>
      <c r="C102" s="184"/>
    </row>
    <row r="103" spans="1:3" ht="12" customHeight="1">
      <c r="A103" s="12" t="s">
        <v>84</v>
      </c>
      <c r="B103" s="74" t="s">
        <v>284</v>
      </c>
      <c r="C103" s="184"/>
    </row>
    <row r="104" spans="1:3" ht="12" customHeight="1">
      <c r="A104" s="12" t="s">
        <v>85</v>
      </c>
      <c r="B104" s="74" t="s">
        <v>285</v>
      </c>
      <c r="C104" s="184"/>
    </row>
    <row r="105" spans="1:3" ht="12" customHeight="1">
      <c r="A105" s="12" t="s">
        <v>87</v>
      </c>
      <c r="B105" s="73" t="s">
        <v>286</v>
      </c>
      <c r="C105" s="184"/>
    </row>
    <row r="106" spans="1:3" ht="12" customHeight="1">
      <c r="A106" s="12" t="s">
        <v>117</v>
      </c>
      <c r="B106" s="73" t="s">
        <v>287</v>
      </c>
      <c r="C106" s="184"/>
    </row>
    <row r="107" spans="1:3" ht="12" customHeight="1">
      <c r="A107" s="12" t="s">
        <v>281</v>
      </c>
      <c r="B107" s="74" t="s">
        <v>288</v>
      </c>
      <c r="C107" s="184"/>
    </row>
    <row r="108" spans="1:3" ht="12" customHeight="1">
      <c r="A108" s="11" t="s">
        <v>282</v>
      </c>
      <c r="B108" s="75" t="s">
        <v>289</v>
      </c>
      <c r="C108" s="184"/>
    </row>
    <row r="109" spans="1:3" ht="12" customHeight="1">
      <c r="A109" s="12" t="s">
        <v>369</v>
      </c>
      <c r="B109" s="75" t="s">
        <v>290</v>
      </c>
      <c r="C109" s="184"/>
    </row>
    <row r="110" spans="1:3" ht="12" customHeight="1">
      <c r="A110" s="14" t="s">
        <v>370</v>
      </c>
      <c r="B110" s="75" t="s">
        <v>291</v>
      </c>
      <c r="C110" s="184"/>
    </row>
    <row r="111" spans="1:3" ht="12" customHeight="1">
      <c r="A111" s="12" t="s">
        <v>374</v>
      </c>
      <c r="B111" s="9" t="s">
        <v>40</v>
      </c>
      <c r="C111" s="182"/>
    </row>
    <row r="112" spans="1:3" ht="12" customHeight="1">
      <c r="A112" s="12" t="s">
        <v>375</v>
      </c>
      <c r="B112" s="6" t="s">
        <v>377</v>
      </c>
      <c r="C112" s="182"/>
    </row>
    <row r="113" spans="1:3" ht="12" customHeight="1" thickBot="1">
      <c r="A113" s="16" t="s">
        <v>376</v>
      </c>
      <c r="B113" s="346" t="s">
        <v>378</v>
      </c>
      <c r="C113" s="188"/>
    </row>
    <row r="114" spans="1:3" ht="12" customHeight="1" thickBot="1">
      <c r="A114" s="343" t="s">
        <v>10</v>
      </c>
      <c r="B114" s="344" t="s">
        <v>292</v>
      </c>
      <c r="C114" s="345">
        <f>+C115+C117+C119</f>
        <v>5080</v>
      </c>
    </row>
    <row r="115" spans="1:3" ht="12" customHeight="1">
      <c r="A115" s="13" t="s">
        <v>76</v>
      </c>
      <c r="B115" s="6" t="s">
        <v>156</v>
      </c>
      <c r="C115" s="183">
        <v>5080</v>
      </c>
    </row>
    <row r="116" spans="1:3" ht="12" customHeight="1">
      <c r="A116" s="13" t="s">
        <v>77</v>
      </c>
      <c r="B116" s="10" t="s">
        <v>296</v>
      </c>
      <c r="C116" s="183"/>
    </row>
    <row r="117" spans="1:3" ht="12" customHeight="1">
      <c r="A117" s="13" t="s">
        <v>78</v>
      </c>
      <c r="B117" s="10" t="s">
        <v>118</v>
      </c>
      <c r="C117" s="182"/>
    </row>
    <row r="118" spans="1:3" ht="12" customHeight="1">
      <c r="A118" s="13" t="s">
        <v>79</v>
      </c>
      <c r="B118" s="10" t="s">
        <v>297</v>
      </c>
      <c r="C118" s="173"/>
    </row>
    <row r="119" spans="1:3" ht="12" customHeight="1">
      <c r="A119" s="13" t="s">
        <v>80</v>
      </c>
      <c r="B119" s="177" t="s">
        <v>159</v>
      </c>
      <c r="C119" s="173"/>
    </row>
    <row r="120" spans="1:3" ht="12" customHeight="1">
      <c r="A120" s="13" t="s">
        <v>86</v>
      </c>
      <c r="B120" s="176" t="s">
        <v>359</v>
      </c>
      <c r="C120" s="173"/>
    </row>
    <row r="121" spans="1:3" ht="12" customHeight="1">
      <c r="A121" s="13" t="s">
        <v>88</v>
      </c>
      <c r="B121" s="280" t="s">
        <v>302</v>
      </c>
      <c r="C121" s="173"/>
    </row>
    <row r="122" spans="1:3" ht="15.75">
      <c r="A122" s="13" t="s">
        <v>119</v>
      </c>
      <c r="B122" s="74" t="s">
        <v>285</v>
      </c>
      <c r="C122" s="173"/>
    </row>
    <row r="123" spans="1:3" ht="12" customHeight="1">
      <c r="A123" s="13" t="s">
        <v>120</v>
      </c>
      <c r="B123" s="74" t="s">
        <v>301</v>
      </c>
      <c r="C123" s="173"/>
    </row>
    <row r="124" spans="1:3" ht="12" customHeight="1">
      <c r="A124" s="13" t="s">
        <v>121</v>
      </c>
      <c r="B124" s="74" t="s">
        <v>300</v>
      </c>
      <c r="C124" s="173"/>
    </row>
    <row r="125" spans="1:3" ht="12" customHeight="1">
      <c r="A125" s="13" t="s">
        <v>293</v>
      </c>
      <c r="B125" s="74" t="s">
        <v>288</v>
      </c>
      <c r="C125" s="173"/>
    </row>
    <row r="126" spans="1:3" ht="12" customHeight="1">
      <c r="A126" s="13" t="s">
        <v>294</v>
      </c>
      <c r="B126" s="74" t="s">
        <v>299</v>
      </c>
      <c r="C126" s="173"/>
    </row>
    <row r="127" spans="1:3" ht="16.5" thickBot="1">
      <c r="A127" s="11" t="s">
        <v>295</v>
      </c>
      <c r="B127" s="74" t="s">
        <v>298</v>
      </c>
      <c r="C127" s="174"/>
    </row>
    <row r="128" spans="1:3" ht="12" customHeight="1" thickBot="1">
      <c r="A128" s="18" t="s">
        <v>11</v>
      </c>
      <c r="B128" s="69" t="s">
        <v>379</v>
      </c>
      <c r="C128" s="180">
        <f>+C93+C114</f>
        <v>102057</v>
      </c>
    </row>
    <row r="129" spans="1:3" ht="12" customHeight="1" thickBot="1">
      <c r="A129" s="18" t="s">
        <v>12</v>
      </c>
      <c r="B129" s="69" t="s">
        <v>380</v>
      </c>
      <c r="C129" s="180">
        <f>+C130+C131+C132</f>
        <v>0</v>
      </c>
    </row>
    <row r="130" spans="1:3" ht="12" customHeight="1">
      <c r="A130" s="13" t="s">
        <v>197</v>
      </c>
      <c r="B130" s="10" t="s">
        <v>387</v>
      </c>
      <c r="C130" s="173"/>
    </row>
    <row r="131" spans="1:3" ht="12" customHeight="1">
      <c r="A131" s="13" t="s">
        <v>198</v>
      </c>
      <c r="B131" s="10" t="s">
        <v>388</v>
      </c>
      <c r="C131" s="173"/>
    </row>
    <row r="132" spans="1:3" ht="12" customHeight="1" thickBot="1">
      <c r="A132" s="11" t="s">
        <v>199</v>
      </c>
      <c r="B132" s="10" t="s">
        <v>389</v>
      </c>
      <c r="C132" s="173"/>
    </row>
    <row r="133" spans="1:3" ht="12" customHeight="1" thickBot="1">
      <c r="A133" s="18" t="s">
        <v>13</v>
      </c>
      <c r="B133" s="69" t="s">
        <v>381</v>
      </c>
      <c r="C133" s="180">
        <f>SUM(C134:C139)</f>
        <v>0</v>
      </c>
    </row>
    <row r="134" spans="1:3" ht="12" customHeight="1">
      <c r="A134" s="13" t="s">
        <v>63</v>
      </c>
      <c r="B134" s="7" t="s">
        <v>390</v>
      </c>
      <c r="C134" s="173"/>
    </row>
    <row r="135" spans="1:3" ht="12" customHeight="1">
      <c r="A135" s="13" t="s">
        <v>64</v>
      </c>
      <c r="B135" s="7" t="s">
        <v>382</v>
      </c>
      <c r="C135" s="173"/>
    </row>
    <row r="136" spans="1:3" ht="12" customHeight="1">
      <c r="A136" s="13" t="s">
        <v>65</v>
      </c>
      <c r="B136" s="7" t="s">
        <v>383</v>
      </c>
      <c r="C136" s="173"/>
    </row>
    <row r="137" spans="1:3" ht="12" customHeight="1">
      <c r="A137" s="13" t="s">
        <v>106</v>
      </c>
      <c r="B137" s="7" t="s">
        <v>384</v>
      </c>
      <c r="C137" s="173"/>
    </row>
    <row r="138" spans="1:3" ht="12" customHeight="1">
      <c r="A138" s="13" t="s">
        <v>107</v>
      </c>
      <c r="B138" s="7" t="s">
        <v>385</v>
      </c>
      <c r="C138" s="173"/>
    </row>
    <row r="139" spans="1:3" ht="12" customHeight="1" thickBot="1">
      <c r="A139" s="11" t="s">
        <v>108</v>
      </c>
      <c r="B139" s="7" t="s">
        <v>386</v>
      </c>
      <c r="C139" s="173"/>
    </row>
    <row r="140" spans="1:3" ht="12" customHeight="1" thickBot="1">
      <c r="A140" s="18" t="s">
        <v>14</v>
      </c>
      <c r="B140" s="69" t="s">
        <v>394</v>
      </c>
      <c r="C140" s="186">
        <f>+C141+C142+C143+C144</f>
        <v>0</v>
      </c>
    </row>
    <row r="141" spans="1:3" ht="12" customHeight="1">
      <c r="A141" s="13" t="s">
        <v>66</v>
      </c>
      <c r="B141" s="7" t="s">
        <v>303</v>
      </c>
      <c r="C141" s="173"/>
    </row>
    <row r="142" spans="1:3" ht="12" customHeight="1">
      <c r="A142" s="13" t="s">
        <v>67</v>
      </c>
      <c r="B142" s="7" t="s">
        <v>304</v>
      </c>
      <c r="C142" s="173"/>
    </row>
    <row r="143" spans="1:3" ht="12" customHeight="1">
      <c r="A143" s="13" t="s">
        <v>217</v>
      </c>
      <c r="B143" s="7" t="s">
        <v>395</v>
      </c>
      <c r="C143" s="173"/>
    </row>
    <row r="144" spans="1:3" ht="12" customHeight="1" thickBot="1">
      <c r="A144" s="11" t="s">
        <v>218</v>
      </c>
      <c r="B144" s="5" t="s">
        <v>323</v>
      </c>
      <c r="C144" s="173"/>
    </row>
    <row r="145" spans="1:3" ht="12" customHeight="1" thickBot="1">
      <c r="A145" s="18" t="s">
        <v>15</v>
      </c>
      <c r="B145" s="69" t="s">
        <v>396</v>
      </c>
      <c r="C145" s="189">
        <f>SUM(C146:C150)</f>
        <v>0</v>
      </c>
    </row>
    <row r="146" spans="1:3" ht="12" customHeight="1">
      <c r="A146" s="13" t="s">
        <v>68</v>
      </c>
      <c r="B146" s="7" t="s">
        <v>391</v>
      </c>
      <c r="C146" s="173"/>
    </row>
    <row r="147" spans="1:3" ht="12" customHeight="1">
      <c r="A147" s="13" t="s">
        <v>69</v>
      </c>
      <c r="B147" s="7" t="s">
        <v>398</v>
      </c>
      <c r="C147" s="173"/>
    </row>
    <row r="148" spans="1:3" ht="12" customHeight="1">
      <c r="A148" s="13" t="s">
        <v>229</v>
      </c>
      <c r="B148" s="7" t="s">
        <v>393</v>
      </c>
      <c r="C148" s="173"/>
    </row>
    <row r="149" spans="1:3" ht="12" customHeight="1">
      <c r="A149" s="13" t="s">
        <v>230</v>
      </c>
      <c r="B149" s="7" t="s">
        <v>399</v>
      </c>
      <c r="C149" s="173"/>
    </row>
    <row r="150" spans="1:3" ht="12" customHeight="1" thickBot="1">
      <c r="A150" s="13" t="s">
        <v>397</v>
      </c>
      <c r="B150" s="7" t="s">
        <v>400</v>
      </c>
      <c r="C150" s="173"/>
    </row>
    <row r="151" spans="1:3" ht="12" customHeight="1" thickBot="1">
      <c r="A151" s="18" t="s">
        <v>16</v>
      </c>
      <c r="B151" s="69" t="s">
        <v>401</v>
      </c>
      <c r="C151" s="347"/>
    </row>
    <row r="152" spans="1:3" ht="12" customHeight="1" thickBot="1">
      <c r="A152" s="18" t="s">
        <v>17</v>
      </c>
      <c r="B152" s="69" t="s">
        <v>402</v>
      </c>
      <c r="C152" s="347"/>
    </row>
    <row r="153" spans="1:9" ht="15" customHeight="1" thickBot="1">
      <c r="A153" s="18" t="s">
        <v>18</v>
      </c>
      <c r="B153" s="69" t="s">
        <v>404</v>
      </c>
      <c r="C153" s="294">
        <f>+C129+C133+C140+C145+C151+C152</f>
        <v>0</v>
      </c>
      <c r="F153" s="295"/>
      <c r="G153" s="296"/>
      <c r="H153" s="296"/>
      <c r="I153" s="296"/>
    </row>
    <row r="154" spans="1:3" s="283" customFormat="1" ht="12.75" customHeight="1" thickBot="1">
      <c r="A154" s="178" t="s">
        <v>19</v>
      </c>
      <c r="B154" s="258" t="s">
        <v>403</v>
      </c>
      <c r="C154" s="294">
        <f>+C128+C153</f>
        <v>102057</v>
      </c>
    </row>
    <row r="155" ht="7.5" customHeight="1"/>
    <row r="156" spans="1:3" ht="15.75">
      <c r="A156" s="362" t="s">
        <v>305</v>
      </c>
      <c r="B156" s="362"/>
      <c r="C156" s="362"/>
    </row>
    <row r="157" spans="1:3" ht="15" customHeight="1" thickBot="1">
      <c r="A157" s="360" t="s">
        <v>95</v>
      </c>
      <c r="B157" s="360"/>
      <c r="C157" s="190" t="s">
        <v>157</v>
      </c>
    </row>
    <row r="158" spans="1:4" ht="13.5" customHeight="1" thickBot="1">
      <c r="A158" s="18">
        <v>1</v>
      </c>
      <c r="B158" s="25" t="s">
        <v>405</v>
      </c>
      <c r="C158" s="180">
        <f>+C62-C128</f>
        <v>-100729</v>
      </c>
      <c r="D158" s="297"/>
    </row>
    <row r="159" spans="1:3" ht="27.75" customHeight="1" thickBot="1">
      <c r="A159" s="18" t="s">
        <v>10</v>
      </c>
      <c r="B159" s="25" t="s">
        <v>411</v>
      </c>
      <c r="C159" s="180">
        <f>+C86-C153</f>
        <v>7126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2016. ÉVI KÖLTSÉGVETÉS
ÁLLAMIGAZGATÁSI FELADATAINAK MÉRLEGE
&amp;R&amp;"Times New Roman CE,Félkövér dőlt"&amp;11 4. melléklet az 1/2016. (II.12.)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0">
      <selection activeCell="E11" sqref="E11"/>
    </sheetView>
  </sheetViews>
  <sheetFormatPr defaultColWidth="9.00390625" defaultRowHeight="12.75"/>
  <cols>
    <col min="1" max="1" width="6.875" style="40" customWidth="1"/>
    <col min="2" max="2" width="55.125" style="115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16384" width="9.375" style="40" customWidth="1"/>
  </cols>
  <sheetData>
    <row r="1" spans="2:6" ht="39.75" customHeight="1">
      <c r="B1" s="202" t="s">
        <v>98</v>
      </c>
      <c r="C1" s="203"/>
      <c r="D1" s="203"/>
      <c r="E1" s="203"/>
      <c r="F1" s="365" t="s">
        <v>484</v>
      </c>
    </row>
    <row r="2" spans="5:6" ht="14.25" thickBot="1">
      <c r="E2" s="204" t="s">
        <v>50</v>
      </c>
      <c r="F2" s="365"/>
    </row>
    <row r="3" spans="1:6" ht="18" customHeight="1" thickBot="1">
      <c r="A3" s="363" t="s">
        <v>58</v>
      </c>
      <c r="B3" s="205" t="s">
        <v>45</v>
      </c>
      <c r="C3" s="206"/>
      <c r="D3" s="205" t="s">
        <v>46</v>
      </c>
      <c r="E3" s="207"/>
      <c r="F3" s="365"/>
    </row>
    <row r="4" spans="1:6" s="208" customFormat="1" ht="35.25" customHeight="1" thickBot="1">
      <c r="A4" s="364"/>
      <c r="B4" s="116" t="s">
        <v>51</v>
      </c>
      <c r="C4" s="117" t="s">
        <v>474</v>
      </c>
      <c r="D4" s="116" t="s">
        <v>51</v>
      </c>
      <c r="E4" s="37" t="s">
        <v>474</v>
      </c>
      <c r="F4" s="365"/>
    </row>
    <row r="5" spans="1:6" s="213" customFormat="1" ht="12" customHeight="1" thickBot="1">
      <c r="A5" s="209"/>
      <c r="B5" s="210" t="s">
        <v>418</v>
      </c>
      <c r="C5" s="211" t="s">
        <v>419</v>
      </c>
      <c r="D5" s="210" t="s">
        <v>420</v>
      </c>
      <c r="E5" s="212" t="s">
        <v>422</v>
      </c>
      <c r="F5" s="365"/>
    </row>
    <row r="6" spans="1:6" ht="12.75" customHeight="1">
      <c r="A6" s="214" t="s">
        <v>9</v>
      </c>
      <c r="B6" s="215" t="s">
        <v>306</v>
      </c>
      <c r="C6" s="191">
        <v>314305</v>
      </c>
      <c r="D6" s="215" t="s">
        <v>52</v>
      </c>
      <c r="E6" s="197">
        <v>499314</v>
      </c>
      <c r="F6" s="365"/>
    </row>
    <row r="7" spans="1:6" ht="12.75" customHeight="1">
      <c r="A7" s="216" t="s">
        <v>10</v>
      </c>
      <c r="B7" s="217" t="s">
        <v>307</v>
      </c>
      <c r="C7" s="192">
        <v>541513</v>
      </c>
      <c r="D7" s="217" t="s">
        <v>114</v>
      </c>
      <c r="E7" s="198">
        <v>79931</v>
      </c>
      <c r="F7" s="365"/>
    </row>
    <row r="8" spans="1:6" ht="12.75" customHeight="1">
      <c r="A8" s="216" t="s">
        <v>11</v>
      </c>
      <c r="B8" s="217" t="s">
        <v>328</v>
      </c>
      <c r="C8" s="192"/>
      <c r="D8" s="217" t="s">
        <v>162</v>
      </c>
      <c r="E8" s="198">
        <v>253611</v>
      </c>
      <c r="F8" s="365"/>
    </row>
    <row r="9" spans="1:6" ht="12.75" customHeight="1">
      <c r="A9" s="216" t="s">
        <v>12</v>
      </c>
      <c r="B9" s="217" t="s">
        <v>105</v>
      </c>
      <c r="C9" s="192">
        <v>91400</v>
      </c>
      <c r="D9" s="217" t="s">
        <v>115</v>
      </c>
      <c r="E9" s="198">
        <v>15237</v>
      </c>
      <c r="F9" s="365"/>
    </row>
    <row r="10" spans="1:6" ht="12.75" customHeight="1">
      <c r="A10" s="216" t="s">
        <v>13</v>
      </c>
      <c r="B10" s="218" t="s">
        <v>352</v>
      </c>
      <c r="C10" s="192">
        <v>40330</v>
      </c>
      <c r="D10" s="217" t="s">
        <v>116</v>
      </c>
      <c r="E10" s="198">
        <v>101941</v>
      </c>
      <c r="F10" s="365"/>
    </row>
    <row r="11" spans="1:6" ht="12.75" customHeight="1">
      <c r="A11" s="216" t="s">
        <v>14</v>
      </c>
      <c r="B11" s="217" t="s">
        <v>308</v>
      </c>
      <c r="C11" s="193">
        <v>4007</v>
      </c>
      <c r="D11" s="217" t="s">
        <v>40</v>
      </c>
      <c r="E11" s="198"/>
      <c r="F11" s="365"/>
    </row>
    <row r="12" spans="1:6" ht="12.75" customHeight="1">
      <c r="A12" s="216" t="s">
        <v>15</v>
      </c>
      <c r="B12" s="217" t="s">
        <v>412</v>
      </c>
      <c r="C12" s="192"/>
      <c r="D12" s="34"/>
      <c r="E12" s="198"/>
      <c r="F12" s="365"/>
    </row>
    <row r="13" spans="1:6" ht="12.75" customHeight="1">
      <c r="A13" s="216" t="s">
        <v>16</v>
      </c>
      <c r="B13" s="34"/>
      <c r="C13" s="192"/>
      <c r="D13" s="34"/>
      <c r="E13" s="198"/>
      <c r="F13" s="365"/>
    </row>
    <row r="14" spans="1:6" ht="12.75" customHeight="1">
      <c r="A14" s="216" t="s">
        <v>17</v>
      </c>
      <c r="B14" s="298"/>
      <c r="C14" s="193"/>
      <c r="D14" s="34"/>
      <c r="E14" s="198"/>
      <c r="F14" s="365"/>
    </row>
    <row r="15" spans="1:6" ht="12.75" customHeight="1">
      <c r="A15" s="216" t="s">
        <v>18</v>
      </c>
      <c r="B15" s="34"/>
      <c r="C15" s="192"/>
      <c r="D15" s="34"/>
      <c r="E15" s="198"/>
      <c r="F15" s="365"/>
    </row>
    <row r="16" spans="1:6" ht="12.75" customHeight="1">
      <c r="A16" s="216" t="s">
        <v>19</v>
      </c>
      <c r="B16" s="34"/>
      <c r="C16" s="192"/>
      <c r="D16" s="34"/>
      <c r="E16" s="198"/>
      <c r="F16" s="365"/>
    </row>
    <row r="17" spans="1:6" ht="12.75" customHeight="1" thickBot="1">
      <c r="A17" s="216" t="s">
        <v>20</v>
      </c>
      <c r="B17" s="42"/>
      <c r="C17" s="194"/>
      <c r="D17" s="34"/>
      <c r="E17" s="199"/>
      <c r="F17" s="365"/>
    </row>
    <row r="18" spans="1:6" ht="15.75" customHeight="1" thickBot="1">
      <c r="A18" s="219" t="s">
        <v>21</v>
      </c>
      <c r="B18" s="70" t="s">
        <v>413</v>
      </c>
      <c r="C18" s="195">
        <f>SUM(C6:C17)</f>
        <v>991555</v>
      </c>
      <c r="D18" s="70" t="s">
        <v>314</v>
      </c>
      <c r="E18" s="200">
        <f>SUM(E6:E17)</f>
        <v>950034</v>
      </c>
      <c r="F18" s="365"/>
    </row>
    <row r="19" spans="1:6" ht="12.75" customHeight="1">
      <c r="A19" s="220" t="s">
        <v>22</v>
      </c>
      <c r="B19" s="221" t="s">
        <v>311</v>
      </c>
      <c r="C19" s="349">
        <f>+C20+C21+C22+C23</f>
        <v>56137</v>
      </c>
      <c r="D19" s="222" t="s">
        <v>122</v>
      </c>
      <c r="E19" s="201"/>
      <c r="F19" s="365"/>
    </row>
    <row r="20" spans="1:6" ht="12.75" customHeight="1">
      <c r="A20" s="223" t="s">
        <v>23</v>
      </c>
      <c r="B20" s="222" t="s">
        <v>154</v>
      </c>
      <c r="C20" s="57">
        <v>56137</v>
      </c>
      <c r="D20" s="222" t="s">
        <v>313</v>
      </c>
      <c r="E20" s="58"/>
      <c r="F20" s="365"/>
    </row>
    <row r="21" spans="1:6" ht="12.75" customHeight="1">
      <c r="A21" s="223" t="s">
        <v>24</v>
      </c>
      <c r="B21" s="222" t="s">
        <v>155</v>
      </c>
      <c r="C21" s="57"/>
      <c r="D21" s="222" t="s">
        <v>96</v>
      </c>
      <c r="E21" s="58"/>
      <c r="F21" s="365"/>
    </row>
    <row r="22" spans="1:6" ht="12.75" customHeight="1">
      <c r="A22" s="223" t="s">
        <v>25</v>
      </c>
      <c r="B22" s="222" t="s">
        <v>160</v>
      </c>
      <c r="C22" s="57"/>
      <c r="D22" s="222" t="s">
        <v>97</v>
      </c>
      <c r="E22" s="58"/>
      <c r="F22" s="365"/>
    </row>
    <row r="23" spans="1:6" ht="12.75" customHeight="1">
      <c r="A23" s="223" t="s">
        <v>26</v>
      </c>
      <c r="B23" s="222" t="s">
        <v>161</v>
      </c>
      <c r="C23" s="57"/>
      <c r="D23" s="221" t="s">
        <v>163</v>
      </c>
      <c r="E23" s="58"/>
      <c r="F23" s="365"/>
    </row>
    <row r="24" spans="1:6" ht="12.75" customHeight="1">
      <c r="A24" s="223" t="s">
        <v>27</v>
      </c>
      <c r="B24" s="222" t="s">
        <v>312</v>
      </c>
      <c r="C24" s="224">
        <f>+C25+C26</f>
        <v>0</v>
      </c>
      <c r="D24" s="222" t="s">
        <v>123</v>
      </c>
      <c r="E24" s="58"/>
      <c r="F24" s="365"/>
    </row>
    <row r="25" spans="1:6" ht="12.75" customHeight="1">
      <c r="A25" s="220" t="s">
        <v>28</v>
      </c>
      <c r="B25" s="221" t="s">
        <v>309</v>
      </c>
      <c r="C25" s="196"/>
      <c r="D25" s="215" t="s">
        <v>395</v>
      </c>
      <c r="E25" s="201"/>
      <c r="F25" s="365"/>
    </row>
    <row r="26" spans="1:6" ht="12.75" customHeight="1">
      <c r="A26" s="223" t="s">
        <v>29</v>
      </c>
      <c r="B26" s="222" t="s">
        <v>310</v>
      </c>
      <c r="C26" s="57"/>
      <c r="D26" s="217" t="s">
        <v>401</v>
      </c>
      <c r="E26" s="58">
        <v>11832</v>
      </c>
      <c r="F26" s="365"/>
    </row>
    <row r="27" spans="1:6" ht="12.75" customHeight="1">
      <c r="A27" s="216" t="s">
        <v>30</v>
      </c>
      <c r="B27" s="222" t="s">
        <v>406</v>
      </c>
      <c r="C27" s="57"/>
      <c r="D27" s="217" t="s">
        <v>402</v>
      </c>
      <c r="E27" s="58"/>
      <c r="F27" s="365"/>
    </row>
    <row r="28" spans="1:6" ht="12.75" customHeight="1" thickBot="1">
      <c r="A28" s="270" t="s">
        <v>31</v>
      </c>
      <c r="B28" s="221" t="s">
        <v>267</v>
      </c>
      <c r="C28" s="196"/>
      <c r="D28" s="300"/>
      <c r="E28" s="201"/>
      <c r="F28" s="365"/>
    </row>
    <row r="29" spans="1:6" ht="15.75" customHeight="1" thickBot="1">
      <c r="A29" s="219" t="s">
        <v>32</v>
      </c>
      <c r="B29" s="70" t="s">
        <v>414</v>
      </c>
      <c r="C29" s="195">
        <f>+C19+C24+C27+C28</f>
        <v>56137</v>
      </c>
      <c r="D29" s="70" t="s">
        <v>416</v>
      </c>
      <c r="E29" s="200">
        <f>SUM(E19:E28)</f>
        <v>11832</v>
      </c>
      <c r="F29" s="365"/>
    </row>
    <row r="30" spans="1:6" ht="13.5" thickBot="1">
      <c r="A30" s="219" t="s">
        <v>33</v>
      </c>
      <c r="B30" s="225" t="s">
        <v>415</v>
      </c>
      <c r="C30" s="226">
        <f>+C18+C29</f>
        <v>1047692</v>
      </c>
      <c r="D30" s="225" t="s">
        <v>417</v>
      </c>
      <c r="E30" s="226">
        <f>+E18+E29</f>
        <v>961866</v>
      </c>
      <c r="F30" s="365"/>
    </row>
    <row r="31" spans="1:6" ht="13.5" thickBot="1">
      <c r="A31" s="219" t="s">
        <v>34</v>
      </c>
      <c r="B31" s="225" t="s">
        <v>100</v>
      </c>
      <c r="C31" s="226" t="str">
        <f>IF(C18-E18&lt;0,E18-C18,"-")</f>
        <v>-</v>
      </c>
      <c r="D31" s="225" t="s">
        <v>101</v>
      </c>
      <c r="E31" s="226">
        <f>IF(C18-E18&gt;0,C18-E18,"-")</f>
        <v>41521</v>
      </c>
      <c r="F31" s="365"/>
    </row>
    <row r="32" spans="1:6" ht="13.5" thickBot="1">
      <c r="A32" s="219" t="s">
        <v>35</v>
      </c>
      <c r="B32" s="225" t="s">
        <v>164</v>
      </c>
      <c r="C32" s="226" t="str">
        <f>IF(C18+C29-E30&lt;0,E30-(C18+C29),"-")</f>
        <v>-</v>
      </c>
      <c r="D32" s="225" t="s">
        <v>165</v>
      </c>
      <c r="E32" s="226">
        <f>IF(C18+C29-E30&gt;0,C18+C29-E30,"-")</f>
        <v>85826</v>
      </c>
      <c r="F32" s="365"/>
    </row>
    <row r="33" spans="2:4" ht="18.75">
      <c r="B33" s="366"/>
      <c r="C33" s="366"/>
      <c r="D33" s="366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7">
      <selection activeCell="D30" sqref="D30"/>
    </sheetView>
  </sheetViews>
  <sheetFormatPr defaultColWidth="9.00390625" defaultRowHeight="12.75"/>
  <cols>
    <col min="1" max="1" width="6.875" style="40" customWidth="1"/>
    <col min="2" max="2" width="55.125" style="115" customWidth="1"/>
    <col min="3" max="3" width="16.375" style="40" customWidth="1"/>
    <col min="4" max="4" width="55.125" style="40" customWidth="1"/>
    <col min="5" max="5" width="16.375" style="40" customWidth="1"/>
    <col min="6" max="6" width="4.875" style="40" customWidth="1"/>
    <col min="7" max="16384" width="9.375" style="40" customWidth="1"/>
  </cols>
  <sheetData>
    <row r="1" spans="2:6" ht="31.5">
      <c r="B1" s="202" t="s">
        <v>99</v>
      </c>
      <c r="C1" s="203"/>
      <c r="D1" s="203"/>
      <c r="E1" s="203"/>
      <c r="F1" s="365" t="s">
        <v>485</v>
      </c>
    </row>
    <row r="2" spans="5:6" ht="14.25" thickBot="1">
      <c r="E2" s="204" t="s">
        <v>50</v>
      </c>
      <c r="F2" s="365"/>
    </row>
    <row r="3" spans="1:6" ht="13.5" thickBot="1">
      <c r="A3" s="367" t="s">
        <v>58</v>
      </c>
      <c r="B3" s="205" t="s">
        <v>45</v>
      </c>
      <c r="C3" s="206"/>
      <c r="D3" s="205" t="s">
        <v>46</v>
      </c>
      <c r="E3" s="207"/>
      <c r="F3" s="365"/>
    </row>
    <row r="4" spans="1:6" s="208" customFormat="1" ht="24.75" thickBot="1">
      <c r="A4" s="368"/>
      <c r="B4" s="116" t="s">
        <v>51</v>
      </c>
      <c r="C4" s="117" t="s">
        <v>474</v>
      </c>
      <c r="D4" s="116" t="s">
        <v>51</v>
      </c>
      <c r="E4" s="117" t="s">
        <v>474</v>
      </c>
      <c r="F4" s="365"/>
    </row>
    <row r="5" spans="1:6" s="208" customFormat="1" ht="13.5" thickBot="1">
      <c r="A5" s="209"/>
      <c r="B5" s="210" t="s">
        <v>418</v>
      </c>
      <c r="C5" s="211" t="s">
        <v>419</v>
      </c>
      <c r="D5" s="210" t="s">
        <v>420</v>
      </c>
      <c r="E5" s="212" t="s">
        <v>422</v>
      </c>
      <c r="F5" s="365"/>
    </row>
    <row r="6" spans="1:6" ht="12.75" customHeight="1">
      <c r="A6" s="214" t="s">
        <v>9</v>
      </c>
      <c r="B6" s="215" t="s">
        <v>315</v>
      </c>
      <c r="C6" s="191">
        <v>12722</v>
      </c>
      <c r="D6" s="215" t="s">
        <v>156</v>
      </c>
      <c r="E6" s="197">
        <v>57599</v>
      </c>
      <c r="F6" s="365"/>
    </row>
    <row r="7" spans="1:6" ht="12.75">
      <c r="A7" s="216" t="s">
        <v>10</v>
      </c>
      <c r="B7" s="217" t="s">
        <v>316</v>
      </c>
      <c r="C7" s="192"/>
      <c r="D7" s="217" t="s">
        <v>321</v>
      </c>
      <c r="E7" s="198"/>
      <c r="F7" s="365"/>
    </row>
    <row r="8" spans="1:6" ht="12.75" customHeight="1">
      <c r="A8" s="216" t="s">
        <v>11</v>
      </c>
      <c r="B8" s="217" t="s">
        <v>4</v>
      </c>
      <c r="C8" s="192"/>
      <c r="D8" s="217" t="s">
        <v>118</v>
      </c>
      <c r="E8" s="198">
        <v>37242</v>
      </c>
      <c r="F8" s="365"/>
    </row>
    <row r="9" spans="1:6" ht="12.75" customHeight="1">
      <c r="A9" s="216" t="s">
        <v>12</v>
      </c>
      <c r="B9" s="217" t="s">
        <v>317</v>
      </c>
      <c r="C9" s="192"/>
      <c r="D9" s="217" t="s">
        <v>322</v>
      </c>
      <c r="E9" s="198"/>
      <c r="F9" s="365"/>
    </row>
    <row r="10" spans="1:6" ht="12.75" customHeight="1">
      <c r="A10" s="216" t="s">
        <v>13</v>
      </c>
      <c r="B10" s="217" t="s">
        <v>318</v>
      </c>
      <c r="C10" s="192"/>
      <c r="D10" s="217" t="s">
        <v>159</v>
      </c>
      <c r="E10" s="198">
        <v>3707</v>
      </c>
      <c r="F10" s="365"/>
    </row>
    <row r="11" spans="1:6" ht="12.75" customHeight="1">
      <c r="A11" s="216" t="s">
        <v>14</v>
      </c>
      <c r="B11" s="217" t="s">
        <v>319</v>
      </c>
      <c r="C11" s="193"/>
      <c r="D11" s="301"/>
      <c r="E11" s="198"/>
      <c r="F11" s="365"/>
    </row>
    <row r="12" spans="1:6" ht="12.75" customHeight="1">
      <c r="A12" s="216" t="s">
        <v>15</v>
      </c>
      <c r="B12" s="34"/>
      <c r="C12" s="192"/>
      <c r="D12" s="301"/>
      <c r="E12" s="198"/>
      <c r="F12" s="365"/>
    </row>
    <row r="13" spans="1:6" ht="12.75" customHeight="1">
      <c r="A13" s="216" t="s">
        <v>16</v>
      </c>
      <c r="B13" s="34"/>
      <c r="C13" s="192"/>
      <c r="D13" s="302"/>
      <c r="E13" s="198"/>
      <c r="F13" s="365"/>
    </row>
    <row r="14" spans="1:6" ht="12.75" customHeight="1">
      <c r="A14" s="216" t="s">
        <v>17</v>
      </c>
      <c r="B14" s="299"/>
      <c r="C14" s="193"/>
      <c r="D14" s="301"/>
      <c r="E14" s="198"/>
      <c r="F14" s="365"/>
    </row>
    <row r="15" spans="1:6" ht="12.75">
      <c r="A15" s="216" t="s">
        <v>18</v>
      </c>
      <c r="B15" s="34"/>
      <c r="C15" s="193"/>
      <c r="D15" s="301"/>
      <c r="E15" s="198"/>
      <c r="F15" s="365"/>
    </row>
    <row r="16" spans="1:6" ht="12.75" customHeight="1" thickBot="1">
      <c r="A16" s="270" t="s">
        <v>19</v>
      </c>
      <c r="B16" s="300"/>
      <c r="C16" s="272"/>
      <c r="D16" s="271" t="s">
        <v>40</v>
      </c>
      <c r="E16" s="247"/>
      <c r="F16" s="365"/>
    </row>
    <row r="17" spans="1:6" ht="15.75" customHeight="1" thickBot="1">
      <c r="A17" s="219" t="s">
        <v>20</v>
      </c>
      <c r="B17" s="70" t="s">
        <v>329</v>
      </c>
      <c r="C17" s="195">
        <f>+C6+C8+C9+C11+C12+C13+C14+C15+C16</f>
        <v>12722</v>
      </c>
      <c r="D17" s="70" t="s">
        <v>330</v>
      </c>
      <c r="E17" s="200">
        <f>+E6+E8+E10+E11+E12+E13+E14+E15+E16</f>
        <v>98548</v>
      </c>
      <c r="F17" s="365"/>
    </row>
    <row r="18" spans="1:6" ht="12.75" customHeight="1">
      <c r="A18" s="214" t="s">
        <v>21</v>
      </c>
      <c r="B18" s="229" t="s">
        <v>177</v>
      </c>
      <c r="C18" s="236">
        <f>+C19+C20+C21+C22+C23</f>
        <v>0</v>
      </c>
      <c r="D18" s="222" t="s">
        <v>122</v>
      </c>
      <c r="E18" s="56"/>
      <c r="F18" s="365"/>
    </row>
    <row r="19" spans="1:6" ht="12.75" customHeight="1">
      <c r="A19" s="216" t="s">
        <v>22</v>
      </c>
      <c r="B19" s="230" t="s">
        <v>166</v>
      </c>
      <c r="C19" s="57"/>
      <c r="D19" s="222" t="s">
        <v>125</v>
      </c>
      <c r="E19" s="58"/>
      <c r="F19" s="365"/>
    </row>
    <row r="20" spans="1:6" ht="12.75" customHeight="1">
      <c r="A20" s="214" t="s">
        <v>23</v>
      </c>
      <c r="B20" s="230" t="s">
        <v>167</v>
      </c>
      <c r="C20" s="57"/>
      <c r="D20" s="222" t="s">
        <v>96</v>
      </c>
      <c r="E20" s="58"/>
      <c r="F20" s="365"/>
    </row>
    <row r="21" spans="1:6" ht="12.75" customHeight="1">
      <c r="A21" s="216" t="s">
        <v>24</v>
      </c>
      <c r="B21" s="230" t="s">
        <v>168</v>
      </c>
      <c r="C21" s="57"/>
      <c r="D21" s="222" t="s">
        <v>97</v>
      </c>
      <c r="E21" s="58"/>
      <c r="F21" s="365"/>
    </row>
    <row r="22" spans="1:6" ht="12.75" customHeight="1">
      <c r="A22" s="214" t="s">
        <v>25</v>
      </c>
      <c r="B22" s="230" t="s">
        <v>169</v>
      </c>
      <c r="C22" s="57"/>
      <c r="D22" s="221" t="s">
        <v>163</v>
      </c>
      <c r="E22" s="58"/>
      <c r="F22" s="365"/>
    </row>
    <row r="23" spans="1:6" ht="12.75" customHeight="1">
      <c r="A23" s="216" t="s">
        <v>26</v>
      </c>
      <c r="B23" s="231" t="s">
        <v>170</v>
      </c>
      <c r="C23" s="57"/>
      <c r="D23" s="222" t="s">
        <v>126</v>
      </c>
      <c r="E23" s="58"/>
      <c r="F23" s="365"/>
    </row>
    <row r="24" spans="1:6" ht="12.75" customHeight="1">
      <c r="A24" s="214" t="s">
        <v>27</v>
      </c>
      <c r="B24" s="232" t="s">
        <v>171</v>
      </c>
      <c r="C24" s="224">
        <f>+C25+C26+C27+C28+C29</f>
        <v>0</v>
      </c>
      <c r="D24" s="233" t="s">
        <v>124</v>
      </c>
      <c r="E24" s="58"/>
      <c r="F24" s="365"/>
    </row>
    <row r="25" spans="1:6" ht="12.75" customHeight="1">
      <c r="A25" s="216" t="s">
        <v>28</v>
      </c>
      <c r="B25" s="231" t="s">
        <v>172</v>
      </c>
      <c r="C25" s="57"/>
      <c r="D25" s="233" t="s">
        <v>323</v>
      </c>
      <c r="E25" s="58"/>
      <c r="F25" s="365"/>
    </row>
    <row r="26" spans="1:6" ht="12.75" customHeight="1">
      <c r="A26" s="214" t="s">
        <v>29</v>
      </c>
      <c r="B26" s="231" t="s">
        <v>173</v>
      </c>
      <c r="C26" s="57"/>
      <c r="D26" s="228"/>
      <c r="E26" s="58"/>
      <c r="F26" s="365"/>
    </row>
    <row r="27" spans="1:6" ht="12.75" customHeight="1">
      <c r="A27" s="216" t="s">
        <v>30</v>
      </c>
      <c r="B27" s="230" t="s">
        <v>174</v>
      </c>
      <c r="C27" s="57"/>
      <c r="D27" s="68"/>
      <c r="E27" s="58"/>
      <c r="F27" s="365"/>
    </row>
    <row r="28" spans="1:6" ht="12.75" customHeight="1">
      <c r="A28" s="214" t="s">
        <v>31</v>
      </c>
      <c r="B28" s="234" t="s">
        <v>175</v>
      </c>
      <c r="C28" s="57"/>
      <c r="D28" s="34"/>
      <c r="E28" s="58"/>
      <c r="F28" s="365"/>
    </row>
    <row r="29" spans="1:6" ht="12.75" customHeight="1" thickBot="1">
      <c r="A29" s="216" t="s">
        <v>32</v>
      </c>
      <c r="B29" s="235" t="s">
        <v>176</v>
      </c>
      <c r="C29" s="57"/>
      <c r="D29" s="68"/>
      <c r="E29" s="58"/>
      <c r="F29" s="365"/>
    </row>
    <row r="30" spans="1:6" ht="21.75" customHeight="1" thickBot="1">
      <c r="A30" s="219" t="s">
        <v>33</v>
      </c>
      <c r="B30" s="70" t="s">
        <v>320</v>
      </c>
      <c r="C30" s="195">
        <f>+C18+C24</f>
        <v>0</v>
      </c>
      <c r="D30" s="70" t="s">
        <v>324</v>
      </c>
      <c r="E30" s="200">
        <f>SUM(E18:E29)</f>
        <v>0</v>
      </c>
      <c r="F30" s="365"/>
    </row>
    <row r="31" spans="1:6" ht="13.5" thickBot="1">
      <c r="A31" s="219" t="s">
        <v>34</v>
      </c>
      <c r="B31" s="225" t="s">
        <v>325</v>
      </c>
      <c r="C31" s="226">
        <f>+C17+C30</f>
        <v>12722</v>
      </c>
      <c r="D31" s="225" t="s">
        <v>326</v>
      </c>
      <c r="E31" s="226">
        <f>+E17+E30</f>
        <v>98548</v>
      </c>
      <c r="F31" s="365"/>
    </row>
    <row r="32" spans="1:6" ht="13.5" thickBot="1">
      <c r="A32" s="219" t="s">
        <v>35</v>
      </c>
      <c r="B32" s="225" t="s">
        <v>100</v>
      </c>
      <c r="C32" s="226">
        <f>IF(C17-E17&lt;0,E17-C17,"-")</f>
        <v>85826</v>
      </c>
      <c r="D32" s="225" t="s">
        <v>101</v>
      </c>
      <c r="E32" s="226" t="str">
        <f>IF(C17-E17&gt;0,C17-E17,"-")</f>
        <v>-</v>
      </c>
      <c r="F32" s="365"/>
    </row>
    <row r="33" spans="1:6" ht="13.5" thickBot="1">
      <c r="A33" s="219" t="s">
        <v>36</v>
      </c>
      <c r="B33" s="225" t="s">
        <v>164</v>
      </c>
      <c r="C33" s="226">
        <v>85826</v>
      </c>
      <c r="D33" s="225" t="s">
        <v>165</v>
      </c>
      <c r="E33" s="226"/>
      <c r="F33" s="36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D7" sqref="D7"/>
    </sheetView>
  </sheetViews>
  <sheetFormatPr defaultColWidth="9.00390625" defaultRowHeight="12.75"/>
  <cols>
    <col min="1" max="1" width="5.625" style="77" customWidth="1"/>
    <col min="2" max="2" width="35.625" style="77" customWidth="1"/>
    <col min="3" max="6" width="14.00390625" style="77" customWidth="1"/>
    <col min="7" max="16384" width="9.375" style="77" customWidth="1"/>
  </cols>
  <sheetData>
    <row r="1" spans="1:6" ht="33" customHeight="1">
      <c r="A1" s="369" t="s">
        <v>468</v>
      </c>
      <c r="B1" s="369"/>
      <c r="C1" s="369"/>
      <c r="D1" s="369"/>
      <c r="E1" s="369"/>
      <c r="F1" s="369"/>
    </row>
    <row r="2" spans="1:7" ht="15.75" customHeight="1" thickBot="1">
      <c r="A2" s="78"/>
      <c r="B2" s="78"/>
      <c r="C2" s="370"/>
      <c r="D2" s="370"/>
      <c r="E2" s="377" t="s">
        <v>43</v>
      </c>
      <c r="F2" s="377"/>
      <c r="G2" s="84"/>
    </row>
    <row r="3" spans="1:6" ht="63" customHeight="1">
      <c r="A3" s="373" t="s">
        <v>7</v>
      </c>
      <c r="B3" s="375" t="s">
        <v>128</v>
      </c>
      <c r="C3" s="375" t="s">
        <v>181</v>
      </c>
      <c r="D3" s="375"/>
      <c r="E3" s="375"/>
      <c r="F3" s="371" t="s">
        <v>423</v>
      </c>
    </row>
    <row r="4" spans="1:6" ht="15.75" thickBot="1">
      <c r="A4" s="374"/>
      <c r="B4" s="376"/>
      <c r="C4" s="341">
        <v>2017</v>
      </c>
      <c r="D4" s="341">
        <f>+C4+1</f>
        <v>2018</v>
      </c>
      <c r="E4" s="341">
        <f>+D4+1</f>
        <v>2019</v>
      </c>
      <c r="F4" s="372"/>
    </row>
    <row r="5" spans="1:6" ht="15.75" thickBot="1">
      <c r="A5" s="81"/>
      <c r="B5" s="82" t="s">
        <v>418</v>
      </c>
      <c r="C5" s="82" t="s">
        <v>419</v>
      </c>
      <c r="D5" s="82" t="s">
        <v>420</v>
      </c>
      <c r="E5" s="82" t="s">
        <v>422</v>
      </c>
      <c r="F5" s="83" t="s">
        <v>421</v>
      </c>
    </row>
    <row r="6" spans="1:6" ht="15">
      <c r="A6" s="80" t="s">
        <v>9</v>
      </c>
      <c r="B6" s="101"/>
      <c r="C6" s="102"/>
      <c r="D6" s="102"/>
      <c r="E6" s="102"/>
      <c r="F6" s="87">
        <f>SUM(C6:E6)</f>
        <v>0</v>
      </c>
    </row>
    <row r="7" spans="1:6" ht="15">
      <c r="A7" s="79" t="s">
        <v>10</v>
      </c>
      <c r="B7" s="103"/>
      <c r="C7" s="104"/>
      <c r="D7" s="104"/>
      <c r="E7" s="104"/>
      <c r="F7" s="88">
        <f>SUM(C7:E7)</f>
        <v>0</v>
      </c>
    </row>
    <row r="8" spans="1:6" ht="15">
      <c r="A8" s="79" t="s">
        <v>11</v>
      </c>
      <c r="B8" s="103"/>
      <c r="C8" s="104"/>
      <c r="D8" s="104"/>
      <c r="E8" s="104"/>
      <c r="F8" s="88">
        <f>SUM(C8:E8)</f>
        <v>0</v>
      </c>
    </row>
    <row r="9" spans="1:6" ht="15">
      <c r="A9" s="79" t="s">
        <v>12</v>
      </c>
      <c r="B9" s="103"/>
      <c r="C9" s="104"/>
      <c r="D9" s="104"/>
      <c r="E9" s="104"/>
      <c r="F9" s="88">
        <f>SUM(C9:E9)</f>
        <v>0</v>
      </c>
    </row>
    <row r="10" spans="1:6" ht="15.75" thickBot="1">
      <c r="A10" s="85" t="s">
        <v>13</v>
      </c>
      <c r="B10" s="105"/>
      <c r="C10" s="106"/>
      <c r="D10" s="106"/>
      <c r="E10" s="106"/>
      <c r="F10" s="88">
        <f>SUM(C10:E10)</f>
        <v>0</v>
      </c>
    </row>
    <row r="11" spans="1:6" s="334" customFormat="1" ht="15" thickBot="1">
      <c r="A11" s="331" t="s">
        <v>14</v>
      </c>
      <c r="B11" s="86" t="s">
        <v>129</v>
      </c>
      <c r="C11" s="332">
        <f>SUM(C6:C10)</f>
        <v>0</v>
      </c>
      <c r="D11" s="332">
        <f>SUM(D6:D10)</f>
        <v>0</v>
      </c>
      <c r="E11" s="332">
        <f>SUM(E6:E10)</f>
        <v>0</v>
      </c>
      <c r="F11" s="333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
&amp;R&amp;"Times New Roman CE,Félkövér dőlt"&amp;11 7. melléklet az 1/2016. (II.12.)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77" customWidth="1"/>
    <col min="2" max="2" width="68.625" style="77" customWidth="1"/>
    <col min="3" max="3" width="19.50390625" style="77" customWidth="1"/>
    <col min="4" max="16384" width="9.375" style="77" customWidth="1"/>
  </cols>
  <sheetData>
    <row r="1" spans="1:3" ht="33" customHeight="1">
      <c r="A1" s="369" t="s">
        <v>469</v>
      </c>
      <c r="B1" s="369"/>
      <c r="C1" s="369"/>
    </row>
    <row r="2" spans="1:4" ht="15.75" customHeight="1" thickBot="1">
      <c r="A2" s="78"/>
      <c r="B2" s="78"/>
      <c r="C2" s="89" t="s">
        <v>43</v>
      </c>
      <c r="D2" s="84"/>
    </row>
    <row r="3" spans="1:3" ht="26.25" customHeight="1" thickBot="1">
      <c r="A3" s="107" t="s">
        <v>7</v>
      </c>
      <c r="B3" s="108" t="s">
        <v>127</v>
      </c>
      <c r="C3" s="109" t="s">
        <v>474</v>
      </c>
    </row>
    <row r="4" spans="1:3" ht="15.75" thickBot="1">
      <c r="A4" s="110"/>
      <c r="B4" s="353" t="s">
        <v>418</v>
      </c>
      <c r="C4" s="354" t="s">
        <v>419</v>
      </c>
    </row>
    <row r="5" spans="1:3" ht="15">
      <c r="A5" s="111" t="s">
        <v>9</v>
      </c>
      <c r="B5" s="240" t="s">
        <v>424</v>
      </c>
      <c r="C5" s="237">
        <v>80050</v>
      </c>
    </row>
    <row r="6" spans="1:3" ht="24.75">
      <c r="A6" s="112" t="s">
        <v>10</v>
      </c>
      <c r="B6" s="261" t="s">
        <v>178</v>
      </c>
      <c r="C6" s="238"/>
    </row>
    <row r="7" spans="1:3" ht="15">
      <c r="A7" s="112" t="s">
        <v>11</v>
      </c>
      <c r="B7" s="262" t="s">
        <v>425</v>
      </c>
      <c r="C7" s="238"/>
    </row>
    <row r="8" spans="1:3" ht="24.75">
      <c r="A8" s="112" t="s">
        <v>12</v>
      </c>
      <c r="B8" s="262" t="s">
        <v>180</v>
      </c>
      <c r="C8" s="238"/>
    </row>
    <row r="9" spans="1:3" ht="15">
      <c r="A9" s="113" t="s">
        <v>13</v>
      </c>
      <c r="B9" s="262" t="s">
        <v>179</v>
      </c>
      <c r="C9" s="239">
        <v>1350</v>
      </c>
    </row>
    <row r="10" spans="1:3" ht="15.75" thickBot="1">
      <c r="A10" s="112" t="s">
        <v>14</v>
      </c>
      <c r="B10" s="263" t="s">
        <v>426</v>
      </c>
      <c r="C10" s="238"/>
    </row>
    <row r="11" spans="1:3" ht="15.75" thickBot="1">
      <c r="A11" s="378" t="s">
        <v>130</v>
      </c>
      <c r="B11" s="379"/>
      <c r="C11" s="114">
        <f>SUM(C5:C10)</f>
        <v>81400</v>
      </c>
    </row>
    <row r="12" spans="1:3" ht="23.25" customHeight="1">
      <c r="A12" s="380" t="s">
        <v>153</v>
      </c>
      <c r="B12" s="380"/>
      <c r="C12" s="38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az 1/2016. (II.12.)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0">
      <selection activeCell="A12" sqref="A12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0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381" t="s">
        <v>0</v>
      </c>
      <c r="B1" s="381"/>
      <c r="C1" s="381"/>
      <c r="D1" s="381"/>
      <c r="E1" s="381"/>
      <c r="F1" s="381"/>
    </row>
    <row r="2" spans="1:6" ht="22.5" customHeight="1" thickBot="1">
      <c r="A2" s="115"/>
      <c r="B2" s="40"/>
      <c r="C2" s="40"/>
      <c r="D2" s="40"/>
      <c r="E2" s="40"/>
      <c r="F2" s="36" t="s">
        <v>50</v>
      </c>
    </row>
    <row r="3" spans="1:6" s="33" customFormat="1" ht="44.25" customHeight="1" thickBot="1">
      <c r="A3" s="116" t="s">
        <v>54</v>
      </c>
      <c r="B3" s="117" t="s">
        <v>55</v>
      </c>
      <c r="C3" s="117" t="s">
        <v>56</v>
      </c>
      <c r="D3" s="117" t="s">
        <v>478</v>
      </c>
      <c r="E3" s="117" t="str">
        <f>+'1. melléklet'!C3</f>
        <v>2016. évi előirányzat</v>
      </c>
      <c r="F3" s="37" t="s">
        <v>475</v>
      </c>
    </row>
    <row r="4" spans="1:6" s="40" customFormat="1" ht="12" customHeight="1" thickBot="1">
      <c r="A4" s="38" t="s">
        <v>418</v>
      </c>
      <c r="B4" s="39" t="s">
        <v>419</v>
      </c>
      <c r="C4" s="39" t="s">
        <v>420</v>
      </c>
      <c r="D4" s="39" t="s">
        <v>422</v>
      </c>
      <c r="E4" s="39" t="s">
        <v>421</v>
      </c>
      <c r="F4" s="357" t="s">
        <v>466</v>
      </c>
    </row>
    <row r="5" spans="1:6" ht="15.75" customHeight="1">
      <c r="A5" s="335" t="s">
        <v>476</v>
      </c>
      <c r="B5" s="23">
        <v>18580</v>
      </c>
      <c r="C5" s="337" t="s">
        <v>477</v>
      </c>
      <c r="D5" s="23"/>
      <c r="E5" s="23">
        <v>18580</v>
      </c>
      <c r="F5" s="41">
        <f aca="true" t="shared" si="0" ref="F5:F22">B5-D5-E5</f>
        <v>0</v>
      </c>
    </row>
    <row r="6" spans="1:6" ht="30.75" customHeight="1">
      <c r="A6" s="335" t="s">
        <v>480</v>
      </c>
      <c r="B6" s="23">
        <v>31520</v>
      </c>
      <c r="C6" s="337" t="s">
        <v>477</v>
      </c>
      <c r="D6" s="23"/>
      <c r="E6" s="23">
        <v>31520</v>
      </c>
      <c r="F6" s="41">
        <f t="shared" si="0"/>
        <v>0</v>
      </c>
    </row>
    <row r="7" spans="1:6" ht="15.75" customHeight="1">
      <c r="A7" s="335" t="s">
        <v>479</v>
      </c>
      <c r="B7" s="23">
        <v>5080</v>
      </c>
      <c r="C7" s="337" t="s">
        <v>477</v>
      </c>
      <c r="D7" s="23"/>
      <c r="E7" s="23">
        <v>5080</v>
      </c>
      <c r="F7" s="41">
        <f t="shared" si="0"/>
        <v>0</v>
      </c>
    </row>
    <row r="8" spans="1:6" ht="15.75" customHeight="1">
      <c r="A8" s="336" t="s">
        <v>502</v>
      </c>
      <c r="B8" s="23">
        <v>500</v>
      </c>
      <c r="C8" s="337" t="s">
        <v>477</v>
      </c>
      <c r="D8" s="23"/>
      <c r="E8" s="23">
        <v>500</v>
      </c>
      <c r="F8" s="41">
        <f t="shared" si="0"/>
        <v>0</v>
      </c>
    </row>
    <row r="9" spans="1:6" ht="15.75" customHeight="1">
      <c r="A9" s="335" t="s">
        <v>503</v>
      </c>
      <c r="B9" s="23">
        <v>600</v>
      </c>
      <c r="C9" s="337" t="s">
        <v>477</v>
      </c>
      <c r="D9" s="23"/>
      <c r="E9" s="23">
        <v>600</v>
      </c>
      <c r="F9" s="41">
        <f t="shared" si="0"/>
        <v>0</v>
      </c>
    </row>
    <row r="10" spans="1:6" ht="15.75" customHeight="1">
      <c r="A10" s="336" t="s">
        <v>507</v>
      </c>
      <c r="B10" s="23">
        <v>550</v>
      </c>
      <c r="C10" s="337" t="s">
        <v>477</v>
      </c>
      <c r="D10" s="23"/>
      <c r="E10" s="23">
        <v>550</v>
      </c>
      <c r="F10" s="41">
        <f t="shared" si="0"/>
        <v>0</v>
      </c>
    </row>
    <row r="11" spans="1:6" ht="15.75" customHeight="1">
      <c r="A11" s="335" t="s">
        <v>508</v>
      </c>
      <c r="B11" s="23">
        <v>674</v>
      </c>
      <c r="C11" s="337" t="s">
        <v>477</v>
      </c>
      <c r="D11" s="23"/>
      <c r="E11" s="23">
        <v>674</v>
      </c>
      <c r="F11" s="41">
        <f t="shared" si="0"/>
        <v>0</v>
      </c>
    </row>
    <row r="12" spans="1:6" ht="15.75" customHeight="1">
      <c r="A12" s="335" t="s">
        <v>509</v>
      </c>
      <c r="B12" s="23">
        <v>95</v>
      </c>
      <c r="C12" s="337" t="s">
        <v>477</v>
      </c>
      <c r="D12" s="23"/>
      <c r="E12" s="23">
        <v>95</v>
      </c>
      <c r="F12" s="41">
        <f t="shared" si="0"/>
        <v>0</v>
      </c>
    </row>
    <row r="13" spans="1:6" ht="15.75" customHeight="1">
      <c r="A13" s="335"/>
      <c r="B13" s="23"/>
      <c r="C13" s="337"/>
      <c r="D13" s="23"/>
      <c r="E13" s="23"/>
      <c r="F13" s="41">
        <f t="shared" si="0"/>
        <v>0</v>
      </c>
    </row>
    <row r="14" spans="1:6" ht="15.75" customHeight="1">
      <c r="A14" s="335"/>
      <c r="B14" s="23"/>
      <c r="C14" s="337"/>
      <c r="D14" s="23"/>
      <c r="E14" s="23"/>
      <c r="F14" s="41">
        <f t="shared" si="0"/>
        <v>0</v>
      </c>
    </row>
    <row r="15" spans="1:6" ht="15.75" customHeight="1">
      <c r="A15" s="335"/>
      <c r="B15" s="23"/>
      <c r="C15" s="337"/>
      <c r="D15" s="23"/>
      <c r="E15" s="23"/>
      <c r="F15" s="41">
        <f t="shared" si="0"/>
        <v>0</v>
      </c>
    </row>
    <row r="16" spans="1:6" ht="15.75" customHeight="1">
      <c r="A16" s="335"/>
      <c r="B16" s="23"/>
      <c r="C16" s="337"/>
      <c r="D16" s="23"/>
      <c r="E16" s="23"/>
      <c r="F16" s="41">
        <f t="shared" si="0"/>
        <v>0</v>
      </c>
    </row>
    <row r="17" spans="1:6" ht="15.75" customHeight="1">
      <c r="A17" s="335"/>
      <c r="B17" s="23"/>
      <c r="C17" s="337"/>
      <c r="D17" s="23"/>
      <c r="E17" s="23"/>
      <c r="F17" s="41">
        <f t="shared" si="0"/>
        <v>0</v>
      </c>
    </row>
    <row r="18" spans="1:6" ht="15.75" customHeight="1">
      <c r="A18" s="335"/>
      <c r="B18" s="23"/>
      <c r="C18" s="337"/>
      <c r="D18" s="23"/>
      <c r="E18" s="23"/>
      <c r="F18" s="41">
        <f t="shared" si="0"/>
        <v>0</v>
      </c>
    </row>
    <row r="19" spans="1:6" ht="15.75" customHeight="1">
      <c r="A19" s="335"/>
      <c r="B19" s="23"/>
      <c r="C19" s="337"/>
      <c r="D19" s="23"/>
      <c r="E19" s="23"/>
      <c r="F19" s="41">
        <f t="shared" si="0"/>
        <v>0</v>
      </c>
    </row>
    <row r="20" spans="1:6" ht="15.75" customHeight="1">
      <c r="A20" s="335"/>
      <c r="B20" s="23"/>
      <c r="C20" s="337"/>
      <c r="D20" s="23"/>
      <c r="E20" s="23"/>
      <c r="F20" s="41">
        <f t="shared" si="0"/>
        <v>0</v>
      </c>
    </row>
    <row r="21" spans="1:6" ht="15.75" customHeight="1">
      <c r="A21" s="335"/>
      <c r="B21" s="23"/>
      <c r="C21" s="337"/>
      <c r="D21" s="23"/>
      <c r="E21" s="23"/>
      <c r="F21" s="41">
        <f t="shared" si="0"/>
        <v>0</v>
      </c>
    </row>
    <row r="22" spans="1:6" ht="15.75" customHeight="1" thickBot="1">
      <c r="A22" s="42"/>
      <c r="B22" s="24"/>
      <c r="C22" s="338"/>
      <c r="D22" s="24"/>
      <c r="E22" s="24"/>
      <c r="F22" s="43">
        <f t="shared" si="0"/>
        <v>0</v>
      </c>
    </row>
    <row r="23" spans="1:6" s="46" customFormat="1" ht="18" customHeight="1" thickBot="1">
      <c r="A23" s="118" t="s">
        <v>53</v>
      </c>
      <c r="B23" s="44">
        <f>SUM(B5:B22)</f>
        <v>57599</v>
      </c>
      <c r="C23" s="65"/>
      <c r="D23" s="44">
        <f>SUM(D5:D22)</f>
        <v>0</v>
      </c>
      <c r="E23" s="44">
        <f>SUM(E5:E22)</f>
        <v>57599</v>
      </c>
      <c r="F23" s="45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9. melléklet az 1/2016. (II.12.)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Helga</cp:lastModifiedBy>
  <cp:lastPrinted>2016-02-05T06:42:20Z</cp:lastPrinted>
  <dcterms:created xsi:type="dcterms:W3CDTF">1999-10-30T10:30:45Z</dcterms:created>
  <dcterms:modified xsi:type="dcterms:W3CDTF">2016-11-23T12:34:39Z</dcterms:modified>
  <cp:category/>
  <cp:version/>
  <cp:contentType/>
  <cp:contentStatus/>
</cp:coreProperties>
</file>