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825" activeTab="0"/>
  </bookViews>
  <sheets>
    <sheet name="2b.intézm-ként.kia" sheetId="1" r:id="rId1"/>
    <sheet name="2a.intéz.bev." sheetId="2" r:id="rId2"/>
  </sheets>
  <definedNames>
    <definedName name="Excel_BuiltIn_Print_Area" localSheetId="1">'2a.intéz.bev.'!$A$3:$P$39</definedName>
    <definedName name="_xlnm.Print_Area" localSheetId="1">'2a.intéz.bev.'!$A$1:$O$41</definedName>
  </definedNames>
  <calcPr fullCalcOnLoad="1"/>
</workbook>
</file>

<file path=xl/sharedStrings.xml><?xml version="1.0" encoding="utf-8"?>
<sst xmlns="http://schemas.openxmlformats.org/spreadsheetml/2006/main" count="185" uniqueCount="65">
  <si>
    <t>2/b sz. tájékoztató tábla</t>
  </si>
  <si>
    <t>KÖLTSÉGVETÉSI KIADÁSOK JOGCÍMENKÉNT</t>
  </si>
  <si>
    <t>Önkorm.</t>
  </si>
  <si>
    <t xml:space="preserve">Jár. </t>
  </si>
  <si>
    <t>dologi</t>
  </si>
  <si>
    <t>ellát.</t>
  </si>
  <si>
    <t>tám.ért.</t>
  </si>
  <si>
    <t>átadott pe.</t>
  </si>
  <si>
    <t>beruh</t>
  </si>
  <si>
    <t xml:space="preserve">felúj. </t>
  </si>
  <si>
    <t>f.tám.</t>
  </si>
  <si>
    <t>f.pe.át.</t>
  </si>
  <si>
    <t>tart.</t>
  </si>
  <si>
    <t>hitel törl.</t>
  </si>
  <si>
    <t>előző évi áll.tám. Visszavez.</t>
  </si>
  <si>
    <t>össz.</t>
  </si>
  <si>
    <t>össz.Önk.</t>
  </si>
  <si>
    <t>mód.</t>
  </si>
  <si>
    <t>össz.PH</t>
  </si>
  <si>
    <t>Össz.Óvoda</t>
  </si>
  <si>
    <t>Mindössz.</t>
  </si>
  <si>
    <t>előző ei.</t>
  </si>
  <si>
    <t>2/a sz. tájékoztató tábla</t>
  </si>
  <si>
    <t>KÖLTSÉGVETÉSI BEVÉTELEK JOGCÍMENKÉNT</t>
  </si>
  <si>
    <t>önk.  Műk ktgv.tám.</t>
  </si>
  <si>
    <t>tám.ért. bev.</t>
  </si>
  <si>
    <t>önk. Műk.tám.</t>
  </si>
  <si>
    <t>össz.Óvoda</t>
  </si>
  <si>
    <t>mindö.változás</t>
  </si>
  <si>
    <t>előző előirányzat</t>
  </si>
  <si>
    <t>Idősek Klubja</t>
  </si>
  <si>
    <t>össz.Idősek Klubja</t>
  </si>
  <si>
    <t>Ft-ban</t>
  </si>
  <si>
    <t xml:space="preserve"> Óvoda</t>
  </si>
  <si>
    <t>Össz.Idősek Klubja</t>
  </si>
  <si>
    <t>Szem.jut.</t>
  </si>
  <si>
    <t>Polgárm.Hivatal</t>
  </si>
  <si>
    <t>irányítószervi finanszírozás</t>
  </si>
  <si>
    <t>Közhatalmi bevételek</t>
  </si>
  <si>
    <t>Működési bevétel</t>
  </si>
  <si>
    <t>működési célra átvett pénzeszköz</t>
  </si>
  <si>
    <t>Felh.almozási célra átvett pénzeszköz</t>
  </si>
  <si>
    <t>Irányítószervi finanszírozás</t>
  </si>
  <si>
    <t>Összesen</t>
  </si>
  <si>
    <t>Maradvány</t>
  </si>
  <si>
    <t>Állami támogatás  megelőlegezése</t>
  </si>
  <si>
    <t xml:space="preserve">Hitel </t>
  </si>
  <si>
    <t>Önkormányzat</t>
  </si>
  <si>
    <t>Polgármesteri  Hivatal</t>
  </si>
  <si>
    <t>Felhalmozási célú bevétel</t>
  </si>
  <si>
    <t>Felhalmozási célú támogatás értékű ÁH-án belül</t>
  </si>
  <si>
    <t>Működési célra átvett pénzeszköz</t>
  </si>
  <si>
    <t>Alattyáni Óvoda</t>
  </si>
  <si>
    <t>Bankbetét</t>
  </si>
  <si>
    <t>Bankbetét megszüntetés</t>
  </si>
  <si>
    <t>mindössz.ei.</t>
  </si>
  <si>
    <t>mindösszesen</t>
  </si>
  <si>
    <t>módosított ei.</t>
  </si>
  <si>
    <t>mód.ei.</t>
  </si>
  <si>
    <t>mód. Ei.</t>
  </si>
  <si>
    <t>mind.mód.ei.</t>
  </si>
  <si>
    <t>Alattyán Község Önkormányzata</t>
  </si>
  <si>
    <t>4.mód.ktgv.</t>
  </si>
  <si>
    <t>Alattyán, 2020.07.</t>
  </si>
  <si>
    <t>4. mód.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</si>
</sst>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name val="Times New Roman CE"/>
      <family val="0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 CE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63"/>
      </right>
      <top>
        <color indexed="63"/>
      </top>
      <bottom style="medium"/>
    </border>
    <border>
      <left style="medium"/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4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ill="0" applyBorder="0" applyAlignment="0" applyProtection="0"/>
  </cellStyleXfs>
  <cellXfs count="19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0" fillId="0" borderId="10" xfId="0" applyNumberFormat="1" applyFont="1" applyFill="1" applyBorder="1" applyAlignment="1">
      <alignment vertical="center" wrapText="1"/>
    </xf>
    <xf numFmtId="3" fontId="51" fillId="0" borderId="11" xfId="0" applyNumberFormat="1" applyFont="1" applyFill="1" applyBorder="1" applyAlignment="1">
      <alignment vertical="center" wrapText="1"/>
    </xf>
    <xf numFmtId="3" fontId="51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3" fontId="50" fillId="0" borderId="0" xfId="0" applyNumberFormat="1" applyFont="1" applyFill="1" applyAlignment="1">
      <alignment vertical="center" wrapText="1"/>
    </xf>
    <xf numFmtId="3" fontId="52" fillId="0" borderId="12" xfId="0" applyNumberFormat="1" applyFont="1" applyBorder="1" applyAlignment="1">
      <alignment wrapText="1"/>
    </xf>
    <xf numFmtId="3" fontId="52" fillId="0" borderId="13" xfId="0" applyNumberFormat="1" applyFont="1" applyBorder="1" applyAlignment="1">
      <alignment wrapText="1"/>
    </xf>
    <xf numFmtId="3" fontId="52" fillId="0" borderId="13" xfId="0" applyNumberFormat="1" applyFont="1" applyFill="1" applyBorder="1" applyAlignment="1">
      <alignment wrapText="1"/>
    </xf>
    <xf numFmtId="3" fontId="52" fillId="0" borderId="14" xfId="0" applyNumberFormat="1" applyFont="1" applyBorder="1" applyAlignment="1">
      <alignment wrapText="1"/>
    </xf>
    <xf numFmtId="3" fontId="50" fillId="0" borderId="11" xfId="0" applyNumberFormat="1" applyFont="1" applyFill="1" applyBorder="1" applyAlignment="1">
      <alignment vertical="center" wrapText="1"/>
    </xf>
    <xf numFmtId="3" fontId="52" fillId="0" borderId="15" xfId="0" applyNumberFormat="1" applyFont="1" applyBorder="1" applyAlignment="1">
      <alignment wrapText="1"/>
    </xf>
    <xf numFmtId="3" fontId="52" fillId="0" borderId="16" xfId="0" applyNumberFormat="1" applyFont="1" applyFill="1" applyBorder="1" applyAlignment="1">
      <alignment wrapText="1"/>
    </xf>
    <xf numFmtId="3" fontId="52" fillId="0" borderId="16" xfId="0" applyNumberFormat="1" applyFont="1" applyBorder="1" applyAlignment="1">
      <alignment/>
    </xf>
    <xf numFmtId="3" fontId="52" fillId="0" borderId="16" xfId="0" applyNumberFormat="1" applyFont="1" applyBorder="1" applyAlignment="1">
      <alignment wrapText="1"/>
    </xf>
    <xf numFmtId="3" fontId="52" fillId="0" borderId="17" xfId="0" applyNumberFormat="1" applyFont="1" applyBorder="1" applyAlignment="1">
      <alignment wrapText="1"/>
    </xf>
    <xf numFmtId="0" fontId="33" fillId="0" borderId="0" xfId="0" applyFont="1" applyAlignment="1">
      <alignment/>
    </xf>
    <xf numFmtId="3" fontId="52" fillId="0" borderId="18" xfId="0" applyNumberFormat="1" applyFont="1" applyBorder="1" applyAlignment="1">
      <alignment wrapText="1"/>
    </xf>
    <xf numFmtId="3" fontId="53" fillId="0" borderId="19" xfId="0" applyNumberFormat="1" applyFont="1" applyBorder="1" applyAlignment="1">
      <alignment/>
    </xf>
    <xf numFmtId="3" fontId="54" fillId="0" borderId="20" xfId="0" applyNumberFormat="1" applyFont="1" applyBorder="1" applyAlignment="1">
      <alignment/>
    </xf>
    <xf numFmtId="3" fontId="55" fillId="0" borderId="21" xfId="0" applyNumberFormat="1" applyFont="1" applyBorder="1" applyAlignment="1">
      <alignment/>
    </xf>
    <xf numFmtId="3" fontId="52" fillId="0" borderId="22" xfId="0" applyNumberFormat="1" applyFont="1" applyBorder="1" applyAlignment="1">
      <alignment/>
    </xf>
    <xf numFmtId="3" fontId="52" fillId="0" borderId="23" xfId="0" applyNumberFormat="1" applyFont="1" applyBorder="1" applyAlignment="1">
      <alignment/>
    </xf>
    <xf numFmtId="3" fontId="56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3" fontId="54" fillId="0" borderId="0" xfId="0" applyNumberFormat="1" applyFont="1" applyBorder="1" applyAlignment="1">
      <alignment/>
    </xf>
    <xf numFmtId="3" fontId="52" fillId="0" borderId="24" xfId="0" applyNumberFormat="1" applyFont="1" applyBorder="1" applyAlignment="1">
      <alignment/>
    </xf>
    <xf numFmtId="3" fontId="52" fillId="0" borderId="11" xfId="0" applyNumberFormat="1" applyFont="1" applyBorder="1" applyAlignment="1">
      <alignment/>
    </xf>
    <xf numFmtId="3" fontId="52" fillId="0" borderId="25" xfId="0" applyNumberFormat="1" applyFont="1" applyBorder="1" applyAlignment="1">
      <alignment/>
    </xf>
    <xf numFmtId="3" fontId="54" fillId="0" borderId="26" xfId="0" applyNumberFormat="1" applyFont="1" applyBorder="1" applyAlignment="1">
      <alignment/>
    </xf>
    <xf numFmtId="3" fontId="58" fillId="0" borderId="0" xfId="0" applyNumberFormat="1" applyFont="1" applyBorder="1" applyAlignment="1">
      <alignment/>
    </xf>
    <xf numFmtId="3" fontId="59" fillId="0" borderId="0" xfId="0" applyNumberFormat="1" applyFont="1" applyBorder="1" applyAlignment="1">
      <alignment/>
    </xf>
    <xf numFmtId="3" fontId="53" fillId="0" borderId="27" xfId="0" applyNumberFormat="1" applyFont="1" applyBorder="1" applyAlignment="1">
      <alignment/>
    </xf>
    <xf numFmtId="3" fontId="54" fillId="0" borderId="13" xfId="0" applyNumberFormat="1" applyFont="1" applyBorder="1" applyAlignment="1">
      <alignment/>
    </xf>
    <xf numFmtId="3" fontId="54" fillId="0" borderId="22" xfId="0" applyNumberFormat="1" applyFont="1" applyBorder="1" applyAlignment="1">
      <alignment/>
    </xf>
    <xf numFmtId="3" fontId="54" fillId="0" borderId="23" xfId="0" applyNumberFormat="1" applyFont="1" applyBorder="1" applyAlignment="1">
      <alignment/>
    </xf>
    <xf numFmtId="3" fontId="51" fillId="0" borderId="11" xfId="0" applyNumberFormat="1" applyFont="1" applyFill="1" applyBorder="1" applyAlignment="1" applyProtection="1">
      <alignment vertical="center" wrapText="1"/>
      <protection/>
    </xf>
    <xf numFmtId="3" fontId="52" fillId="0" borderId="0" xfId="0" applyNumberFormat="1" applyFont="1" applyAlignment="1">
      <alignment/>
    </xf>
    <xf numFmtId="3" fontId="54" fillId="0" borderId="28" xfId="0" applyNumberFormat="1" applyFont="1" applyBorder="1" applyAlignment="1">
      <alignment/>
    </xf>
    <xf numFmtId="3" fontId="51" fillId="0" borderId="11" xfId="0" applyNumberFormat="1" applyFont="1" applyBorder="1" applyAlignment="1">
      <alignment/>
    </xf>
    <xf numFmtId="3" fontId="54" fillId="0" borderId="21" xfId="0" applyNumberFormat="1" applyFont="1" applyBorder="1" applyAlignment="1">
      <alignment/>
    </xf>
    <xf numFmtId="3" fontId="52" fillId="0" borderId="22" xfId="0" applyNumberFormat="1" applyFont="1" applyBorder="1" applyAlignment="1">
      <alignment/>
    </xf>
    <xf numFmtId="3" fontId="54" fillId="0" borderId="0" xfId="0" applyNumberFormat="1" applyFont="1" applyBorder="1" applyAlignment="1">
      <alignment/>
    </xf>
    <xf numFmtId="3" fontId="52" fillId="0" borderId="10" xfId="0" applyNumberFormat="1" applyFont="1" applyBorder="1" applyAlignment="1">
      <alignment/>
    </xf>
    <xf numFmtId="3" fontId="54" fillId="0" borderId="29" xfId="0" applyNumberFormat="1" applyFont="1" applyBorder="1" applyAlignment="1">
      <alignment/>
    </xf>
    <xf numFmtId="3" fontId="54" fillId="0" borderId="30" xfId="0" applyNumberFormat="1" applyFont="1" applyBorder="1" applyAlignment="1">
      <alignment/>
    </xf>
    <xf numFmtId="3" fontId="59" fillId="0" borderId="29" xfId="0" applyNumberFormat="1" applyFont="1" applyBorder="1" applyAlignment="1">
      <alignment/>
    </xf>
    <xf numFmtId="3" fontId="54" fillId="0" borderId="31" xfId="0" applyNumberFormat="1" applyFont="1" applyBorder="1" applyAlignment="1">
      <alignment/>
    </xf>
    <xf numFmtId="3" fontId="52" fillId="0" borderId="32" xfId="0" applyNumberFormat="1" applyFont="1" applyBorder="1" applyAlignment="1">
      <alignment/>
    </xf>
    <xf numFmtId="0" fontId="51" fillId="0" borderId="0" xfId="0" applyFont="1" applyAlignment="1">
      <alignment/>
    </xf>
    <xf numFmtId="3" fontId="54" fillId="0" borderId="32" xfId="0" applyNumberFormat="1" applyFont="1" applyBorder="1" applyAlignment="1">
      <alignment/>
    </xf>
    <xf numFmtId="3" fontId="54" fillId="0" borderId="33" xfId="0" applyNumberFormat="1" applyFont="1" applyBorder="1" applyAlignment="1">
      <alignment/>
    </xf>
    <xf numFmtId="3" fontId="54" fillId="0" borderId="34" xfId="0" applyNumberFormat="1" applyFont="1" applyBorder="1" applyAlignment="1">
      <alignment/>
    </xf>
    <xf numFmtId="3" fontId="54" fillId="0" borderId="35" xfId="0" applyNumberFormat="1" applyFont="1" applyBorder="1" applyAlignment="1">
      <alignment/>
    </xf>
    <xf numFmtId="3" fontId="54" fillId="0" borderId="36" xfId="0" applyNumberFormat="1" applyFont="1" applyBorder="1" applyAlignment="1">
      <alignment/>
    </xf>
    <xf numFmtId="3" fontId="54" fillId="0" borderId="37" xfId="0" applyNumberFormat="1" applyFont="1" applyBorder="1" applyAlignment="1">
      <alignment/>
    </xf>
    <xf numFmtId="3" fontId="55" fillId="0" borderId="21" xfId="0" applyNumberFormat="1" applyFont="1" applyBorder="1" applyAlignment="1">
      <alignment/>
    </xf>
    <xf numFmtId="3" fontId="52" fillId="0" borderId="2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4" fillId="0" borderId="11" xfId="0" applyNumberFormat="1" applyFont="1" applyBorder="1" applyAlignment="1">
      <alignment wrapText="1"/>
    </xf>
    <xf numFmtId="166" fontId="51" fillId="0" borderId="11" xfId="60" applyNumberFormat="1" applyFont="1" applyFill="1" applyBorder="1" applyAlignment="1" applyProtection="1">
      <alignment vertical="center" wrapText="1"/>
      <protection locked="0"/>
    </xf>
    <xf numFmtId="3" fontId="51" fillId="0" borderId="11" xfId="0" applyNumberFormat="1" applyFont="1" applyBorder="1" applyAlignment="1">
      <alignment wrapText="1"/>
    </xf>
    <xf numFmtId="3" fontId="54" fillId="0" borderId="11" xfId="0" applyNumberFormat="1" applyFont="1" applyBorder="1" applyAlignment="1">
      <alignment/>
    </xf>
    <xf numFmtId="3" fontId="54" fillId="0" borderId="11" xfId="0" applyNumberFormat="1" applyFont="1" applyBorder="1" applyAlignment="1">
      <alignment vertical="center" wrapText="1"/>
    </xf>
    <xf numFmtId="3" fontId="54" fillId="0" borderId="38" xfId="0" applyNumberFormat="1" applyFont="1" applyBorder="1" applyAlignment="1">
      <alignment/>
    </xf>
    <xf numFmtId="3" fontId="54" fillId="0" borderId="39" xfId="0" applyNumberFormat="1" applyFont="1" applyBorder="1" applyAlignment="1">
      <alignment/>
    </xf>
    <xf numFmtId="3" fontId="52" fillId="0" borderId="38" xfId="0" applyNumberFormat="1" applyFont="1" applyBorder="1" applyAlignment="1">
      <alignment/>
    </xf>
    <xf numFmtId="3" fontId="52" fillId="0" borderId="39" xfId="0" applyNumberFormat="1" applyFont="1" applyBorder="1" applyAlignment="1">
      <alignment/>
    </xf>
    <xf numFmtId="3" fontId="54" fillId="0" borderId="24" xfId="0" applyNumberFormat="1" applyFont="1" applyBorder="1" applyAlignment="1">
      <alignment/>
    </xf>
    <xf numFmtId="3" fontId="54" fillId="0" borderId="24" xfId="0" applyNumberFormat="1" applyFont="1" applyBorder="1" applyAlignment="1">
      <alignment wrapText="1"/>
    </xf>
    <xf numFmtId="3" fontId="54" fillId="0" borderId="24" xfId="0" applyNumberFormat="1" applyFont="1" applyBorder="1" applyAlignment="1">
      <alignment vertical="center" wrapText="1"/>
    </xf>
    <xf numFmtId="3" fontId="54" fillId="0" borderId="40" xfId="0" applyNumberFormat="1" applyFont="1" applyBorder="1" applyAlignment="1">
      <alignment/>
    </xf>
    <xf numFmtId="3" fontId="54" fillId="0" borderId="41" xfId="0" applyNumberFormat="1" applyFont="1" applyBorder="1" applyAlignment="1">
      <alignment wrapText="1"/>
    </xf>
    <xf numFmtId="3" fontId="54" fillId="0" borderId="0" xfId="0" applyNumberFormat="1" applyFont="1" applyBorder="1" applyAlignment="1">
      <alignment horizontal="right"/>
    </xf>
    <xf numFmtId="3" fontId="60" fillId="0" borderId="0" xfId="0" applyNumberFormat="1" applyFont="1" applyBorder="1" applyAlignment="1">
      <alignment horizontal="center"/>
    </xf>
    <xf numFmtId="3" fontId="54" fillId="0" borderId="22" xfId="0" applyNumberFormat="1" applyFont="1" applyBorder="1" applyAlignment="1">
      <alignment vertical="center" wrapText="1"/>
    </xf>
    <xf numFmtId="3" fontId="50" fillId="0" borderId="0" xfId="0" applyNumberFormat="1" applyFont="1" applyFill="1" applyBorder="1" applyAlignment="1">
      <alignment vertical="center" wrapText="1"/>
    </xf>
    <xf numFmtId="3" fontId="55" fillId="0" borderId="0" xfId="0" applyNumberFormat="1" applyFont="1" applyAlignment="1">
      <alignment/>
    </xf>
    <xf numFmtId="3" fontId="52" fillId="0" borderId="0" xfId="0" applyNumberFormat="1" applyFont="1" applyBorder="1" applyAlignment="1">
      <alignment/>
    </xf>
    <xf numFmtId="3" fontId="52" fillId="0" borderId="11" xfId="56" applyNumberFormat="1" applyFont="1" applyBorder="1">
      <alignment/>
      <protection/>
    </xf>
    <xf numFmtId="3" fontId="53" fillId="0" borderId="42" xfId="0" applyNumberFormat="1" applyFont="1" applyBorder="1" applyAlignment="1">
      <alignment wrapText="1"/>
    </xf>
    <xf numFmtId="3" fontId="52" fillId="0" borderId="10" xfId="0" applyNumberFormat="1" applyFont="1" applyBorder="1" applyAlignment="1">
      <alignment wrapText="1"/>
    </xf>
    <xf numFmtId="3" fontId="50" fillId="0" borderId="10" xfId="0" applyNumberFormat="1" applyFont="1" applyFill="1" applyBorder="1" applyAlignment="1" applyProtection="1">
      <alignment vertical="center" wrapText="1"/>
      <protection/>
    </xf>
    <xf numFmtId="3" fontId="52" fillId="0" borderId="10" xfId="0" applyNumberFormat="1" applyFont="1" applyFill="1" applyBorder="1" applyAlignment="1">
      <alignment wrapText="1"/>
    </xf>
    <xf numFmtId="3" fontId="54" fillId="0" borderId="43" xfId="0" applyNumberFormat="1" applyFont="1" applyBorder="1" applyAlignment="1">
      <alignment wrapText="1"/>
    </xf>
    <xf numFmtId="3" fontId="52" fillId="0" borderId="11" xfId="0" applyNumberFormat="1" applyFont="1" applyBorder="1" applyAlignment="1">
      <alignment horizontal="right"/>
    </xf>
    <xf numFmtId="3" fontId="54" fillId="0" borderId="44" xfId="0" applyNumberFormat="1" applyFont="1" applyBorder="1" applyAlignment="1">
      <alignment/>
    </xf>
    <xf numFmtId="3" fontId="54" fillId="0" borderId="45" xfId="0" applyNumberFormat="1" applyFont="1" applyBorder="1" applyAlignment="1">
      <alignment wrapText="1"/>
    </xf>
    <xf numFmtId="3" fontId="54" fillId="0" borderId="25" xfId="0" applyNumberFormat="1" applyFont="1" applyBorder="1" applyAlignment="1">
      <alignment/>
    </xf>
    <xf numFmtId="3" fontId="54" fillId="0" borderId="25" xfId="0" applyNumberFormat="1" applyFont="1" applyBorder="1" applyAlignment="1">
      <alignment wrapText="1"/>
    </xf>
    <xf numFmtId="3" fontId="54" fillId="0" borderId="25" xfId="0" applyNumberFormat="1" applyFont="1" applyBorder="1" applyAlignment="1">
      <alignment vertical="center" wrapText="1"/>
    </xf>
    <xf numFmtId="3" fontId="54" fillId="0" borderId="46" xfId="0" applyNumberFormat="1" applyFont="1" applyBorder="1" applyAlignment="1">
      <alignment/>
    </xf>
    <xf numFmtId="3" fontId="54" fillId="0" borderId="21" xfId="0" applyNumberFormat="1" applyFont="1" applyBorder="1" applyAlignment="1">
      <alignment vertical="center" wrapText="1"/>
    </xf>
    <xf numFmtId="3" fontId="52" fillId="0" borderId="24" xfId="0" applyNumberFormat="1" applyFont="1" applyFill="1" applyBorder="1" applyAlignment="1" applyProtection="1">
      <alignment vertical="center" wrapText="1"/>
      <protection/>
    </xf>
    <xf numFmtId="3" fontId="54" fillId="0" borderId="21" xfId="0" applyNumberFormat="1" applyFont="1" applyBorder="1" applyAlignment="1">
      <alignment wrapText="1"/>
    </xf>
    <xf numFmtId="3" fontId="52" fillId="0" borderId="42" xfId="0" applyNumberFormat="1" applyFont="1" applyBorder="1" applyAlignment="1">
      <alignment/>
    </xf>
    <xf numFmtId="3" fontId="52" fillId="0" borderId="47" xfId="0" applyNumberFormat="1" applyFont="1" applyBorder="1" applyAlignment="1">
      <alignment/>
    </xf>
    <xf numFmtId="3" fontId="52" fillId="0" borderId="10" xfId="0" applyNumberFormat="1" applyFont="1" applyBorder="1" applyAlignment="1">
      <alignment vertical="center" wrapText="1"/>
    </xf>
    <xf numFmtId="3" fontId="52" fillId="0" borderId="43" xfId="0" applyNumberFormat="1" applyFont="1" applyBorder="1" applyAlignment="1">
      <alignment/>
    </xf>
    <xf numFmtId="3" fontId="52" fillId="0" borderId="0" xfId="0" applyNumberFormat="1" applyFont="1" applyBorder="1" applyAlignment="1">
      <alignment wrapText="1"/>
    </xf>
    <xf numFmtId="3" fontId="52" fillId="0" borderId="0" xfId="0" applyNumberFormat="1" applyFont="1" applyBorder="1" applyAlignment="1">
      <alignment/>
    </xf>
    <xf numFmtId="3" fontId="54" fillId="0" borderId="0" xfId="0" applyNumberFormat="1" applyFont="1" applyBorder="1" applyAlignment="1">
      <alignment vertical="center" wrapText="1"/>
    </xf>
    <xf numFmtId="3" fontId="54" fillId="0" borderId="0" xfId="0" applyNumberFormat="1" applyFont="1" applyBorder="1" applyAlignment="1">
      <alignment wrapText="1"/>
    </xf>
    <xf numFmtId="3" fontId="54" fillId="0" borderId="42" xfId="0" applyNumberFormat="1" applyFont="1" applyBorder="1" applyAlignment="1">
      <alignment wrapText="1"/>
    </xf>
    <xf numFmtId="3" fontId="54" fillId="0" borderId="10" xfId="0" applyNumberFormat="1" applyFont="1" applyBorder="1" applyAlignment="1">
      <alignment/>
    </xf>
    <xf numFmtId="3" fontId="54" fillId="0" borderId="10" xfId="0" applyNumberFormat="1" applyFont="1" applyBorder="1" applyAlignment="1">
      <alignment wrapText="1"/>
    </xf>
    <xf numFmtId="3" fontId="54" fillId="0" borderId="10" xfId="0" applyNumberFormat="1" applyFont="1" applyBorder="1" applyAlignment="1">
      <alignment vertical="center" wrapText="1"/>
    </xf>
    <xf numFmtId="3" fontId="54" fillId="0" borderId="43" xfId="0" applyNumberFormat="1" applyFont="1" applyBorder="1" applyAlignment="1">
      <alignment/>
    </xf>
    <xf numFmtId="3" fontId="51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3" fontId="51" fillId="0" borderId="48" xfId="0" applyNumberFormat="1" applyFont="1" applyBorder="1" applyAlignment="1">
      <alignment/>
    </xf>
    <xf numFmtId="3" fontId="52" fillId="0" borderId="49" xfId="0" applyNumberFormat="1" applyFont="1" applyBorder="1" applyAlignment="1">
      <alignment/>
    </xf>
    <xf numFmtId="3" fontId="52" fillId="0" borderId="50" xfId="0" applyNumberFormat="1" applyFont="1" applyBorder="1" applyAlignment="1">
      <alignment/>
    </xf>
    <xf numFmtId="3" fontId="54" fillId="0" borderId="22" xfId="0" applyNumberFormat="1" applyFont="1" applyBorder="1" applyAlignment="1">
      <alignment horizontal="center" vertical="center" wrapText="1"/>
    </xf>
    <xf numFmtId="3" fontId="54" fillId="0" borderId="23" xfId="0" applyNumberFormat="1" applyFont="1" applyBorder="1" applyAlignment="1">
      <alignment vertical="center"/>
    </xf>
    <xf numFmtId="3" fontId="54" fillId="0" borderId="51" xfId="0" applyNumberFormat="1" applyFont="1" applyBorder="1" applyAlignment="1">
      <alignment wrapText="1"/>
    </xf>
    <xf numFmtId="3" fontId="54" fillId="0" borderId="44" xfId="0" applyNumberFormat="1" applyFont="1" applyBorder="1" applyAlignment="1">
      <alignment vertical="center" wrapText="1"/>
    </xf>
    <xf numFmtId="3" fontId="52" fillId="0" borderId="44" xfId="0" applyNumberFormat="1" applyFont="1" applyBorder="1" applyAlignment="1">
      <alignment vertical="center" wrapText="1"/>
    </xf>
    <xf numFmtId="3" fontId="4" fillId="0" borderId="44" xfId="0" applyNumberFormat="1" applyFont="1" applyFill="1" applyBorder="1" applyAlignment="1" applyProtection="1">
      <alignment vertical="center" wrapText="1"/>
      <protection/>
    </xf>
    <xf numFmtId="3" fontId="52" fillId="0" borderId="44" xfId="0" applyNumberFormat="1" applyFont="1" applyBorder="1" applyAlignment="1">
      <alignment/>
    </xf>
    <xf numFmtId="3" fontId="54" fillId="0" borderId="52" xfId="0" applyNumberFormat="1" applyFont="1" applyBorder="1" applyAlignment="1">
      <alignment vertical="center" wrapText="1"/>
    </xf>
    <xf numFmtId="3" fontId="54" fillId="0" borderId="51" xfId="0" applyNumberFormat="1" applyFont="1" applyBorder="1" applyAlignment="1">
      <alignment vertical="center" wrapText="1"/>
    </xf>
    <xf numFmtId="3" fontId="2" fillId="0" borderId="44" xfId="0" applyNumberFormat="1" applyFont="1" applyBorder="1" applyAlignment="1">
      <alignment/>
    </xf>
    <xf numFmtId="3" fontId="51" fillId="0" borderId="53" xfId="0" applyNumberFormat="1" applyFont="1" applyBorder="1" applyAlignment="1">
      <alignment/>
    </xf>
    <xf numFmtId="3" fontId="52" fillId="0" borderId="54" xfId="0" applyNumberFormat="1" applyFont="1" applyBorder="1" applyAlignment="1">
      <alignment/>
    </xf>
    <xf numFmtId="3" fontId="52" fillId="0" borderId="55" xfId="0" applyNumberFormat="1" applyFont="1" applyBorder="1" applyAlignment="1">
      <alignment/>
    </xf>
    <xf numFmtId="3" fontId="54" fillId="0" borderId="45" xfId="0" applyNumberFormat="1" applyFont="1" applyBorder="1" applyAlignment="1">
      <alignment vertical="center" wrapText="1"/>
    </xf>
    <xf numFmtId="3" fontId="54" fillId="0" borderId="25" xfId="0" applyNumberFormat="1" applyFont="1" applyBorder="1" applyAlignment="1">
      <alignment vertical="center" wrapText="1"/>
    </xf>
    <xf numFmtId="3" fontId="54" fillId="0" borderId="25" xfId="0" applyNumberFormat="1" applyFont="1" applyBorder="1" applyAlignment="1">
      <alignment horizontal="center" vertical="center" wrapText="1"/>
    </xf>
    <xf numFmtId="3" fontId="54" fillId="0" borderId="46" xfId="0" applyNumberFormat="1" applyFont="1" applyBorder="1" applyAlignment="1">
      <alignment vertical="center"/>
    </xf>
    <xf numFmtId="3" fontId="54" fillId="0" borderId="42" xfId="0" applyNumberFormat="1" applyFont="1" applyBorder="1" applyAlignment="1">
      <alignment vertical="center" wrapText="1"/>
    </xf>
    <xf numFmtId="3" fontId="54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/>
    </xf>
    <xf numFmtId="3" fontId="54" fillId="0" borderId="10" xfId="0" applyNumberFormat="1" applyFont="1" applyBorder="1" applyAlignment="1">
      <alignment horizontal="center" vertical="center" wrapText="1"/>
    </xf>
    <xf numFmtId="3" fontId="54" fillId="0" borderId="43" xfId="0" applyNumberFormat="1" applyFont="1" applyBorder="1" applyAlignment="1">
      <alignment vertical="center" wrapText="1"/>
    </xf>
    <xf numFmtId="3" fontId="54" fillId="0" borderId="22" xfId="0" applyNumberFormat="1" applyFont="1" applyBorder="1" applyAlignment="1">
      <alignment wrapText="1"/>
    </xf>
    <xf numFmtId="3" fontId="54" fillId="0" borderId="22" xfId="0" applyNumberFormat="1" applyFont="1" applyBorder="1" applyAlignment="1">
      <alignment vertical="center" wrapText="1"/>
    </xf>
    <xf numFmtId="3" fontId="52" fillId="0" borderId="10" xfId="0" applyNumberFormat="1" applyFont="1" applyBorder="1" applyAlignment="1">
      <alignment horizontal="right"/>
    </xf>
    <xf numFmtId="3" fontId="54" fillId="0" borderId="56" xfId="0" applyNumberFormat="1" applyFont="1" applyBorder="1" applyAlignment="1">
      <alignment/>
    </xf>
    <xf numFmtId="3" fontId="54" fillId="0" borderId="57" xfId="0" applyNumberFormat="1" applyFont="1" applyBorder="1" applyAlignment="1">
      <alignment/>
    </xf>
    <xf numFmtId="3" fontId="54" fillId="0" borderId="58" xfId="0" applyNumberFormat="1" applyFont="1" applyBorder="1" applyAlignment="1">
      <alignment/>
    </xf>
    <xf numFmtId="3" fontId="55" fillId="0" borderId="28" xfId="0" applyNumberFormat="1" applyFont="1" applyBorder="1" applyAlignment="1">
      <alignment/>
    </xf>
    <xf numFmtId="3" fontId="54" fillId="0" borderId="59" xfId="0" applyNumberFormat="1" applyFont="1" applyBorder="1" applyAlignment="1">
      <alignment/>
    </xf>
    <xf numFmtId="3" fontId="54" fillId="0" borderId="36" xfId="0" applyNumberFormat="1" applyFont="1" applyBorder="1" applyAlignment="1">
      <alignment/>
    </xf>
    <xf numFmtId="3" fontId="54" fillId="0" borderId="37" xfId="0" applyNumberFormat="1" applyFont="1" applyBorder="1" applyAlignment="1">
      <alignment/>
    </xf>
    <xf numFmtId="3" fontId="53" fillId="0" borderId="30" xfId="0" applyNumberFormat="1" applyFont="1" applyBorder="1" applyAlignment="1">
      <alignment/>
    </xf>
    <xf numFmtId="3" fontId="58" fillId="0" borderId="51" xfId="0" applyNumberFormat="1" applyFont="1" applyBorder="1" applyAlignment="1">
      <alignment/>
    </xf>
    <xf numFmtId="0" fontId="52" fillId="0" borderId="22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52" fillId="0" borderId="11" xfId="0" applyNumberFormat="1" applyFont="1" applyFill="1" applyBorder="1" applyAlignment="1">
      <alignment vertical="center" wrapText="1"/>
    </xf>
    <xf numFmtId="3" fontId="52" fillId="0" borderId="60" xfId="0" applyNumberFormat="1" applyFont="1" applyBorder="1" applyAlignment="1">
      <alignment/>
    </xf>
    <xf numFmtId="3" fontId="52" fillId="0" borderId="61" xfId="0" applyNumberFormat="1" applyFont="1" applyBorder="1" applyAlignment="1">
      <alignment/>
    </xf>
    <xf numFmtId="3" fontId="51" fillId="0" borderId="10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  <xf numFmtId="166" fontId="51" fillId="0" borderId="62" xfId="60" applyNumberFormat="1" applyFont="1" applyFill="1" applyBorder="1" applyAlignment="1" applyProtection="1">
      <alignment vertical="center" wrapText="1"/>
      <protection locked="0"/>
    </xf>
    <xf numFmtId="3" fontId="51" fillId="0" borderId="63" xfId="0" applyNumberFormat="1" applyFont="1" applyBorder="1" applyAlignment="1">
      <alignment wrapText="1"/>
    </xf>
    <xf numFmtId="3" fontId="52" fillId="0" borderId="64" xfId="0" applyNumberFormat="1" applyFont="1" applyBorder="1" applyAlignment="1">
      <alignment/>
    </xf>
    <xf numFmtId="3" fontId="54" fillId="0" borderId="65" xfId="0" applyNumberFormat="1" applyFont="1" applyBorder="1" applyAlignment="1">
      <alignment wrapText="1"/>
    </xf>
    <xf numFmtId="3" fontId="54" fillId="0" borderId="65" xfId="0" applyNumberFormat="1" applyFont="1" applyBorder="1" applyAlignment="1">
      <alignment/>
    </xf>
    <xf numFmtId="3" fontId="54" fillId="0" borderId="66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52" fillId="0" borderId="11" xfId="58" applyNumberFormat="1" applyFont="1" applyBorder="1">
      <alignment/>
      <protection/>
    </xf>
    <xf numFmtId="3" fontId="61" fillId="0" borderId="11" xfId="0" applyNumberFormat="1" applyFont="1" applyFill="1" applyBorder="1" applyAlignment="1" applyProtection="1">
      <alignment vertical="center"/>
      <protection locked="0"/>
    </xf>
    <xf numFmtId="3" fontId="50" fillId="0" borderId="67" xfId="60" applyNumberFormat="1" applyFont="1" applyFill="1" applyBorder="1" applyProtection="1">
      <alignment/>
      <protection/>
    </xf>
    <xf numFmtId="3" fontId="52" fillId="0" borderId="24" xfId="58" applyNumberFormat="1" applyFont="1" applyBorder="1">
      <alignment/>
      <protection/>
    </xf>
    <xf numFmtId="3" fontId="61" fillId="0" borderId="11" xfId="0" applyNumberFormat="1" applyFont="1" applyFill="1" applyBorder="1" applyAlignment="1">
      <alignment/>
    </xf>
    <xf numFmtId="3" fontId="52" fillId="0" borderId="11" xfId="0" applyNumberFormat="1" applyFont="1" applyBorder="1" applyAlignment="1">
      <alignment wrapText="1"/>
    </xf>
    <xf numFmtId="3" fontId="52" fillId="0" borderId="68" xfId="57" applyNumberFormat="1" applyFont="1" applyBorder="1">
      <alignment/>
      <protection/>
    </xf>
    <xf numFmtId="3" fontId="52" fillId="0" borderId="10" xfId="0" applyNumberFormat="1" applyFont="1" applyFill="1" applyBorder="1" applyAlignment="1">
      <alignment/>
    </xf>
    <xf numFmtId="3" fontId="52" fillId="0" borderId="10" xfId="58" applyNumberFormat="1" applyFont="1" applyBorder="1">
      <alignment/>
      <protection/>
    </xf>
    <xf numFmtId="3" fontId="61" fillId="0" borderId="11" xfId="0" applyNumberFormat="1" applyFont="1" applyFill="1" applyBorder="1" applyAlignment="1">
      <alignment vertical="center" wrapText="1"/>
    </xf>
    <xf numFmtId="3" fontId="53" fillId="0" borderId="29" xfId="0" applyNumberFormat="1" applyFont="1" applyBorder="1" applyAlignment="1">
      <alignment/>
    </xf>
    <xf numFmtId="3" fontId="54" fillId="0" borderId="34" xfId="0" applyNumberFormat="1" applyFont="1" applyBorder="1" applyAlignment="1">
      <alignment/>
    </xf>
    <xf numFmtId="3" fontId="54" fillId="0" borderId="35" xfId="0" applyNumberFormat="1" applyFont="1" applyBorder="1" applyAlignment="1">
      <alignment/>
    </xf>
    <xf numFmtId="3" fontId="53" fillId="0" borderId="69" xfId="0" applyNumberFormat="1" applyFont="1" applyBorder="1" applyAlignment="1">
      <alignment/>
    </xf>
    <xf numFmtId="3" fontId="54" fillId="0" borderId="70" xfId="0" applyNumberFormat="1" applyFont="1" applyBorder="1" applyAlignment="1">
      <alignment/>
    </xf>
    <xf numFmtId="3" fontId="55" fillId="0" borderId="22" xfId="0" applyNumberFormat="1" applyFont="1" applyBorder="1" applyAlignment="1">
      <alignment/>
    </xf>
    <xf numFmtId="3" fontId="55" fillId="0" borderId="23" xfId="0" applyNumberFormat="1" applyFont="1" applyBorder="1" applyAlignment="1">
      <alignment/>
    </xf>
    <xf numFmtId="3" fontId="55" fillId="0" borderId="0" xfId="0" applyNumberFormat="1" applyFont="1" applyAlignment="1">
      <alignment/>
    </xf>
    <xf numFmtId="0" fontId="6" fillId="0" borderId="0" xfId="0" applyFont="1" applyAlignment="1">
      <alignment/>
    </xf>
    <xf numFmtId="3" fontId="10" fillId="0" borderId="0" xfId="0" applyNumberFormat="1" applyFont="1" applyAlignment="1">
      <alignment/>
    </xf>
    <xf numFmtId="3" fontId="54" fillId="0" borderId="48" xfId="0" applyNumberFormat="1" applyFont="1" applyBorder="1" applyAlignment="1">
      <alignment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3" fontId="54" fillId="0" borderId="0" xfId="0" applyNumberFormat="1" applyFont="1" applyBorder="1" applyAlignment="1">
      <alignment horizontal="right"/>
    </xf>
    <xf numFmtId="3" fontId="54" fillId="0" borderId="0" xfId="0" applyNumberFormat="1" applyFont="1" applyBorder="1" applyAlignment="1">
      <alignment horizontal="center"/>
    </xf>
    <xf numFmtId="3" fontId="54" fillId="0" borderId="0" xfId="0" applyNumberFormat="1" applyFont="1" applyBorder="1" applyAlignment="1">
      <alignment horizontal="right"/>
    </xf>
    <xf numFmtId="3" fontId="60" fillId="0" borderId="0" xfId="0" applyNumberFormat="1" applyFont="1" applyBorder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3" xfId="54"/>
    <cellStyle name="Normál 14" xfId="55"/>
    <cellStyle name="Normál 15" xfId="56"/>
    <cellStyle name="Normál 18" xfId="57"/>
    <cellStyle name="Normál 2" xfId="58"/>
    <cellStyle name="Normál 5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P42" sqref="P42"/>
    </sheetView>
  </sheetViews>
  <sheetFormatPr defaultColWidth="9.140625" defaultRowHeight="15"/>
  <cols>
    <col min="1" max="1" width="19.7109375" style="47" customWidth="1"/>
    <col min="2" max="2" width="14.28125" style="47" customWidth="1"/>
    <col min="3" max="3" width="13.421875" style="47" bestFit="1" customWidth="1"/>
    <col min="4" max="4" width="15.7109375" style="47" customWidth="1"/>
    <col min="5" max="5" width="12.28125" style="47" bestFit="1" customWidth="1"/>
    <col min="6" max="6" width="13.421875" style="47" bestFit="1" customWidth="1"/>
    <col min="7" max="7" width="13.7109375" style="47" customWidth="1"/>
    <col min="8" max="8" width="13.421875" style="47" bestFit="1" customWidth="1"/>
    <col min="9" max="9" width="14.140625" style="47" customWidth="1"/>
    <col min="10" max="10" width="9.7109375" style="47" customWidth="1"/>
    <col min="11" max="11" width="9.140625" style="47" customWidth="1"/>
    <col min="12" max="12" width="14.7109375" style="47" customWidth="1"/>
    <col min="13" max="13" width="12.140625" style="47" customWidth="1"/>
    <col min="14" max="14" width="17.8515625" style="47" bestFit="1" customWidth="1"/>
    <col min="15" max="15" width="13.7109375" style="47" bestFit="1" customWidth="1"/>
    <col min="16" max="16" width="14.8515625" style="47" customWidth="1"/>
    <col min="17" max="17" width="14.00390625" style="47" customWidth="1"/>
    <col min="18" max="18" width="12.421875" style="0" bestFit="1" customWidth="1"/>
  </cols>
  <sheetData>
    <row r="1" spans="1:17" ht="15.75">
      <c r="A1" s="194" t="s">
        <v>61</v>
      </c>
      <c r="O1" s="195" t="s">
        <v>0</v>
      </c>
      <c r="P1" s="195"/>
      <c r="Q1" s="195"/>
    </row>
    <row r="2" ht="15.75">
      <c r="Q2" s="47" t="s">
        <v>64</v>
      </c>
    </row>
    <row r="3" spans="1:17" ht="15.75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ht="16.5" thickBot="1">
      <c r="Q4" s="47" t="s">
        <v>32</v>
      </c>
    </row>
    <row r="5" spans="1:19" s="3" customFormat="1" ht="45.75" customHeight="1" thickBot="1">
      <c r="A5" s="48" t="s">
        <v>2</v>
      </c>
      <c r="B5" s="57" t="s">
        <v>35</v>
      </c>
      <c r="C5" s="57" t="s">
        <v>3</v>
      </c>
      <c r="D5" s="57" t="s">
        <v>4</v>
      </c>
      <c r="E5" s="57" t="s">
        <v>5</v>
      </c>
      <c r="F5" s="57" t="s">
        <v>6</v>
      </c>
      <c r="G5" s="57" t="s">
        <v>7</v>
      </c>
      <c r="H5" s="57" t="s">
        <v>8</v>
      </c>
      <c r="I5" s="57" t="s">
        <v>9</v>
      </c>
      <c r="J5" s="57" t="s">
        <v>10</v>
      </c>
      <c r="K5" s="57" t="s">
        <v>11</v>
      </c>
      <c r="L5" s="57" t="s">
        <v>12</v>
      </c>
      <c r="M5" s="57" t="s">
        <v>53</v>
      </c>
      <c r="N5" s="167" t="s">
        <v>14</v>
      </c>
      <c r="O5" s="168" t="s">
        <v>15</v>
      </c>
      <c r="P5" s="146" t="s">
        <v>37</v>
      </c>
      <c r="Q5" s="169" t="s">
        <v>55</v>
      </c>
      <c r="R5" s="2"/>
      <c r="S5" s="2"/>
    </row>
    <row r="6" spans="1:19" s="4" customFormat="1" ht="15.75" customHeight="1">
      <c r="A6" s="160"/>
      <c r="B6" s="179">
        <v>11298518</v>
      </c>
      <c r="C6" s="179">
        <v>-809745</v>
      </c>
      <c r="D6" s="161">
        <v>-9386089</v>
      </c>
      <c r="E6" s="180">
        <v>3388480</v>
      </c>
      <c r="F6" s="106">
        <v>316005</v>
      </c>
      <c r="G6" s="161"/>
      <c r="H6" s="53">
        <v>-220230</v>
      </c>
      <c r="I6" s="53">
        <v>3196086</v>
      </c>
      <c r="J6" s="162"/>
      <c r="K6" s="163"/>
      <c r="L6" s="53">
        <v>-1003022</v>
      </c>
      <c r="M6" s="164"/>
      <c r="N6" s="165"/>
      <c r="O6" s="58"/>
      <c r="P6" s="53">
        <v>773507</v>
      </c>
      <c r="Q6" s="166"/>
      <c r="R6" s="2"/>
      <c r="S6" s="2"/>
    </row>
    <row r="7" spans="1:19" s="4" customFormat="1" ht="15.75" customHeight="1">
      <c r="A7" s="76"/>
      <c r="B7" s="36"/>
      <c r="C7" s="37"/>
      <c r="D7" s="178"/>
      <c r="E7" s="172"/>
      <c r="F7" s="181">
        <v>-46780</v>
      </c>
      <c r="G7" s="12"/>
      <c r="H7" s="37"/>
      <c r="I7" s="12"/>
      <c r="J7" s="49"/>
      <c r="K7" s="49"/>
      <c r="L7" s="37"/>
      <c r="M7" s="70"/>
      <c r="N7" s="71"/>
      <c r="O7" s="37"/>
      <c r="P7" s="89"/>
      <c r="Q7" s="77"/>
      <c r="R7" s="2"/>
      <c r="S7" s="2"/>
    </row>
    <row r="8" spans="1:19" s="4" customFormat="1" ht="15.75" customHeight="1">
      <c r="A8" s="76"/>
      <c r="B8" s="36"/>
      <c r="C8" s="37"/>
      <c r="D8" s="37"/>
      <c r="E8" s="49"/>
      <c r="F8" s="95">
        <v>326120</v>
      </c>
      <c r="G8" s="12"/>
      <c r="H8" s="37"/>
      <c r="I8" s="12"/>
      <c r="J8" s="49"/>
      <c r="K8" s="49"/>
      <c r="L8" s="95"/>
      <c r="M8" s="70"/>
      <c r="N8" s="71"/>
      <c r="O8" s="37"/>
      <c r="P8" s="37"/>
      <c r="Q8" s="77"/>
      <c r="R8" s="2"/>
      <c r="S8" s="2"/>
    </row>
    <row r="9" spans="1:19" s="4" customFormat="1" ht="15.75" customHeight="1" thickBot="1">
      <c r="A9" s="76"/>
      <c r="B9" s="37"/>
      <c r="C9" s="37"/>
      <c r="D9" s="37"/>
      <c r="E9" s="49"/>
      <c r="F9" s="49"/>
      <c r="G9" s="49"/>
      <c r="H9" s="49"/>
      <c r="I9" s="49"/>
      <c r="J9" s="49"/>
      <c r="K9" s="49"/>
      <c r="L9" s="37"/>
      <c r="M9" s="49"/>
      <c r="N9" s="71"/>
      <c r="O9" s="37"/>
      <c r="P9" s="46"/>
      <c r="Q9" s="77"/>
      <c r="R9" s="2"/>
      <c r="S9" s="2"/>
    </row>
    <row r="10" spans="1:18" s="3" customFormat="1" ht="16.5" thickBot="1">
      <c r="A10" s="192" t="s">
        <v>16</v>
      </c>
      <c r="B10" s="64">
        <f aca="true" t="shared" si="0" ref="B10:N10">SUM(B6:B9)</f>
        <v>11298518</v>
      </c>
      <c r="C10" s="64">
        <f t="shared" si="0"/>
        <v>-809745</v>
      </c>
      <c r="D10" s="64">
        <f t="shared" si="0"/>
        <v>-9386089</v>
      </c>
      <c r="E10" s="64">
        <f t="shared" si="0"/>
        <v>3388480</v>
      </c>
      <c r="F10" s="64">
        <f t="shared" si="0"/>
        <v>595345</v>
      </c>
      <c r="G10" s="64">
        <f t="shared" si="0"/>
        <v>0</v>
      </c>
      <c r="H10" s="64">
        <f t="shared" si="0"/>
        <v>-220230</v>
      </c>
      <c r="I10" s="64">
        <f t="shared" si="0"/>
        <v>3196086</v>
      </c>
      <c r="J10" s="64">
        <f t="shared" si="0"/>
        <v>0</v>
      </c>
      <c r="K10" s="64">
        <f t="shared" si="0"/>
        <v>0</v>
      </c>
      <c r="L10" s="64">
        <f t="shared" si="0"/>
        <v>-1003022</v>
      </c>
      <c r="M10" s="64">
        <f t="shared" si="0"/>
        <v>0</v>
      </c>
      <c r="N10" s="64">
        <f t="shared" si="0"/>
        <v>0</v>
      </c>
      <c r="O10" s="64">
        <f>SUM(B10:N10)</f>
        <v>7059343</v>
      </c>
      <c r="P10" s="64">
        <f>SUM(P6:P9)</f>
        <v>773507</v>
      </c>
      <c r="Q10" s="65">
        <f>SUM(O10:P10)</f>
        <v>7832850</v>
      </c>
      <c r="R10" s="10"/>
    </row>
    <row r="11" spans="1:17" s="191" customFormat="1" ht="16.5" thickBot="1">
      <c r="A11" s="30" t="s">
        <v>21</v>
      </c>
      <c r="B11" s="187">
        <v>110439035</v>
      </c>
      <c r="C11" s="187">
        <v>17180897.6275</v>
      </c>
      <c r="D11" s="187">
        <v>134058014</v>
      </c>
      <c r="E11" s="187">
        <v>2055000</v>
      </c>
      <c r="F11" s="187">
        <v>15005288</v>
      </c>
      <c r="G11" s="187">
        <v>1150000</v>
      </c>
      <c r="H11" s="187">
        <v>20522194</v>
      </c>
      <c r="I11" s="187">
        <v>197470290</v>
      </c>
      <c r="J11" s="187">
        <v>0</v>
      </c>
      <c r="K11" s="187">
        <v>30000</v>
      </c>
      <c r="L11" s="187">
        <v>30105094</v>
      </c>
      <c r="M11" s="187">
        <v>0</v>
      </c>
      <c r="N11" s="187">
        <v>4964847</v>
      </c>
      <c r="O11" s="187">
        <v>532980659.6275</v>
      </c>
      <c r="P11" s="187">
        <v>126760390</v>
      </c>
      <c r="Q11" s="188">
        <v>659741049.6275</v>
      </c>
    </row>
    <row r="12" spans="1:17" s="5" customFormat="1" ht="16.5" thickBot="1">
      <c r="A12" s="54" t="s">
        <v>59</v>
      </c>
      <c r="B12" s="62">
        <f aca="true" t="shared" si="1" ref="B12:N12">SUM(B10:B11)</f>
        <v>121737553</v>
      </c>
      <c r="C12" s="62">
        <f t="shared" si="1"/>
        <v>16371152.627500001</v>
      </c>
      <c r="D12" s="62">
        <f t="shared" si="1"/>
        <v>124671925</v>
      </c>
      <c r="E12" s="62">
        <f t="shared" si="1"/>
        <v>5443480</v>
      </c>
      <c r="F12" s="62">
        <f t="shared" si="1"/>
        <v>15600633</v>
      </c>
      <c r="G12" s="62">
        <f t="shared" si="1"/>
        <v>1150000</v>
      </c>
      <c r="H12" s="62">
        <f t="shared" si="1"/>
        <v>20301964</v>
      </c>
      <c r="I12" s="62">
        <f t="shared" si="1"/>
        <v>200666376</v>
      </c>
      <c r="J12" s="62">
        <f t="shared" si="1"/>
        <v>0</v>
      </c>
      <c r="K12" s="62">
        <f t="shared" si="1"/>
        <v>30000</v>
      </c>
      <c r="L12" s="62">
        <f t="shared" si="1"/>
        <v>29102072</v>
      </c>
      <c r="M12" s="62">
        <f t="shared" si="1"/>
        <v>0</v>
      </c>
      <c r="N12" s="62">
        <f t="shared" si="1"/>
        <v>4964847</v>
      </c>
      <c r="O12" s="62">
        <f>SUM(B12:N12)</f>
        <v>540040002.6275</v>
      </c>
      <c r="P12" s="62">
        <f>SUM(P10:P11)</f>
        <v>127533897</v>
      </c>
      <c r="Q12" s="63">
        <f>SUM(O12:P12)</f>
        <v>667573899.6275</v>
      </c>
    </row>
    <row r="13" ht="16.5" thickBot="1">
      <c r="A13" s="59"/>
    </row>
    <row r="14" spans="1:17" ht="32.25" thickBot="1">
      <c r="A14" s="50" t="s">
        <v>36</v>
      </c>
      <c r="B14" s="44" t="s">
        <v>35</v>
      </c>
      <c r="C14" s="44" t="s">
        <v>3</v>
      </c>
      <c r="D14" s="44" t="s">
        <v>4</v>
      </c>
      <c r="E14" s="44" t="s">
        <v>5</v>
      </c>
      <c r="F14" s="44" t="s">
        <v>6</v>
      </c>
      <c r="G14" s="44" t="s">
        <v>7</v>
      </c>
      <c r="H14" s="44" t="s">
        <v>8</v>
      </c>
      <c r="I14" s="44" t="s">
        <v>9</v>
      </c>
      <c r="J14" s="44" t="s">
        <v>10</v>
      </c>
      <c r="K14" s="44" t="s">
        <v>11</v>
      </c>
      <c r="L14" s="44" t="s">
        <v>12</v>
      </c>
      <c r="M14" s="44" t="s">
        <v>13</v>
      </c>
      <c r="N14" s="145" t="s">
        <v>14</v>
      </c>
      <c r="O14" s="44" t="s">
        <v>15</v>
      </c>
      <c r="P14" s="146" t="s">
        <v>37</v>
      </c>
      <c r="Q14" s="124" t="s">
        <v>55</v>
      </c>
    </row>
    <row r="15" spans="1:17" s="4" customFormat="1" ht="15.75">
      <c r="A15" s="105"/>
      <c r="B15" s="142">
        <v>454839</v>
      </c>
      <c r="C15" s="142">
        <v>750014</v>
      </c>
      <c r="D15" s="142">
        <v>-1204853</v>
      </c>
      <c r="E15" s="53"/>
      <c r="F15" s="53"/>
      <c r="G15" s="53"/>
      <c r="H15" s="53"/>
      <c r="I15" s="53"/>
      <c r="J15" s="53"/>
      <c r="K15" s="53"/>
      <c r="L15" s="53"/>
      <c r="M15" s="53"/>
      <c r="N15" s="91"/>
      <c r="O15" s="53"/>
      <c r="P15" s="107"/>
      <c r="Q15" s="108"/>
    </row>
    <row r="16" spans="1:17" ht="16.5" thickBot="1">
      <c r="A16" s="74"/>
      <c r="B16" s="37"/>
      <c r="C16" s="103"/>
      <c r="D16" s="58"/>
      <c r="E16" s="72"/>
      <c r="F16" s="72"/>
      <c r="G16" s="72"/>
      <c r="H16" s="72"/>
      <c r="I16" s="72"/>
      <c r="J16" s="72"/>
      <c r="K16" s="72"/>
      <c r="L16" s="72"/>
      <c r="M16" s="72"/>
      <c r="N16" s="69"/>
      <c r="O16" s="72"/>
      <c r="P16" s="73"/>
      <c r="Q16" s="75"/>
    </row>
    <row r="17" spans="1:17" s="3" customFormat="1" ht="16.5" thickBot="1">
      <c r="A17" s="150" t="s">
        <v>18</v>
      </c>
      <c r="B17" s="148">
        <f aca="true" t="shared" si="2" ref="B17:N17">SUM(B15:B16)</f>
        <v>454839</v>
      </c>
      <c r="C17" s="148">
        <f t="shared" si="2"/>
        <v>750014</v>
      </c>
      <c r="D17" s="148">
        <f t="shared" si="2"/>
        <v>-1204853</v>
      </c>
      <c r="E17" s="148">
        <f t="shared" si="2"/>
        <v>0</v>
      </c>
      <c r="F17" s="148">
        <f t="shared" si="2"/>
        <v>0</v>
      </c>
      <c r="G17" s="148">
        <f t="shared" si="2"/>
        <v>0</v>
      </c>
      <c r="H17" s="148">
        <f t="shared" si="2"/>
        <v>0</v>
      </c>
      <c r="I17" s="148">
        <f t="shared" si="2"/>
        <v>0</v>
      </c>
      <c r="J17" s="148">
        <f t="shared" si="2"/>
        <v>0</v>
      </c>
      <c r="K17" s="148">
        <f t="shared" si="2"/>
        <v>0</v>
      </c>
      <c r="L17" s="148">
        <f t="shared" si="2"/>
        <v>0</v>
      </c>
      <c r="M17" s="148">
        <f t="shared" si="2"/>
        <v>0</v>
      </c>
      <c r="N17" s="148">
        <f t="shared" si="2"/>
        <v>0</v>
      </c>
      <c r="O17" s="148">
        <f>SUM(B17:N17)</f>
        <v>0</v>
      </c>
      <c r="P17" s="148">
        <f>SUM(P15:P16)</f>
        <v>0</v>
      </c>
      <c r="Q17" s="149">
        <f>SUM(O17:P17)</f>
        <v>0</v>
      </c>
    </row>
    <row r="18" spans="1:17" s="68" customFormat="1" ht="16.5" thickBot="1">
      <c r="A18" s="30" t="s">
        <v>21</v>
      </c>
      <c r="B18" s="187">
        <v>30583524</v>
      </c>
      <c r="C18" s="187">
        <v>5804403</v>
      </c>
      <c r="D18" s="187">
        <v>5768456</v>
      </c>
      <c r="E18" s="187">
        <v>0</v>
      </c>
      <c r="F18" s="187">
        <v>0</v>
      </c>
      <c r="G18" s="187">
        <v>0</v>
      </c>
      <c r="H18" s="187">
        <v>190246</v>
      </c>
      <c r="I18" s="187">
        <v>0</v>
      </c>
      <c r="J18" s="187">
        <v>0</v>
      </c>
      <c r="K18" s="187">
        <v>0</v>
      </c>
      <c r="L18" s="187">
        <v>0</v>
      </c>
      <c r="M18" s="187">
        <v>0</v>
      </c>
      <c r="N18" s="187">
        <v>0</v>
      </c>
      <c r="O18" s="187">
        <v>42346629</v>
      </c>
      <c r="P18" s="187">
        <v>0</v>
      </c>
      <c r="Q18" s="188">
        <v>42346629</v>
      </c>
    </row>
    <row r="19" spans="1:17" s="5" customFormat="1" ht="16.5" thickBot="1">
      <c r="A19" s="54" t="s">
        <v>59</v>
      </c>
      <c r="B19" s="62">
        <f aca="true" t="shared" si="3" ref="B19:Q19">SUM(B17:B18)</f>
        <v>31038363</v>
      </c>
      <c r="C19" s="62">
        <f t="shared" si="3"/>
        <v>6554417</v>
      </c>
      <c r="D19" s="62">
        <f t="shared" si="3"/>
        <v>4563603</v>
      </c>
      <c r="E19" s="62">
        <f t="shared" si="3"/>
        <v>0</v>
      </c>
      <c r="F19" s="62">
        <f t="shared" si="3"/>
        <v>0</v>
      </c>
      <c r="G19" s="62">
        <f t="shared" si="3"/>
        <v>0</v>
      </c>
      <c r="H19" s="62">
        <f t="shared" si="3"/>
        <v>190246</v>
      </c>
      <c r="I19" s="62">
        <f t="shared" si="3"/>
        <v>0</v>
      </c>
      <c r="J19" s="62">
        <f t="shared" si="3"/>
        <v>0</v>
      </c>
      <c r="K19" s="62">
        <f t="shared" si="3"/>
        <v>0</v>
      </c>
      <c r="L19" s="62">
        <f t="shared" si="3"/>
        <v>0</v>
      </c>
      <c r="M19" s="62">
        <f t="shared" si="3"/>
        <v>0</v>
      </c>
      <c r="N19" s="62">
        <f t="shared" si="3"/>
        <v>0</v>
      </c>
      <c r="O19" s="62">
        <f t="shared" si="3"/>
        <v>42346629</v>
      </c>
      <c r="P19" s="62">
        <f t="shared" si="3"/>
        <v>0</v>
      </c>
      <c r="Q19" s="63">
        <f t="shared" si="3"/>
        <v>42346629</v>
      </c>
    </row>
    <row r="20" ht="16.5" thickBot="1">
      <c r="A20" s="59"/>
    </row>
    <row r="21" spans="1:17" ht="32.25" thickBot="1">
      <c r="A21" s="104" t="s">
        <v>33</v>
      </c>
      <c r="B21" s="44" t="s">
        <v>35</v>
      </c>
      <c r="C21" s="44" t="s">
        <v>3</v>
      </c>
      <c r="D21" s="44" t="s">
        <v>4</v>
      </c>
      <c r="E21" s="44" t="s">
        <v>5</v>
      </c>
      <c r="F21" s="44" t="s">
        <v>6</v>
      </c>
      <c r="G21" s="44" t="s">
        <v>7</v>
      </c>
      <c r="H21" s="44" t="s">
        <v>8</v>
      </c>
      <c r="I21" s="44" t="s">
        <v>9</v>
      </c>
      <c r="J21" s="44" t="s">
        <v>10</v>
      </c>
      <c r="K21" s="44" t="s">
        <v>11</v>
      </c>
      <c r="L21" s="44" t="s">
        <v>12</v>
      </c>
      <c r="M21" s="44" t="s">
        <v>13</v>
      </c>
      <c r="N21" s="145" t="s">
        <v>14</v>
      </c>
      <c r="O21" s="44" t="s">
        <v>15</v>
      </c>
      <c r="P21" s="146" t="s">
        <v>37</v>
      </c>
      <c r="Q21" s="124" t="s">
        <v>55</v>
      </c>
    </row>
    <row r="22" spans="1:17" ht="15.75">
      <c r="A22" s="115"/>
      <c r="B22" s="53">
        <v>-798338</v>
      </c>
      <c r="C22" s="53">
        <v>119626</v>
      </c>
      <c r="D22" s="53">
        <v>678712</v>
      </c>
      <c r="E22" s="53"/>
      <c r="F22" s="53"/>
      <c r="G22" s="114"/>
      <c r="H22" s="53"/>
      <c r="I22" s="114"/>
      <c r="J22" s="114"/>
      <c r="K22" s="114"/>
      <c r="L22" s="114"/>
      <c r="M22" s="114"/>
      <c r="N22" s="115"/>
      <c r="O22" s="114"/>
      <c r="P22" s="116"/>
      <c r="Q22" s="114"/>
    </row>
    <row r="23" spans="1:17" ht="16.5" thickBot="1">
      <c r="A23" s="82"/>
      <c r="C23" s="36"/>
      <c r="D23" s="36"/>
      <c r="E23" s="36"/>
      <c r="F23" s="36"/>
      <c r="G23" s="78"/>
      <c r="H23" s="78"/>
      <c r="I23" s="78"/>
      <c r="J23" s="78"/>
      <c r="K23" s="78"/>
      <c r="L23" s="78"/>
      <c r="M23" s="78"/>
      <c r="N23" s="79"/>
      <c r="O23" s="78"/>
      <c r="P23" s="80"/>
      <c r="Q23" s="81"/>
    </row>
    <row r="24" spans="1:17" s="3" customFormat="1" ht="16.5" thickBot="1">
      <c r="A24" s="150" t="s">
        <v>19</v>
      </c>
      <c r="B24" s="148">
        <f>SUM(B22:B23)</f>
        <v>-798338</v>
      </c>
      <c r="C24" s="148">
        <f>SUM(C22:C23)</f>
        <v>119626</v>
      </c>
      <c r="D24" s="148">
        <f aca="true" t="shared" si="4" ref="D24:P24">SUM(D22:D23)</f>
        <v>678712</v>
      </c>
      <c r="E24" s="148">
        <f t="shared" si="4"/>
        <v>0</v>
      </c>
      <c r="F24" s="148">
        <f t="shared" si="4"/>
        <v>0</v>
      </c>
      <c r="G24" s="148">
        <f t="shared" si="4"/>
        <v>0</v>
      </c>
      <c r="H24" s="148">
        <f t="shared" si="4"/>
        <v>0</v>
      </c>
      <c r="I24" s="148">
        <f t="shared" si="4"/>
        <v>0</v>
      </c>
      <c r="J24" s="148">
        <f t="shared" si="4"/>
        <v>0</v>
      </c>
      <c r="K24" s="148">
        <f t="shared" si="4"/>
        <v>0</v>
      </c>
      <c r="L24" s="148">
        <f t="shared" si="4"/>
        <v>0</v>
      </c>
      <c r="M24" s="148">
        <f t="shared" si="4"/>
        <v>0</v>
      </c>
      <c r="N24" s="148">
        <f t="shared" si="4"/>
        <v>0</v>
      </c>
      <c r="O24" s="148">
        <f>SUM(B24:N24)</f>
        <v>0</v>
      </c>
      <c r="P24" s="148">
        <f t="shared" si="4"/>
        <v>0</v>
      </c>
      <c r="Q24" s="149">
        <f>SUM(O24:P24)</f>
        <v>0</v>
      </c>
    </row>
    <row r="25" spans="1:17" s="68" customFormat="1" ht="16.5" thickBot="1">
      <c r="A25" s="30" t="s">
        <v>21</v>
      </c>
      <c r="B25" s="170">
        <v>37480972</v>
      </c>
      <c r="C25" s="170">
        <v>6905063.200000001</v>
      </c>
      <c r="D25" s="170">
        <v>12360955</v>
      </c>
      <c r="E25" s="170">
        <v>0</v>
      </c>
      <c r="F25" s="170">
        <v>0</v>
      </c>
      <c r="G25" s="170">
        <v>0</v>
      </c>
      <c r="H25" s="170">
        <v>500299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57247289.2</v>
      </c>
      <c r="P25" s="170">
        <v>0</v>
      </c>
      <c r="Q25" s="171">
        <v>57247289.2</v>
      </c>
    </row>
    <row r="26" spans="1:17" s="3" customFormat="1" ht="16.5" thickBot="1">
      <c r="A26" s="54" t="s">
        <v>59</v>
      </c>
      <c r="B26" s="62">
        <f aca="true" t="shared" si="5" ref="B26:P26">SUM(B24:B25)</f>
        <v>36682634</v>
      </c>
      <c r="C26" s="62">
        <f t="shared" si="5"/>
        <v>7024689.200000001</v>
      </c>
      <c r="D26" s="62">
        <f t="shared" si="5"/>
        <v>13039667</v>
      </c>
      <c r="E26" s="62">
        <f t="shared" si="5"/>
        <v>0</v>
      </c>
      <c r="F26" s="62">
        <f t="shared" si="5"/>
        <v>0</v>
      </c>
      <c r="G26" s="62">
        <f t="shared" si="5"/>
        <v>0</v>
      </c>
      <c r="H26" s="62">
        <f t="shared" si="5"/>
        <v>500299</v>
      </c>
      <c r="I26" s="62">
        <f t="shared" si="5"/>
        <v>0</v>
      </c>
      <c r="J26" s="62">
        <f t="shared" si="5"/>
        <v>0</v>
      </c>
      <c r="K26" s="62">
        <f t="shared" si="5"/>
        <v>0</v>
      </c>
      <c r="L26" s="62">
        <f t="shared" si="5"/>
        <v>0</v>
      </c>
      <c r="M26" s="62">
        <f t="shared" si="5"/>
        <v>0</v>
      </c>
      <c r="N26" s="62">
        <f t="shared" si="5"/>
        <v>0</v>
      </c>
      <c r="O26" s="62">
        <f t="shared" si="5"/>
        <v>57247289.2</v>
      </c>
      <c r="P26" s="62">
        <f t="shared" si="5"/>
        <v>0</v>
      </c>
      <c r="Q26" s="63">
        <f>SUM(O26:P26)</f>
        <v>57247289.2</v>
      </c>
    </row>
    <row r="27" s="3" customFormat="1" ht="16.5" thickBot="1">
      <c r="A27" s="52"/>
    </row>
    <row r="28" spans="1:17" s="3" customFormat="1" ht="32.25" thickBot="1">
      <c r="A28" s="104" t="s">
        <v>30</v>
      </c>
      <c r="B28" s="44" t="s">
        <v>35</v>
      </c>
      <c r="C28" s="44" t="s">
        <v>3</v>
      </c>
      <c r="D28" s="44" t="s">
        <v>4</v>
      </c>
      <c r="E28" s="44" t="s">
        <v>5</v>
      </c>
      <c r="F28" s="44" t="s">
        <v>6</v>
      </c>
      <c r="G28" s="44" t="s">
        <v>7</v>
      </c>
      <c r="H28" s="44" t="s">
        <v>8</v>
      </c>
      <c r="I28" s="44" t="s">
        <v>9</v>
      </c>
      <c r="J28" s="44" t="s">
        <v>10</v>
      </c>
      <c r="K28" s="44" t="s">
        <v>11</v>
      </c>
      <c r="L28" s="44" t="s">
        <v>12</v>
      </c>
      <c r="M28" s="44" t="s">
        <v>13</v>
      </c>
      <c r="N28" s="145" t="s">
        <v>14</v>
      </c>
      <c r="O28" s="44" t="s">
        <v>15</v>
      </c>
      <c r="P28" s="146" t="s">
        <v>37</v>
      </c>
      <c r="Q28" s="124" t="s">
        <v>55</v>
      </c>
    </row>
    <row r="29" spans="1:17" s="3" customFormat="1" ht="15.75">
      <c r="A29" s="113"/>
      <c r="B29" s="53">
        <v>878812</v>
      </c>
      <c r="C29" s="53">
        <v>243660</v>
      </c>
      <c r="D29" s="147">
        <v>-2046549</v>
      </c>
      <c r="E29" s="53"/>
      <c r="F29" s="53"/>
      <c r="G29" s="53"/>
      <c r="H29" s="53">
        <v>1173260</v>
      </c>
      <c r="I29" s="53"/>
      <c r="J29" s="114"/>
      <c r="K29" s="114"/>
      <c r="L29" s="114"/>
      <c r="M29" s="114"/>
      <c r="N29" s="115"/>
      <c r="O29" s="114"/>
      <c r="P29" s="116"/>
      <c r="Q29" s="117"/>
    </row>
    <row r="30" spans="1:17" s="3" customFormat="1" ht="16.5" thickBot="1">
      <c r="A30" s="97"/>
      <c r="B30" s="98"/>
      <c r="C30" s="38"/>
      <c r="D30" s="96"/>
      <c r="E30" s="98"/>
      <c r="F30" s="98"/>
      <c r="G30" s="98"/>
      <c r="H30" s="98"/>
      <c r="I30" s="98"/>
      <c r="J30" s="98"/>
      <c r="K30" s="98"/>
      <c r="L30" s="98"/>
      <c r="M30" s="98"/>
      <c r="N30" s="99"/>
      <c r="O30" s="98"/>
      <c r="P30" s="100"/>
      <c r="Q30" s="101"/>
    </row>
    <row r="31" spans="1:17" s="3" customFormat="1" ht="16.5" thickBot="1">
      <c r="A31" s="152" t="s">
        <v>34</v>
      </c>
      <c r="B31" s="60">
        <f aca="true" t="shared" si="6" ref="B31:N31">SUM(B29:B30)</f>
        <v>878812</v>
      </c>
      <c r="C31" s="60">
        <f t="shared" si="6"/>
        <v>243660</v>
      </c>
      <c r="D31" s="60">
        <f t="shared" si="6"/>
        <v>-2046549</v>
      </c>
      <c r="E31" s="60">
        <f t="shared" si="6"/>
        <v>0</v>
      </c>
      <c r="F31" s="60">
        <f t="shared" si="6"/>
        <v>0</v>
      </c>
      <c r="G31" s="60">
        <f t="shared" si="6"/>
        <v>0</v>
      </c>
      <c r="H31" s="60">
        <f t="shared" si="6"/>
        <v>1173260</v>
      </c>
      <c r="I31" s="60">
        <f t="shared" si="6"/>
        <v>0</v>
      </c>
      <c r="J31" s="60">
        <f t="shared" si="6"/>
        <v>0</v>
      </c>
      <c r="K31" s="60">
        <f t="shared" si="6"/>
        <v>0</v>
      </c>
      <c r="L31" s="60">
        <f t="shared" si="6"/>
        <v>0</v>
      </c>
      <c r="M31" s="60">
        <f t="shared" si="6"/>
        <v>0</v>
      </c>
      <c r="N31" s="60">
        <f t="shared" si="6"/>
        <v>0</v>
      </c>
      <c r="O31" s="60">
        <f>SUM(B31:N31)</f>
        <v>249183</v>
      </c>
      <c r="P31" s="60">
        <f>SUM(P29:P30)</f>
        <v>0</v>
      </c>
      <c r="Q31" s="61">
        <f>SUM(O31:P31)</f>
        <v>249183</v>
      </c>
    </row>
    <row r="32" spans="1:17" s="5" customFormat="1" ht="16.5" thickBot="1">
      <c r="A32" s="30" t="s">
        <v>21</v>
      </c>
      <c r="B32" s="187">
        <v>18049939</v>
      </c>
      <c r="C32" s="187">
        <v>3309336.435</v>
      </c>
      <c r="D32" s="187">
        <v>15617679</v>
      </c>
      <c r="E32" s="187">
        <v>0</v>
      </c>
      <c r="F32" s="187">
        <v>0</v>
      </c>
      <c r="G32" s="187">
        <v>0</v>
      </c>
      <c r="H32" s="187">
        <v>0</v>
      </c>
      <c r="I32" s="187">
        <v>0</v>
      </c>
      <c r="J32" s="187">
        <v>0</v>
      </c>
      <c r="K32" s="187">
        <v>0</v>
      </c>
      <c r="L32" s="187">
        <v>0</v>
      </c>
      <c r="M32" s="187">
        <v>0</v>
      </c>
      <c r="N32" s="187">
        <v>0</v>
      </c>
      <c r="O32" s="187">
        <v>36976954.435</v>
      </c>
      <c r="P32" s="187"/>
      <c r="Q32" s="188">
        <v>36976954.435</v>
      </c>
    </row>
    <row r="33" spans="1:17" s="3" customFormat="1" ht="16.5" thickBot="1">
      <c r="A33" s="54" t="s">
        <v>59</v>
      </c>
      <c r="B33" s="62">
        <f aca="true" t="shared" si="7" ref="B33:N33">SUM(B31:B32)</f>
        <v>18928751</v>
      </c>
      <c r="C33" s="62">
        <f t="shared" si="7"/>
        <v>3552996.435</v>
      </c>
      <c r="D33" s="62">
        <f t="shared" si="7"/>
        <v>13571130</v>
      </c>
      <c r="E33" s="62">
        <f t="shared" si="7"/>
        <v>0</v>
      </c>
      <c r="F33" s="62">
        <f t="shared" si="7"/>
        <v>0</v>
      </c>
      <c r="G33" s="62">
        <f t="shared" si="7"/>
        <v>0</v>
      </c>
      <c r="H33" s="62">
        <f t="shared" si="7"/>
        <v>1173260</v>
      </c>
      <c r="I33" s="62">
        <f t="shared" si="7"/>
        <v>0</v>
      </c>
      <c r="J33" s="62">
        <f t="shared" si="7"/>
        <v>0</v>
      </c>
      <c r="K33" s="62">
        <f t="shared" si="7"/>
        <v>0</v>
      </c>
      <c r="L33" s="62">
        <f t="shared" si="7"/>
        <v>0</v>
      </c>
      <c r="M33" s="62">
        <f t="shared" si="7"/>
        <v>0</v>
      </c>
      <c r="N33" s="62">
        <f t="shared" si="7"/>
        <v>0</v>
      </c>
      <c r="O33" s="62">
        <f>SUM(B33:N33)</f>
        <v>37226137.435</v>
      </c>
      <c r="P33" s="62"/>
      <c r="Q33" s="63">
        <f>SUM(O33:P33)</f>
        <v>37226137.435</v>
      </c>
    </row>
    <row r="34" ht="16.5" thickBot="1">
      <c r="A34" s="59"/>
    </row>
    <row r="35" spans="1:17" s="3" customFormat="1" ht="16.5" thickBot="1">
      <c r="A35" s="55" t="s">
        <v>20</v>
      </c>
      <c r="B35" s="64">
        <f aca="true" t="shared" si="8" ref="B35:Q35">SUM(B17+B10+B24+B31)</f>
        <v>11833831</v>
      </c>
      <c r="C35" s="64">
        <f t="shared" si="8"/>
        <v>303555</v>
      </c>
      <c r="D35" s="64">
        <f t="shared" si="8"/>
        <v>-11958779</v>
      </c>
      <c r="E35" s="64">
        <f t="shared" si="8"/>
        <v>3388480</v>
      </c>
      <c r="F35" s="64">
        <f t="shared" si="8"/>
        <v>595345</v>
      </c>
      <c r="G35" s="64">
        <f t="shared" si="8"/>
        <v>0</v>
      </c>
      <c r="H35" s="64">
        <f t="shared" si="8"/>
        <v>953030</v>
      </c>
      <c r="I35" s="64">
        <f t="shared" si="8"/>
        <v>3196086</v>
      </c>
      <c r="J35" s="64">
        <f t="shared" si="8"/>
        <v>0</v>
      </c>
      <c r="K35" s="64">
        <f t="shared" si="8"/>
        <v>0</v>
      </c>
      <c r="L35" s="64">
        <f t="shared" si="8"/>
        <v>-1003022</v>
      </c>
      <c r="M35" s="64">
        <f t="shared" si="8"/>
        <v>0</v>
      </c>
      <c r="N35" s="64">
        <f t="shared" si="8"/>
        <v>0</v>
      </c>
      <c r="O35" s="64">
        <f t="shared" si="8"/>
        <v>7308526</v>
      </c>
      <c r="P35" s="64">
        <f t="shared" si="8"/>
        <v>773507</v>
      </c>
      <c r="Q35" s="65">
        <f t="shared" si="8"/>
        <v>8082033</v>
      </c>
    </row>
    <row r="36" spans="1:17" s="68" customFormat="1" ht="16.5" thickBot="1">
      <c r="A36" s="66" t="s">
        <v>21</v>
      </c>
      <c r="B36" s="187">
        <v>196553470</v>
      </c>
      <c r="C36" s="187">
        <v>33199700</v>
      </c>
      <c r="D36" s="187">
        <v>167805104</v>
      </c>
      <c r="E36" s="187">
        <v>2055000</v>
      </c>
      <c r="F36" s="187">
        <v>15005288</v>
      </c>
      <c r="G36" s="187">
        <v>1150000</v>
      </c>
      <c r="H36" s="187">
        <v>21212739</v>
      </c>
      <c r="I36" s="187">
        <v>197470290</v>
      </c>
      <c r="J36" s="187">
        <v>0</v>
      </c>
      <c r="K36" s="187">
        <v>30000</v>
      </c>
      <c r="L36" s="187">
        <v>30105094</v>
      </c>
      <c r="M36" s="187">
        <v>0</v>
      </c>
      <c r="N36" s="187">
        <v>4964847</v>
      </c>
      <c r="O36" s="187">
        <v>669551532</v>
      </c>
      <c r="P36" s="187">
        <v>126760390</v>
      </c>
      <c r="Q36" s="188">
        <v>796311922</v>
      </c>
    </row>
    <row r="37" spans="1:17" s="5" customFormat="1" ht="16.5" thickBot="1">
      <c r="A37" s="56" t="s">
        <v>60</v>
      </c>
      <c r="B37" s="62">
        <f aca="true" t="shared" si="9" ref="B37:Q37">B33+B26+B12+B19</f>
        <v>208387301</v>
      </c>
      <c r="C37" s="62">
        <f t="shared" si="9"/>
        <v>33503255.262500003</v>
      </c>
      <c r="D37" s="62">
        <f t="shared" si="9"/>
        <v>155846325</v>
      </c>
      <c r="E37" s="62">
        <f t="shared" si="9"/>
        <v>5443480</v>
      </c>
      <c r="F37" s="62">
        <f t="shared" si="9"/>
        <v>15600633</v>
      </c>
      <c r="G37" s="62">
        <f t="shared" si="9"/>
        <v>1150000</v>
      </c>
      <c r="H37" s="62">
        <f t="shared" si="9"/>
        <v>22165769</v>
      </c>
      <c r="I37" s="62">
        <f t="shared" si="9"/>
        <v>200666376</v>
      </c>
      <c r="J37" s="62">
        <f t="shared" si="9"/>
        <v>0</v>
      </c>
      <c r="K37" s="62">
        <f t="shared" si="9"/>
        <v>30000</v>
      </c>
      <c r="L37" s="62">
        <f t="shared" si="9"/>
        <v>29102072</v>
      </c>
      <c r="M37" s="62">
        <f t="shared" si="9"/>
        <v>0</v>
      </c>
      <c r="N37" s="62">
        <f t="shared" si="9"/>
        <v>4964847</v>
      </c>
      <c r="O37" s="62">
        <f t="shared" si="9"/>
        <v>676860058.2625</v>
      </c>
      <c r="P37" s="62">
        <f t="shared" si="9"/>
        <v>127533897</v>
      </c>
      <c r="Q37" s="63">
        <f t="shared" si="9"/>
        <v>804393955.2625</v>
      </c>
    </row>
    <row r="38" ht="15.75">
      <c r="A38" s="59"/>
    </row>
    <row r="39" ht="15.75">
      <c r="A39" s="59" t="s">
        <v>63</v>
      </c>
    </row>
    <row r="40" ht="15.75">
      <c r="A40" s="59"/>
    </row>
  </sheetData>
  <sheetProtection selectLockedCells="1" selectUnlockedCells="1"/>
  <mergeCells count="2">
    <mergeCell ref="O1:Q1"/>
    <mergeCell ref="A3:Q3"/>
  </mergeCells>
  <printOptions horizontalCentered="1"/>
  <pageMargins left="0.31527777777777777" right="0.31527777777777777" top="0.3541666666666667" bottom="0.3541666666666667" header="0.5118055555555555" footer="0.511805555555555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workbookViewId="0" topLeftCell="A1">
      <selection activeCell="A2" sqref="A2"/>
    </sheetView>
  </sheetViews>
  <sheetFormatPr defaultColWidth="9.140625" defaultRowHeight="15"/>
  <cols>
    <col min="1" max="1" width="18.57421875" style="13" customWidth="1"/>
    <col min="2" max="2" width="14.140625" style="14" bestFit="1" customWidth="1"/>
    <col min="3" max="3" width="14.00390625" style="14" customWidth="1"/>
    <col min="4" max="4" width="13.00390625" style="14" bestFit="1" customWidth="1"/>
    <col min="5" max="5" width="12.7109375" style="14" bestFit="1" customWidth="1"/>
    <col min="6" max="6" width="12.140625" style="14" customWidth="1"/>
    <col min="7" max="7" width="16.00390625" style="14" bestFit="1" customWidth="1"/>
    <col min="8" max="8" width="14.00390625" style="14" customWidth="1"/>
    <col min="9" max="9" width="14.8515625" style="14" customWidth="1"/>
    <col min="10" max="10" width="13.57421875" style="14" customWidth="1"/>
    <col min="11" max="11" width="14.57421875" style="14" customWidth="1"/>
    <col min="12" max="14" width="16.00390625" style="14" customWidth="1"/>
    <col min="15" max="15" width="15.57421875" style="87" customWidth="1"/>
    <col min="16" max="16" width="7.00390625" style="87" customWidth="1"/>
    <col min="17" max="17" width="11.7109375" style="0" customWidth="1"/>
  </cols>
  <sheetData>
    <row r="1" spans="1:18" ht="15.75">
      <c r="A1" s="193" t="s">
        <v>61</v>
      </c>
      <c r="N1" s="197" t="s">
        <v>22</v>
      </c>
      <c r="O1" s="197"/>
      <c r="P1" s="83"/>
      <c r="Q1" s="7"/>
      <c r="R1" s="7"/>
    </row>
    <row r="2" spans="15:16" ht="15.75">
      <c r="O2" s="88" t="s">
        <v>62</v>
      </c>
      <c r="P2" s="88"/>
    </row>
    <row r="3" spans="1:16" ht="19.5" thickBot="1">
      <c r="A3" s="198" t="s">
        <v>23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84"/>
    </row>
    <row r="4" spans="1:16" ht="16.5" thickBot="1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 t="s">
        <v>32</v>
      </c>
      <c r="P4" s="14"/>
    </row>
    <row r="5" spans="1:16" ht="77.25" customHeight="1" thickBot="1">
      <c r="A5" s="102" t="s">
        <v>47</v>
      </c>
      <c r="B5" s="85" t="s">
        <v>24</v>
      </c>
      <c r="C5" s="85" t="s">
        <v>25</v>
      </c>
      <c r="D5" s="85" t="s">
        <v>38</v>
      </c>
      <c r="E5" s="85" t="s">
        <v>39</v>
      </c>
      <c r="F5" s="85" t="s">
        <v>51</v>
      </c>
      <c r="G5" s="85" t="s">
        <v>50</v>
      </c>
      <c r="H5" s="85" t="s">
        <v>49</v>
      </c>
      <c r="I5" s="85" t="s">
        <v>41</v>
      </c>
      <c r="J5" s="85" t="s">
        <v>54</v>
      </c>
      <c r="K5" s="85" t="s">
        <v>44</v>
      </c>
      <c r="L5" s="85" t="s">
        <v>45</v>
      </c>
      <c r="M5" s="123" t="s">
        <v>43</v>
      </c>
      <c r="N5" s="85" t="s">
        <v>42</v>
      </c>
      <c r="O5" s="124" t="s">
        <v>55</v>
      </c>
      <c r="P5" s="111"/>
    </row>
    <row r="6" spans="1:16" s="4" customFormat="1" ht="15.75">
      <c r="A6" s="118"/>
      <c r="B6" s="37">
        <v>-327582</v>
      </c>
      <c r="C6" s="175">
        <v>9737254</v>
      </c>
      <c r="D6" s="15"/>
      <c r="E6" s="36">
        <v>773507</v>
      </c>
      <c r="F6" s="16"/>
      <c r="G6" s="15"/>
      <c r="H6" s="159"/>
      <c r="I6" s="18"/>
      <c r="J6" s="15"/>
      <c r="K6" s="119"/>
      <c r="L6" s="11"/>
      <c r="M6" s="86"/>
      <c r="N6" s="17"/>
      <c r="O6" s="19"/>
      <c r="P6" s="109"/>
    </row>
    <row r="7" spans="1:16" s="4" customFormat="1" ht="15.75">
      <c r="A7" s="12"/>
      <c r="B7" s="37">
        <v>-2360752</v>
      </c>
      <c r="C7" s="176"/>
      <c r="D7" s="177"/>
      <c r="E7" s="158"/>
      <c r="F7" s="20"/>
      <c r="G7" s="174"/>
      <c r="H7" s="21"/>
      <c r="I7" s="22"/>
      <c r="J7" s="23"/>
      <c r="K7" s="24"/>
      <c r="L7" s="24"/>
      <c r="M7" s="24"/>
      <c r="N7" s="24"/>
      <c r="O7" s="25"/>
      <c r="P7" s="109"/>
    </row>
    <row r="8" spans="1:16" s="4" customFormat="1" ht="16.5" thickBot="1">
      <c r="A8" s="26"/>
      <c r="B8" s="158">
        <v>10423</v>
      </c>
      <c r="C8" s="173"/>
      <c r="D8" s="177"/>
      <c r="E8" s="95"/>
      <c r="F8" s="177"/>
      <c r="G8" s="27"/>
      <c r="H8" s="24"/>
      <c r="I8" s="22"/>
      <c r="J8" s="23"/>
      <c r="K8" s="24"/>
      <c r="L8" s="24"/>
      <c r="M8" s="24"/>
      <c r="N8" s="24"/>
      <c r="O8" s="25"/>
      <c r="P8" s="109"/>
    </row>
    <row r="9" spans="1:16" ht="16.5" thickBot="1">
      <c r="A9" s="28" t="s">
        <v>15</v>
      </c>
      <c r="B9" s="29">
        <f aca="true" t="shared" si="0" ref="B9:L9">SUM(B6:B8)</f>
        <v>-2677911</v>
      </c>
      <c r="C9" s="29">
        <f t="shared" si="0"/>
        <v>9737254</v>
      </c>
      <c r="D9" s="29">
        <f t="shared" si="0"/>
        <v>0</v>
      </c>
      <c r="E9" s="29">
        <f t="shared" si="0"/>
        <v>773507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148">
        <f>SUM(B9:L9)</f>
        <v>7832850</v>
      </c>
      <c r="N9" s="29">
        <f>SUM(N6:N8)</f>
        <v>0</v>
      </c>
      <c r="O9" s="149">
        <f>SUM(M9:N9)</f>
        <v>7832850</v>
      </c>
      <c r="P9" s="110"/>
    </row>
    <row r="10" spans="1:16" s="6" customFormat="1" ht="16.5" thickBot="1">
      <c r="A10" s="30" t="s">
        <v>21</v>
      </c>
      <c r="B10" s="170">
        <v>155578075</v>
      </c>
      <c r="C10" s="170">
        <v>109938556</v>
      </c>
      <c r="D10" s="170">
        <v>65200000</v>
      </c>
      <c r="E10" s="170">
        <v>11161008</v>
      </c>
      <c r="F10" s="170"/>
      <c r="G10" s="170"/>
      <c r="H10" s="170">
        <v>260000</v>
      </c>
      <c r="I10" s="170"/>
      <c r="J10" s="170"/>
      <c r="K10" s="170">
        <v>317603411</v>
      </c>
      <c r="L10" s="170"/>
      <c r="M10" s="170">
        <v>659741050</v>
      </c>
      <c r="N10" s="170"/>
      <c r="O10" s="171">
        <v>659741050</v>
      </c>
      <c r="P10" s="110"/>
    </row>
    <row r="11" spans="1:16" s="4" customFormat="1" ht="16.5" thickBot="1">
      <c r="A11" s="182" t="s">
        <v>59</v>
      </c>
      <c r="B11" s="183">
        <f aca="true" t="shared" si="1" ref="B11:O11">SUM(B9:B10)</f>
        <v>152900164</v>
      </c>
      <c r="C11" s="183">
        <f t="shared" si="1"/>
        <v>119675810</v>
      </c>
      <c r="D11" s="183">
        <f t="shared" si="1"/>
        <v>65200000</v>
      </c>
      <c r="E11" s="183">
        <f t="shared" si="1"/>
        <v>11934515</v>
      </c>
      <c r="F11" s="183">
        <f t="shared" si="1"/>
        <v>0</v>
      </c>
      <c r="G11" s="183">
        <f t="shared" si="1"/>
        <v>0</v>
      </c>
      <c r="H11" s="183">
        <f t="shared" si="1"/>
        <v>260000</v>
      </c>
      <c r="I11" s="183">
        <f t="shared" si="1"/>
        <v>0</v>
      </c>
      <c r="J11" s="183">
        <f t="shared" si="1"/>
        <v>0</v>
      </c>
      <c r="K11" s="183">
        <f t="shared" si="1"/>
        <v>317603411</v>
      </c>
      <c r="L11" s="183">
        <f t="shared" si="1"/>
        <v>0</v>
      </c>
      <c r="M11" s="183">
        <f t="shared" si="1"/>
        <v>667573900</v>
      </c>
      <c r="N11" s="183">
        <f t="shared" si="1"/>
        <v>0</v>
      </c>
      <c r="O11" s="184">
        <f t="shared" si="1"/>
        <v>667573900</v>
      </c>
      <c r="P11" s="35"/>
    </row>
    <row r="12" spans="1:16" s="8" customFormat="1" ht="15">
      <c r="A12" s="33"/>
      <c r="P12" s="34"/>
    </row>
    <row r="13" spans="15:16" ht="16.5" thickBot="1">
      <c r="O13" s="14"/>
      <c r="P13" s="14"/>
    </row>
    <row r="14" spans="1:16" ht="63.75" thickBot="1">
      <c r="A14" s="104" t="s">
        <v>48</v>
      </c>
      <c r="B14" s="85" t="s">
        <v>26</v>
      </c>
      <c r="C14" s="85" t="s">
        <v>25</v>
      </c>
      <c r="D14" s="85" t="s">
        <v>38</v>
      </c>
      <c r="E14" s="85" t="s">
        <v>39</v>
      </c>
      <c r="F14" s="85" t="s">
        <v>40</v>
      </c>
      <c r="G14" s="85" t="s">
        <v>50</v>
      </c>
      <c r="H14" s="85" t="s">
        <v>49</v>
      </c>
      <c r="I14" s="85" t="s">
        <v>41</v>
      </c>
      <c r="J14" s="85" t="s">
        <v>46</v>
      </c>
      <c r="K14" s="85" t="s">
        <v>44</v>
      </c>
      <c r="L14" s="85" t="s">
        <v>45</v>
      </c>
      <c r="M14" s="123" t="s">
        <v>43</v>
      </c>
      <c r="N14" s="85" t="s">
        <v>42</v>
      </c>
      <c r="O14" s="45" t="s">
        <v>55</v>
      </c>
      <c r="P14" s="111"/>
    </row>
    <row r="15" spans="1:16" ht="16.5" thickBot="1">
      <c r="A15" s="125"/>
      <c r="B15" s="126"/>
      <c r="C15" s="158"/>
      <c r="D15" s="126"/>
      <c r="E15" s="127"/>
      <c r="F15" s="126"/>
      <c r="G15" s="126"/>
      <c r="H15" s="126"/>
      <c r="I15" s="126"/>
      <c r="J15" s="126"/>
      <c r="K15" s="128"/>
      <c r="L15" s="126"/>
      <c r="M15" s="126"/>
      <c r="N15" s="129"/>
      <c r="O15" s="130"/>
      <c r="P15" s="111"/>
    </row>
    <row r="16" spans="1:16" ht="16.5" thickBot="1">
      <c r="A16" s="155" t="s">
        <v>18</v>
      </c>
      <c r="B16" s="153">
        <f>SUM(B15)</f>
        <v>0</v>
      </c>
      <c r="C16" s="153">
        <f aca="true" t="shared" si="2" ref="C16:L16">SUM(C15)</f>
        <v>0</v>
      </c>
      <c r="D16" s="153">
        <f t="shared" si="2"/>
        <v>0</v>
      </c>
      <c r="E16" s="153">
        <f t="shared" si="2"/>
        <v>0</v>
      </c>
      <c r="F16" s="153">
        <f t="shared" si="2"/>
        <v>0</v>
      </c>
      <c r="G16" s="153">
        <f t="shared" si="2"/>
        <v>0</v>
      </c>
      <c r="H16" s="153">
        <f t="shared" si="2"/>
        <v>0</v>
      </c>
      <c r="I16" s="153">
        <f t="shared" si="2"/>
        <v>0</v>
      </c>
      <c r="J16" s="153">
        <f t="shared" si="2"/>
        <v>0</v>
      </c>
      <c r="K16" s="153">
        <f t="shared" si="2"/>
        <v>0</v>
      </c>
      <c r="L16" s="153">
        <f t="shared" si="2"/>
        <v>0</v>
      </c>
      <c r="M16" s="153">
        <f>SUM(B16:L16)</f>
        <v>0</v>
      </c>
      <c r="N16" s="153">
        <f>SUM(N15)</f>
        <v>0</v>
      </c>
      <c r="O16" s="154">
        <f>SUM(M16:N16)</f>
        <v>0</v>
      </c>
      <c r="P16" s="35"/>
    </row>
    <row r="17" spans="1:16" s="1" customFormat="1" ht="16.5" thickBot="1">
      <c r="A17" s="30" t="s">
        <v>21</v>
      </c>
      <c r="B17" s="31">
        <v>0</v>
      </c>
      <c r="C17" s="31">
        <v>1886699</v>
      </c>
      <c r="D17" s="31">
        <v>0</v>
      </c>
      <c r="E17" s="31">
        <v>120000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129118</v>
      </c>
      <c r="L17" s="31">
        <v>0</v>
      </c>
      <c r="M17" s="31">
        <f>SUM(B17:L17)</f>
        <v>2135817</v>
      </c>
      <c r="N17" s="31">
        <v>40210812</v>
      </c>
      <c r="O17" s="32">
        <v>42346629</v>
      </c>
      <c r="P17" s="35"/>
    </row>
    <row r="18" spans="1:16" s="3" customFormat="1" ht="16.5" thickBot="1">
      <c r="A18" s="185" t="s">
        <v>59</v>
      </c>
      <c r="B18" s="186">
        <f aca="true" t="shared" si="3" ref="B18:O18">SUM(B16:B17)</f>
        <v>0</v>
      </c>
      <c r="C18" s="186">
        <f t="shared" si="3"/>
        <v>1886699</v>
      </c>
      <c r="D18" s="186">
        <f t="shared" si="3"/>
        <v>0</v>
      </c>
      <c r="E18" s="186">
        <f t="shared" si="3"/>
        <v>120000</v>
      </c>
      <c r="F18" s="186">
        <f t="shared" si="3"/>
        <v>0</v>
      </c>
      <c r="G18" s="186">
        <f t="shared" si="3"/>
        <v>0</v>
      </c>
      <c r="H18" s="186">
        <f t="shared" si="3"/>
        <v>0</v>
      </c>
      <c r="I18" s="186">
        <f t="shared" si="3"/>
        <v>0</v>
      </c>
      <c r="J18" s="186">
        <f t="shared" si="3"/>
        <v>0</v>
      </c>
      <c r="K18" s="186">
        <f t="shared" si="3"/>
        <v>129118</v>
      </c>
      <c r="L18" s="186">
        <f t="shared" si="3"/>
        <v>0</v>
      </c>
      <c r="M18" s="186">
        <f t="shared" si="3"/>
        <v>2135817</v>
      </c>
      <c r="N18" s="186">
        <f t="shared" si="3"/>
        <v>40210812</v>
      </c>
      <c r="O18" s="39">
        <f t="shared" si="3"/>
        <v>42346629</v>
      </c>
      <c r="P18" s="35"/>
    </row>
    <row r="19" spans="1:16" ht="16.5" thickBot="1">
      <c r="A19" s="33"/>
      <c r="P19" s="14"/>
    </row>
    <row r="20" spans="1:16" ht="15.75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5"/>
      <c r="P20" s="14"/>
    </row>
    <row r="21" spans="1:16" ht="63.75" thickBot="1">
      <c r="A21" s="136" t="s">
        <v>52</v>
      </c>
      <c r="B21" s="137" t="s">
        <v>26</v>
      </c>
      <c r="C21" s="137" t="s">
        <v>25</v>
      </c>
      <c r="D21" s="137" t="s">
        <v>38</v>
      </c>
      <c r="E21" s="137" t="s">
        <v>39</v>
      </c>
      <c r="F21" s="137" t="s">
        <v>40</v>
      </c>
      <c r="G21" s="137" t="s">
        <v>50</v>
      </c>
      <c r="H21" s="137" t="s">
        <v>49</v>
      </c>
      <c r="I21" s="137" t="s">
        <v>41</v>
      </c>
      <c r="J21" s="137" t="s">
        <v>46</v>
      </c>
      <c r="K21" s="137" t="s">
        <v>44</v>
      </c>
      <c r="L21" s="137" t="s">
        <v>45</v>
      </c>
      <c r="M21" s="138" t="s">
        <v>43</v>
      </c>
      <c r="N21" s="137" t="s">
        <v>42</v>
      </c>
      <c r="O21" s="139" t="s">
        <v>55</v>
      </c>
      <c r="P21" s="111"/>
    </row>
    <row r="22" spans="1:16" ht="16.5" thickBot="1">
      <c r="A22" s="131"/>
      <c r="B22" s="126"/>
      <c r="C22" s="126"/>
      <c r="D22" s="126"/>
      <c r="E22" s="129"/>
      <c r="F22" s="126"/>
      <c r="G22" s="126"/>
      <c r="H22" s="126"/>
      <c r="I22" s="126"/>
      <c r="J22" s="126"/>
      <c r="K22" s="132"/>
      <c r="L22" s="126"/>
      <c r="M22" s="126"/>
      <c r="N22" s="129"/>
      <c r="O22" s="130"/>
      <c r="P22" s="111"/>
    </row>
    <row r="23" spans="1:16" ht="16.5" thickBot="1">
      <c r="A23" s="155" t="s">
        <v>27</v>
      </c>
      <c r="B23" s="153">
        <f aca="true" t="shared" si="4" ref="B23:L23">SUM(B22:B22)</f>
        <v>0</v>
      </c>
      <c r="C23" s="153">
        <f t="shared" si="4"/>
        <v>0</v>
      </c>
      <c r="D23" s="153">
        <f t="shared" si="4"/>
        <v>0</v>
      </c>
      <c r="E23" s="153">
        <f t="shared" si="4"/>
        <v>0</v>
      </c>
      <c r="F23" s="153">
        <f t="shared" si="4"/>
        <v>0</v>
      </c>
      <c r="G23" s="153">
        <f t="shared" si="4"/>
        <v>0</v>
      </c>
      <c r="H23" s="153">
        <f t="shared" si="4"/>
        <v>0</v>
      </c>
      <c r="I23" s="153">
        <f t="shared" si="4"/>
        <v>0</v>
      </c>
      <c r="J23" s="153">
        <f t="shared" si="4"/>
        <v>0</v>
      </c>
      <c r="K23" s="153">
        <f>SUM(K22:K22)</f>
        <v>0</v>
      </c>
      <c r="L23" s="153">
        <f t="shared" si="4"/>
        <v>0</v>
      </c>
      <c r="M23" s="153">
        <f>SUM(B23:L23)</f>
        <v>0</v>
      </c>
      <c r="N23" s="153">
        <f>SUM(N22:N22)</f>
        <v>0</v>
      </c>
      <c r="O23" s="154">
        <f>SUM(M23:N23)</f>
        <v>0</v>
      </c>
      <c r="P23" s="35"/>
    </row>
    <row r="24" spans="1:16" s="9" customFormat="1" ht="16.5" thickBot="1">
      <c r="A24" s="30" t="s">
        <v>21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51">
        <v>24152</v>
      </c>
      <c r="L24" s="157">
        <v>0</v>
      </c>
      <c r="M24" s="51">
        <v>24152</v>
      </c>
      <c r="N24" s="51">
        <v>57223137</v>
      </c>
      <c r="O24" s="67">
        <v>57247289</v>
      </c>
      <c r="P24" s="110"/>
    </row>
    <row r="25" spans="1:16" s="4" customFormat="1" ht="16.5" thickBot="1">
      <c r="A25" s="185" t="s">
        <v>17</v>
      </c>
      <c r="B25" s="186">
        <f aca="true" t="shared" si="5" ref="B25:O25">SUM(B23:B24)</f>
        <v>0</v>
      </c>
      <c r="C25" s="186">
        <f t="shared" si="5"/>
        <v>0</v>
      </c>
      <c r="D25" s="186">
        <f t="shared" si="5"/>
        <v>0</v>
      </c>
      <c r="E25" s="186">
        <f t="shared" si="5"/>
        <v>0</v>
      </c>
      <c r="F25" s="186">
        <f t="shared" si="5"/>
        <v>0</v>
      </c>
      <c r="G25" s="186">
        <f t="shared" si="5"/>
        <v>0</v>
      </c>
      <c r="H25" s="186">
        <f t="shared" si="5"/>
        <v>0</v>
      </c>
      <c r="I25" s="186">
        <f t="shared" si="5"/>
        <v>0</v>
      </c>
      <c r="J25" s="186">
        <f t="shared" si="5"/>
        <v>0</v>
      </c>
      <c r="K25" s="186">
        <f t="shared" si="5"/>
        <v>24152</v>
      </c>
      <c r="L25" s="186">
        <f t="shared" si="5"/>
        <v>0</v>
      </c>
      <c r="M25" s="186">
        <f t="shared" si="5"/>
        <v>24152</v>
      </c>
      <c r="N25" s="186">
        <f t="shared" si="5"/>
        <v>57223137</v>
      </c>
      <c r="O25" s="186">
        <f t="shared" si="5"/>
        <v>57247289</v>
      </c>
      <c r="P25" s="35"/>
    </row>
    <row r="26" s="3" customFormat="1" ht="15"/>
    <row r="27" spans="1:16" s="3" customFormat="1" ht="16.5" thickBo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s="3" customFormat="1" ht="63.75" thickBot="1">
      <c r="A28" s="102" t="s">
        <v>30</v>
      </c>
      <c r="B28" s="85" t="s">
        <v>26</v>
      </c>
      <c r="C28" s="85" t="s">
        <v>25</v>
      </c>
      <c r="D28" s="85" t="s">
        <v>38</v>
      </c>
      <c r="E28" s="85" t="s">
        <v>39</v>
      </c>
      <c r="F28" s="85" t="s">
        <v>40</v>
      </c>
      <c r="G28" s="85" t="s">
        <v>50</v>
      </c>
      <c r="H28" s="85" t="s">
        <v>49</v>
      </c>
      <c r="I28" s="85" t="s">
        <v>41</v>
      </c>
      <c r="J28" s="85" t="s">
        <v>46</v>
      </c>
      <c r="K28" s="85" t="s">
        <v>44</v>
      </c>
      <c r="L28" s="85" t="s">
        <v>45</v>
      </c>
      <c r="M28" s="123" t="s">
        <v>43</v>
      </c>
      <c r="N28" s="85" t="s">
        <v>42</v>
      </c>
      <c r="O28" s="124" t="s">
        <v>55</v>
      </c>
      <c r="P28" s="111"/>
    </row>
    <row r="29" spans="1:16" s="3" customFormat="1" ht="15.75">
      <c r="A29" s="140"/>
      <c r="B29" s="141"/>
      <c r="C29" s="141"/>
      <c r="D29" s="141"/>
      <c r="E29" s="37">
        <v>-524324</v>
      </c>
      <c r="F29" s="141"/>
      <c r="G29" s="141"/>
      <c r="H29" s="141"/>
      <c r="I29" s="141"/>
      <c r="J29" s="141"/>
      <c r="K29" s="142"/>
      <c r="L29" s="141"/>
      <c r="M29" s="143"/>
      <c r="N29" s="53">
        <v>773507</v>
      </c>
      <c r="O29" s="144"/>
      <c r="P29" s="111"/>
    </row>
    <row r="30" spans="1:16" s="3" customFormat="1" ht="16.5" thickBot="1">
      <c r="A30" s="90"/>
      <c r="B30" s="91"/>
      <c r="C30" s="91"/>
      <c r="D30" s="91"/>
      <c r="E30" s="92"/>
      <c r="F30" s="91"/>
      <c r="G30" s="91"/>
      <c r="H30" s="91"/>
      <c r="I30" s="93"/>
      <c r="J30" s="53"/>
      <c r="K30" s="91"/>
      <c r="L30" s="91"/>
      <c r="M30" s="91"/>
      <c r="N30" s="38"/>
      <c r="O30" s="94"/>
      <c r="P30" s="112"/>
    </row>
    <row r="31" spans="1:16" s="3" customFormat="1" ht="16.5" thickBot="1">
      <c r="A31" s="155" t="s">
        <v>31</v>
      </c>
      <c r="B31" s="153">
        <f aca="true" t="shared" si="6" ref="B31:L31">SUM(B29:B30)</f>
        <v>0</v>
      </c>
      <c r="C31" s="153">
        <f t="shared" si="6"/>
        <v>0</v>
      </c>
      <c r="D31" s="153">
        <f t="shared" si="6"/>
        <v>0</v>
      </c>
      <c r="E31" s="153">
        <f t="shared" si="6"/>
        <v>-524324</v>
      </c>
      <c r="F31" s="153">
        <f t="shared" si="6"/>
        <v>0</v>
      </c>
      <c r="G31" s="153">
        <f t="shared" si="6"/>
        <v>0</v>
      </c>
      <c r="H31" s="153">
        <f t="shared" si="6"/>
        <v>0</v>
      </c>
      <c r="I31" s="153">
        <f t="shared" si="6"/>
        <v>0</v>
      </c>
      <c r="J31" s="153">
        <f t="shared" si="6"/>
        <v>0</v>
      </c>
      <c r="K31" s="153">
        <f t="shared" si="6"/>
        <v>0</v>
      </c>
      <c r="L31" s="153">
        <f t="shared" si="6"/>
        <v>0</v>
      </c>
      <c r="M31" s="153">
        <f>SUM(B31:L31)</f>
        <v>-524324</v>
      </c>
      <c r="N31" s="153">
        <f>SUM(N29:N30)</f>
        <v>773507</v>
      </c>
      <c r="O31" s="154">
        <f>SUM(M31:N31)</f>
        <v>249183</v>
      </c>
      <c r="P31" s="35"/>
    </row>
    <row r="32" spans="1:16" s="5" customFormat="1" ht="16.5" thickBot="1">
      <c r="A32" s="30" t="s">
        <v>21</v>
      </c>
      <c r="B32" s="187">
        <v>0</v>
      </c>
      <c r="C32" s="187">
        <v>0</v>
      </c>
      <c r="D32" s="187">
        <v>0</v>
      </c>
      <c r="E32" s="187">
        <v>7640825</v>
      </c>
      <c r="F32" s="187">
        <v>0</v>
      </c>
      <c r="G32" s="187">
        <v>0</v>
      </c>
      <c r="H32" s="187">
        <v>0</v>
      </c>
      <c r="I32" s="187">
        <v>0</v>
      </c>
      <c r="J32" s="187">
        <v>0</v>
      </c>
      <c r="K32" s="187">
        <v>9688</v>
      </c>
      <c r="L32" s="187">
        <v>0</v>
      </c>
      <c r="M32" s="187">
        <v>7650513</v>
      </c>
      <c r="N32" s="187">
        <v>29326441</v>
      </c>
      <c r="O32" s="188">
        <v>36976954</v>
      </c>
      <c r="P32" s="41"/>
    </row>
    <row r="33" spans="1:16" s="3" customFormat="1" ht="16.5" thickBot="1">
      <c r="A33" s="185" t="s">
        <v>58</v>
      </c>
      <c r="B33" s="186">
        <f aca="true" t="shared" si="7" ref="B33:O33">SUM(B31:B32)</f>
        <v>0</v>
      </c>
      <c r="C33" s="186">
        <f t="shared" si="7"/>
        <v>0</v>
      </c>
      <c r="D33" s="186">
        <f t="shared" si="7"/>
        <v>0</v>
      </c>
      <c r="E33" s="186">
        <f t="shared" si="7"/>
        <v>7116501</v>
      </c>
      <c r="F33" s="186">
        <f t="shared" si="7"/>
        <v>0</v>
      </c>
      <c r="G33" s="186">
        <f t="shared" si="7"/>
        <v>0</v>
      </c>
      <c r="H33" s="186">
        <f t="shared" si="7"/>
        <v>0</v>
      </c>
      <c r="I33" s="186">
        <f t="shared" si="7"/>
        <v>0</v>
      </c>
      <c r="J33" s="186">
        <f t="shared" si="7"/>
        <v>0</v>
      </c>
      <c r="K33" s="186">
        <f t="shared" si="7"/>
        <v>9688</v>
      </c>
      <c r="L33" s="186">
        <f t="shared" si="7"/>
        <v>0</v>
      </c>
      <c r="M33" s="186">
        <f t="shared" si="7"/>
        <v>7126189</v>
      </c>
      <c r="N33" s="186">
        <f t="shared" si="7"/>
        <v>30099948</v>
      </c>
      <c r="O33" s="39">
        <f t="shared" si="7"/>
        <v>37226137</v>
      </c>
      <c r="P33" s="35"/>
    </row>
    <row r="34" spans="1:16" s="3" customFormat="1" ht="15.75">
      <c r="A34" s="40"/>
      <c r="P34" s="35"/>
    </row>
    <row r="35" spans="15:16" ht="16.5" thickBot="1">
      <c r="O35" s="14"/>
      <c r="P35" s="14"/>
    </row>
    <row r="36" spans="1:16" ht="63.75" thickBot="1">
      <c r="A36" s="102" t="s">
        <v>56</v>
      </c>
      <c r="B36" s="85" t="s">
        <v>26</v>
      </c>
      <c r="C36" s="85" t="s">
        <v>25</v>
      </c>
      <c r="D36" s="85" t="s">
        <v>38</v>
      </c>
      <c r="E36" s="85" t="s">
        <v>39</v>
      </c>
      <c r="F36" s="85" t="s">
        <v>40</v>
      </c>
      <c r="G36" s="85" t="s">
        <v>50</v>
      </c>
      <c r="H36" s="85" t="s">
        <v>49</v>
      </c>
      <c r="I36" s="85" t="s">
        <v>41</v>
      </c>
      <c r="J36" s="85" t="s">
        <v>46</v>
      </c>
      <c r="K36" s="85" t="s">
        <v>44</v>
      </c>
      <c r="L36" s="85" t="s">
        <v>45</v>
      </c>
      <c r="M36" s="123" t="s">
        <v>43</v>
      </c>
      <c r="N36" s="85" t="s">
        <v>42</v>
      </c>
      <c r="O36" s="124" t="s">
        <v>55</v>
      </c>
      <c r="P36" s="111"/>
    </row>
    <row r="37" spans="1:16" ht="16.5" thickBot="1">
      <c r="A37" s="42" t="s">
        <v>28</v>
      </c>
      <c r="B37" s="43">
        <f aca="true" t="shared" si="8" ref="B37:O37">SUM(B9+B16+B23+B31)</f>
        <v>-2677911</v>
      </c>
      <c r="C37" s="43">
        <f t="shared" si="8"/>
        <v>9737254</v>
      </c>
      <c r="D37" s="43">
        <f t="shared" si="8"/>
        <v>0</v>
      </c>
      <c r="E37" s="43">
        <f t="shared" si="8"/>
        <v>249183</v>
      </c>
      <c r="F37" s="43">
        <f t="shared" si="8"/>
        <v>0</v>
      </c>
      <c r="G37" s="43">
        <f t="shared" si="8"/>
        <v>0</v>
      </c>
      <c r="H37" s="43">
        <f t="shared" si="8"/>
        <v>0</v>
      </c>
      <c r="I37" s="43">
        <f t="shared" si="8"/>
        <v>0</v>
      </c>
      <c r="J37" s="43">
        <f t="shared" si="8"/>
        <v>0</v>
      </c>
      <c r="K37" s="43">
        <f t="shared" si="8"/>
        <v>0</v>
      </c>
      <c r="L37" s="43">
        <f t="shared" si="8"/>
        <v>0</v>
      </c>
      <c r="M37" s="43">
        <f t="shared" si="8"/>
        <v>7308526</v>
      </c>
      <c r="N37" s="43">
        <f t="shared" si="8"/>
        <v>773507</v>
      </c>
      <c r="O37" s="43">
        <f t="shared" si="8"/>
        <v>8082033</v>
      </c>
      <c r="P37" s="35"/>
    </row>
    <row r="38" spans="1:16" s="190" customFormat="1" ht="16.5" thickBot="1">
      <c r="A38" s="151" t="s">
        <v>29</v>
      </c>
      <c r="B38" s="66">
        <v>155578075</v>
      </c>
      <c r="C38" s="187">
        <v>111825255</v>
      </c>
      <c r="D38" s="187">
        <v>65200000</v>
      </c>
      <c r="E38" s="187">
        <v>18921833</v>
      </c>
      <c r="F38" s="187">
        <v>0</v>
      </c>
      <c r="G38" s="187">
        <v>0</v>
      </c>
      <c r="H38" s="187">
        <v>260000</v>
      </c>
      <c r="I38" s="187">
        <v>0</v>
      </c>
      <c r="J38" s="187">
        <v>0</v>
      </c>
      <c r="K38" s="187">
        <v>317766369</v>
      </c>
      <c r="L38" s="187">
        <v>0</v>
      </c>
      <c r="M38" s="187">
        <v>620833210.35</v>
      </c>
      <c r="N38" s="187">
        <v>126760390</v>
      </c>
      <c r="O38" s="188">
        <v>796311922</v>
      </c>
      <c r="P38" s="189"/>
    </row>
    <row r="39" spans="1:16" ht="16.5" thickBot="1">
      <c r="A39" s="156" t="s">
        <v>57</v>
      </c>
      <c r="B39" s="96">
        <f aca="true" t="shared" si="9" ref="B39:O39">SUM(B11+B18+B25+B33)</f>
        <v>152900164</v>
      </c>
      <c r="C39" s="96">
        <f t="shared" si="9"/>
        <v>121562509</v>
      </c>
      <c r="D39" s="96">
        <f t="shared" si="9"/>
        <v>65200000</v>
      </c>
      <c r="E39" s="96">
        <f t="shared" si="9"/>
        <v>19171016</v>
      </c>
      <c r="F39" s="96">
        <f t="shared" si="9"/>
        <v>0</v>
      </c>
      <c r="G39" s="96">
        <f t="shared" si="9"/>
        <v>0</v>
      </c>
      <c r="H39" s="96">
        <f t="shared" si="9"/>
        <v>260000</v>
      </c>
      <c r="I39" s="96">
        <f t="shared" si="9"/>
        <v>0</v>
      </c>
      <c r="J39" s="96">
        <f t="shared" si="9"/>
        <v>0</v>
      </c>
      <c r="K39" s="96">
        <f t="shared" si="9"/>
        <v>317766369</v>
      </c>
      <c r="L39" s="96">
        <f t="shared" si="9"/>
        <v>0</v>
      </c>
      <c r="M39" s="96">
        <f t="shared" si="9"/>
        <v>676860058</v>
      </c>
      <c r="N39" s="96">
        <f t="shared" si="9"/>
        <v>127533897</v>
      </c>
      <c r="O39" s="96">
        <f t="shared" si="9"/>
        <v>804393955</v>
      </c>
      <c r="P39" s="52"/>
    </row>
    <row r="41" spans="1:16" ht="15.75">
      <c r="A41" s="59" t="s">
        <v>63</v>
      </c>
      <c r="O41" s="14"/>
      <c r="P41" s="14"/>
    </row>
    <row r="42" spans="1:16" ht="15.75">
      <c r="A42" s="59"/>
      <c r="O42" s="14"/>
      <c r="P42" s="14"/>
    </row>
    <row r="43" spans="15:16" ht="15.75">
      <c r="O43" s="14"/>
      <c r="P43" s="14"/>
    </row>
    <row r="44" spans="15:16" ht="15.75">
      <c r="O44" s="14"/>
      <c r="P44" s="14"/>
    </row>
    <row r="45" spans="15:16" ht="15.75">
      <c r="O45" s="14"/>
      <c r="P45" s="14"/>
    </row>
    <row r="46" spans="15:16" ht="15.75">
      <c r="O46" s="14"/>
      <c r="P46" s="14"/>
    </row>
    <row r="47" spans="15:16" ht="15.75">
      <c r="O47" s="14"/>
      <c r="P47" s="14"/>
    </row>
    <row r="48" spans="15:16" ht="15.75">
      <c r="O48" s="14"/>
      <c r="P48" s="14"/>
    </row>
    <row r="49" spans="15:16" ht="15.75">
      <c r="O49" s="14"/>
      <c r="P49" s="14"/>
    </row>
    <row r="50" spans="15:16" ht="15.75">
      <c r="O50" s="14"/>
      <c r="P50" s="14"/>
    </row>
    <row r="51" spans="15:16" ht="15.75">
      <c r="O51" s="14"/>
      <c r="P51" s="14"/>
    </row>
    <row r="52" spans="15:16" ht="15.75">
      <c r="O52" s="14"/>
      <c r="P52" s="14"/>
    </row>
    <row r="53" spans="15:16" ht="15.75">
      <c r="O53" s="14"/>
      <c r="P53" s="14"/>
    </row>
    <row r="54" spans="15:16" ht="15.75">
      <c r="O54" s="14"/>
      <c r="P54" s="14"/>
    </row>
    <row r="55" spans="15:16" ht="15.75">
      <c r="O55" s="14"/>
      <c r="P55" s="14"/>
    </row>
    <row r="56" spans="15:16" ht="15.75">
      <c r="O56" s="14"/>
      <c r="P56" s="14"/>
    </row>
    <row r="57" spans="15:16" ht="15.75">
      <c r="O57" s="14"/>
      <c r="P57" s="14"/>
    </row>
    <row r="58" spans="15:16" ht="15.75">
      <c r="O58" s="14"/>
      <c r="P58" s="14"/>
    </row>
    <row r="59" spans="15:16" ht="15.75">
      <c r="O59" s="14"/>
      <c r="P59" s="14"/>
    </row>
    <row r="60" spans="15:16" ht="15.75">
      <c r="O60" s="14"/>
      <c r="P60" s="14"/>
    </row>
    <row r="61" spans="15:16" ht="15.75">
      <c r="O61" s="14"/>
      <c r="P61" s="14"/>
    </row>
    <row r="62" spans="15:16" ht="15.75">
      <c r="O62" s="14"/>
      <c r="P62" s="14"/>
    </row>
    <row r="63" spans="15:16" ht="15.75">
      <c r="O63" s="14"/>
      <c r="P63" s="14"/>
    </row>
    <row r="64" spans="15:16" ht="15.75">
      <c r="O64" s="14"/>
      <c r="P64" s="14"/>
    </row>
    <row r="65" spans="15:16" ht="15.75">
      <c r="O65" s="14"/>
      <c r="P65" s="14"/>
    </row>
    <row r="66" spans="15:16" ht="15.75">
      <c r="O66" s="14"/>
      <c r="P66" s="14"/>
    </row>
    <row r="67" spans="15:16" ht="15.75">
      <c r="O67" s="14"/>
      <c r="P67" s="14"/>
    </row>
    <row r="68" spans="15:16" ht="15.75">
      <c r="O68" s="14"/>
      <c r="P68" s="14"/>
    </row>
    <row r="69" spans="15:16" ht="15.75">
      <c r="O69" s="14"/>
      <c r="P69" s="14"/>
    </row>
    <row r="70" spans="15:16" ht="15.75">
      <c r="O70" s="14"/>
      <c r="P70" s="14"/>
    </row>
    <row r="71" spans="15:16" ht="15.75">
      <c r="O71" s="14"/>
      <c r="P71" s="14"/>
    </row>
    <row r="72" spans="15:16" ht="15.75">
      <c r="O72" s="14"/>
      <c r="P72" s="14"/>
    </row>
  </sheetData>
  <sheetProtection selectLockedCells="1" selectUnlockedCells="1"/>
  <mergeCells count="2">
    <mergeCell ref="N1:O1"/>
    <mergeCell ref="A3:O3"/>
  </mergeCells>
  <printOptions horizontalCentered="1"/>
  <pageMargins left="0" right="0" top="0.35433070866141736" bottom="0.35433070866141736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JKÖTE</dc:creator>
  <cp:keywords/>
  <dc:description/>
  <cp:lastModifiedBy>Gabi</cp:lastModifiedBy>
  <cp:lastPrinted>2020-06-25T12:01:55Z</cp:lastPrinted>
  <dcterms:created xsi:type="dcterms:W3CDTF">2017-04-21T11:18:20Z</dcterms:created>
  <dcterms:modified xsi:type="dcterms:W3CDTF">2020-07-09T09:18:44Z</dcterms:modified>
  <cp:category/>
  <cp:version/>
  <cp:contentType/>
  <cp:contentStatus/>
</cp:coreProperties>
</file>