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firstSheet="9" activeTab="18"/>
  </bookViews>
  <sheets>
    <sheet name="1.1. mell." sheetId="1" r:id="rId1"/>
    <sheet name="3.mell" sheetId="2" r:id="rId2"/>
    <sheet name="2A. mell" sheetId="3" r:id="rId3"/>
    <sheet name="2B. mell." sheetId="4" r:id="rId4"/>
    <sheet name="4. mell." sheetId="5" r:id="rId5"/>
    <sheet name="5. mell." sheetId="6" r:id="rId6"/>
    <sheet name="6. mell." sheetId="7" r:id="rId7"/>
    <sheet name="7. mell." sheetId="8" r:id="rId8"/>
    <sheet name="8. mell." sheetId="9" r:id="rId9"/>
    <sheet name="2C.mell." sheetId="10" r:id="rId10"/>
    <sheet name="9. mell." sheetId="11" r:id="rId11"/>
    <sheet name="11. mell." sheetId="12" r:id="rId12"/>
    <sheet name="10. mell." sheetId="13" r:id="rId13"/>
    <sheet name="12A. mell." sheetId="14" r:id="rId14"/>
    <sheet name="12B. mell." sheetId="15" r:id="rId15"/>
    <sheet name="13. mell." sheetId="16" r:id="rId16"/>
    <sheet name="14.mell." sheetId="17" r:id="rId17"/>
    <sheet name="15. mell." sheetId="18" r:id="rId18"/>
    <sheet name="16.mell." sheetId="19" r:id="rId19"/>
  </sheets>
  <definedNames/>
  <calcPr fullCalcOnLoad="1"/>
</workbook>
</file>

<file path=xl/sharedStrings.xml><?xml version="1.0" encoding="utf-8"?>
<sst xmlns="http://schemas.openxmlformats.org/spreadsheetml/2006/main" count="681" uniqueCount="320">
  <si>
    <t>B E V É T E L E K</t>
  </si>
  <si>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</si>
  <si>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</si>
  <si>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</si>
  <si>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</si>
  <si>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</si>
  <si>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</si>
  <si>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</si>
  <si>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</si>
  <si>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</si>
  <si>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</si>
  <si>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</si>
  <si>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</si>
  <si>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</si>
  <si>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</si>
  <si>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</si>
  <si>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</si>
  <si>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</si>
  <si>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</si>
  <si>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</si>
  <si>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</si>
  <si>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</si>
  <si>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</si>
  <si>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</si>
  <si>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</si>
  <si>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</si>
  <si>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 I A D Á S O K</t>
  </si>
  <si>
    <t>Ellátottak pénzbeli juttatása</t>
  </si>
  <si>
    <t>Tartalékok</t>
  </si>
  <si>
    <t>Bevételek</t>
  </si>
  <si>
    <t>Egyéb központi támogatás</t>
  </si>
  <si>
    <t>Kiadások</t>
  </si>
  <si>
    <t>Általános tartalék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</si>
  <si>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</si>
  <si>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</si>
  <si>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</si>
  <si>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</si>
  <si>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</si>
  <si>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</si>
  <si>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</si>
  <si>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</si>
  <si>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</si>
  <si>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</si>
  <si>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</si>
  <si>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</si>
  <si>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Önkormányzatok sajátos felhalmozási és tőkebevételei</t>
  </si>
  <si>
    <t>Tárgyi eszközök, immateriális javak értékesítése</t>
  </si>
  <si>
    <t>Pénzügyi befektetések bevételei</t>
  </si>
  <si>
    <t>Finanszírozási bevételek</t>
  </si>
  <si>
    <t>Finanszírozási kiadások</t>
  </si>
  <si>
    <t>Felújítás</t>
  </si>
  <si>
    <t>Pénzügyi befektetések kiadásai</t>
  </si>
  <si>
    <t>Hitelek kamatai</t>
  </si>
  <si>
    <t>Előző évi pénzmaradvány</t>
  </si>
  <si>
    <t>Intézményi beruházás</t>
  </si>
  <si>
    <t>EU támogatásból megvalósulóprojekt</t>
  </si>
  <si>
    <t>Támogatásértékű bevételek</t>
  </si>
  <si>
    <t>Támogatásértékű kiadások</t>
  </si>
  <si>
    <t>Felhalmozási célú hiteltörlesztés</t>
  </si>
  <si>
    <t>Felhalmozási célú hitel felvétel</t>
  </si>
  <si>
    <t>Teljesítés %-a</t>
  </si>
  <si>
    <t>Felhalmozási célú támog.értékű bevétel, pénze. átvétel</t>
  </si>
  <si>
    <t>Felhalmozási célú pénzeszköz átadás, támog. ért. kiadás</t>
  </si>
  <si>
    <t>Jogcím</t>
  </si>
  <si>
    <t>Összesen:</t>
  </si>
  <si>
    <t>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</si>
  <si>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</si>
  <si>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</si>
  <si>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</si>
  <si>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</si>
  <si>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</si>
  <si>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</si>
  <si>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</si>
  <si>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</si>
  <si>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</si>
  <si>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</si>
  <si>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</si>
  <si>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</si>
  <si>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Pénzkészlet</t>
  </si>
  <si>
    <t>Támogatások</t>
  </si>
  <si>
    <t>Bevételek összesen:</t>
  </si>
  <si>
    <t>Járulékok</t>
  </si>
  <si>
    <t>Kiadások összesen:</t>
  </si>
  <si>
    <t>Egyenleg</t>
  </si>
  <si>
    <t>Kiemelt bevételi előirányzatok</t>
  </si>
  <si>
    <t xml:space="preserve">      Helyi adók</t>
  </si>
  <si>
    <t xml:space="preserve">      Gépjárműadó</t>
  </si>
  <si>
    <t xml:space="preserve">      Bírságok, pótlékok és egyéb bevételek</t>
  </si>
  <si>
    <t>Működési költségvetés</t>
  </si>
  <si>
    <t>IV. Működési c. tám. államh. Belül</t>
  </si>
  <si>
    <t xml:space="preserve">     Működési c. feladatalapú tám.</t>
  </si>
  <si>
    <t xml:space="preserve">    Egyéb költségvetési támogatás</t>
  </si>
  <si>
    <t xml:space="preserve">       Likvidhitel</t>
  </si>
  <si>
    <t>Felhalmozási költségvetés</t>
  </si>
  <si>
    <t xml:space="preserve">       Tárgyi eszközök, immat. javak értékesítése</t>
  </si>
  <si>
    <t xml:space="preserve">       Pénzügyi befektetés bevétele</t>
  </si>
  <si>
    <t xml:space="preserve">       Egyéb költségvetési támogatás</t>
  </si>
  <si>
    <t>III.. Felhalmozási c. tám. állh. belül</t>
  </si>
  <si>
    <t>IV. Felhalmozási c. átvett pe. állh. kiv.</t>
  </si>
  <si>
    <t xml:space="preserve">       Fejlesztési c. hitel felvétele</t>
  </si>
  <si>
    <t xml:space="preserve">      Intézményfinanszírozás</t>
  </si>
  <si>
    <t xml:space="preserve">       Intézményfinanszírozás</t>
  </si>
  <si>
    <t>VI. Finanszírozási bevételek</t>
  </si>
  <si>
    <t>V.  Előző évi felhalmozási célú pénzmaradvány</t>
  </si>
  <si>
    <t>II.  Felhalmozási támogatások</t>
  </si>
  <si>
    <t>I.  Felhalmozási bevételek</t>
  </si>
  <si>
    <t>VII. Finanszírozási bevételek</t>
  </si>
  <si>
    <t>VI.  Előző évi működési pénzmaradvány</t>
  </si>
  <si>
    <t>V.  Működési c. átvett pe. állh. kivülről</t>
  </si>
  <si>
    <t>III.  Működési támogatások</t>
  </si>
  <si>
    <t>II.  Közhatalmi bevételek</t>
  </si>
  <si>
    <t>I.   Intézményi működési bevételek</t>
  </si>
  <si>
    <t>Konszolidált bevételi főösszeg</t>
  </si>
  <si>
    <t>Kiemelt kiadási előirányzatok</t>
  </si>
  <si>
    <t>III. Dologi kiadások és egyéb folyó kiadások</t>
  </si>
  <si>
    <t>IV. Ellátottak pénzbeni juttatások</t>
  </si>
  <si>
    <t xml:space="preserve">       Működési c. támogatásértékű kiadás</t>
  </si>
  <si>
    <t xml:space="preserve">      Működési c. pénzeszköz átadás</t>
  </si>
  <si>
    <t xml:space="preserve"> Felhalmozási költségvetés</t>
  </si>
  <si>
    <t>VI. Tartalékok</t>
  </si>
  <si>
    <t xml:space="preserve">       Általános tartalék</t>
  </si>
  <si>
    <t xml:space="preserve">       Működési céltartalék</t>
  </si>
  <si>
    <t>VII. Finanszírozási kiadások</t>
  </si>
  <si>
    <t>I.    Felújítások</t>
  </si>
  <si>
    <t>II.   Beruházások</t>
  </si>
  <si>
    <t>III.  Egyéb felhalmozási kiadások</t>
  </si>
  <si>
    <t>IV.  Tartalékok</t>
  </si>
  <si>
    <t xml:space="preserve">       Felhalmozási céltartalék</t>
  </si>
  <si>
    <t>V.   Finanszírozási kiadások</t>
  </si>
  <si>
    <t xml:space="preserve">      Hiteltörlesztés államh. kivülre</t>
  </si>
  <si>
    <t>Konszolidált kiadási főösszeg</t>
  </si>
  <si>
    <t>I.   Személyi juttatások</t>
  </si>
  <si>
    <t>V.  Egyéb működési c. kiadások</t>
  </si>
  <si>
    <t>Kiadások  összesen</t>
  </si>
  <si>
    <t>Központi költségvetésből származó működési és feladatalapú támogatások</t>
  </si>
  <si>
    <t>Mutató</t>
  </si>
  <si>
    <t>Összeg Ft</t>
  </si>
  <si>
    <t>I/1. Települési önkormányzatok  működésének  támogatása</t>
  </si>
  <si>
    <t>I.1 b.) Település-üzemeltetés támogatása</t>
  </si>
  <si>
    <t xml:space="preserve">          ebből  -zöldterület gazdálkodás</t>
  </si>
  <si>
    <t xml:space="preserve">                  - közvilágítás</t>
  </si>
  <si>
    <t xml:space="preserve">                  - köztemető fenntartása</t>
  </si>
  <si>
    <t xml:space="preserve">                 - közutak</t>
  </si>
  <si>
    <t>I.1 d.)  Egyéb kötelező feladatok támogatása</t>
  </si>
  <si>
    <t>II.  Köznevelés feladatok támogatása</t>
  </si>
  <si>
    <t>III. Szociális és gyermekjóléti feladatok támogatása</t>
  </si>
  <si>
    <t>1. Hozzájárulás a pénzbeni szociális ellátásokhoz</t>
  </si>
  <si>
    <t>IV. Kulturális feladatok támogatása</t>
  </si>
  <si>
    <t>1. Könyvtári feladatok támogatása</t>
  </si>
  <si>
    <t>Közhatalmi bevételek</t>
  </si>
  <si>
    <t>4. sz.melléklet</t>
  </si>
  <si>
    <t>Magánszemélyek kommunális adója</t>
  </si>
  <si>
    <t>Helyi iparűzési adó (állandó jell.)</t>
  </si>
  <si>
    <t>Helyi adók összesen</t>
  </si>
  <si>
    <t>Közhatalmi bevételek összesen</t>
  </si>
  <si>
    <t>Működési célú támogatások és átvett pénzeszközök</t>
  </si>
  <si>
    <t>Működési célú támogatási bevételek</t>
  </si>
  <si>
    <t>Tb alapoktól védőnői szolgálat</t>
  </si>
  <si>
    <t>Közös Hivatal</t>
  </si>
  <si>
    <t>Működés c. tám. bev. összesen</t>
  </si>
  <si>
    <t>5. sz. melléklet</t>
  </si>
  <si>
    <t>6. sz. melléklet</t>
  </si>
  <si>
    <t>Felhalmozási célú támogatások és átvett pénzeszközök</t>
  </si>
  <si>
    <t>Felhalmozási célú támogatások</t>
  </si>
  <si>
    <t>Felhalmozási támogatások és átvett pe. összesen.</t>
  </si>
  <si>
    <t>7. sz. melléklet</t>
  </si>
  <si>
    <t>Egyéb működési célú kiadások</t>
  </si>
  <si>
    <t>Pénzeszköz átadások</t>
  </si>
  <si>
    <t>Civil szervezetek támogatása</t>
  </si>
  <si>
    <t>Egyéb műk. c. kiadások összesen</t>
  </si>
  <si>
    <t>Ellátottak pénzbeni juttatásai</t>
  </si>
  <si>
    <t>8 sz.melléklet</t>
  </si>
  <si>
    <t>Társadalombiztosítási ellátások</t>
  </si>
  <si>
    <t>Családi támogatások</t>
  </si>
  <si>
    <t>Pénzbeli kárpótlások, kártérítések</t>
  </si>
  <si>
    <t xml:space="preserve">Betegséggel kapcsolatos (nem TB)ell. </t>
  </si>
  <si>
    <t xml:space="preserve">      Közgyógyellátás</t>
  </si>
  <si>
    <t>Foglalkoztatással, munkanélküliséggel kapcs. ellátások</t>
  </si>
  <si>
    <t xml:space="preserve">      Foglalkoztatást helyettesítő támogatás</t>
  </si>
  <si>
    <t>Lakhatással kapcsolatos ellátások</t>
  </si>
  <si>
    <t xml:space="preserve">     Lakásfenntartási támogatás</t>
  </si>
  <si>
    <t>Intézményi ellátottak pénzbeni juttatásai</t>
  </si>
  <si>
    <t>Egyéb nem intézményi ellátások</t>
  </si>
  <si>
    <t xml:space="preserve">     Önkormányzati segélyek</t>
  </si>
  <si>
    <t>Önkormányzat által folyósított ellátások összesen</t>
  </si>
  <si>
    <t>9. sz. melléklet</t>
  </si>
  <si>
    <t>Felújítások</t>
  </si>
  <si>
    <t>Felújítási cél</t>
  </si>
  <si>
    <t>Felújítások összesen:</t>
  </si>
  <si>
    <t>Pályázati önrész</t>
  </si>
  <si>
    <t>Működési céltartalék</t>
  </si>
  <si>
    <t>Felhalmozási céltartalék</t>
  </si>
  <si>
    <t>Tartalék összesen</t>
  </si>
  <si>
    <t>11. sz. melléklet</t>
  </si>
  <si>
    <t>10. sz. melléklet</t>
  </si>
  <si>
    <t>Beruházások</t>
  </si>
  <si>
    <t>Beruházási cél</t>
  </si>
  <si>
    <t>3.sz. melléklet</t>
  </si>
  <si>
    <t>12/A. sz. melléklet</t>
  </si>
  <si>
    <t>12/B.sz. melléklet</t>
  </si>
  <si>
    <t>14. sz. melléklet</t>
  </si>
  <si>
    <t>Előirányzat-felhasználási ütemterv</t>
  </si>
  <si>
    <t>15. sz. melléklet</t>
  </si>
  <si>
    <t>Létszám kimutatás</t>
  </si>
  <si>
    <t>Költségvetési szerv</t>
  </si>
  <si>
    <t>Nyitó létszám</t>
  </si>
  <si>
    <t>Záró létszám</t>
  </si>
  <si>
    <t>Képviselő</t>
  </si>
  <si>
    <t>Óvoda</t>
  </si>
  <si>
    <t>Önkormányzat</t>
  </si>
  <si>
    <t>Bevétel</t>
  </si>
  <si>
    <t>Bezerédj Amália Óvoda</t>
  </si>
  <si>
    <t>IV.  Működési c. tám. állh. belül</t>
  </si>
  <si>
    <t>II.  Munkaadókat terhelő járulékok és szoc.h. adó</t>
  </si>
  <si>
    <t>2/A sz. melléklet</t>
  </si>
  <si>
    <t>II.  Munkaadókat terhelő járulékok, szoc. hoz. adó</t>
  </si>
  <si>
    <t>Költségvetési támogatások</t>
  </si>
  <si>
    <t>Átvett pénzeszközök</t>
  </si>
  <si>
    <t>Pe. átadások</t>
  </si>
  <si>
    <t>Éves engedélyezett létszám előirányzat (fő)</t>
  </si>
  <si>
    <t>Közfoglalkoztatottak létszáma (fő)</t>
  </si>
  <si>
    <t>Közfoglalkoztatás</t>
  </si>
  <si>
    <t>I.1.a.) Önkormányzati hivatal működésének támogatása</t>
  </si>
  <si>
    <t>Bérkompenzáció</t>
  </si>
  <si>
    <t>Képviselők</t>
  </si>
  <si>
    <t xml:space="preserve">      Víziközmű bérleti díj</t>
  </si>
  <si>
    <t>Viziközmű bérleti díj</t>
  </si>
  <si>
    <t>Közalkalm.</t>
  </si>
  <si>
    <t xml:space="preserve">      Részesedések</t>
  </si>
  <si>
    <t xml:space="preserve">                                                </t>
  </si>
  <si>
    <t>Kakasdi Közös Önkormányzati Hivatal</t>
  </si>
  <si>
    <t>Forintban</t>
  </si>
  <si>
    <t xml:space="preserve"> Forintban</t>
  </si>
  <si>
    <t>Egyéb az önk. rendeletében szereplő</t>
  </si>
  <si>
    <t xml:space="preserve"> forintban !</t>
  </si>
  <si>
    <t>forintban !</t>
  </si>
  <si>
    <t>Óvoda-mini bölcsőde</t>
  </si>
  <si>
    <t>Kerékpárút</t>
  </si>
  <si>
    <t xml:space="preserve"> </t>
  </si>
  <si>
    <t>ÁHT-n belüli megelőlegezés</t>
  </si>
  <si>
    <t>ÁHT-n belüli megelőlegezés visszafiz.</t>
  </si>
  <si>
    <t>13. sz. melléklet</t>
  </si>
  <si>
    <t>Támog. é. pe. átad</t>
  </si>
  <si>
    <t>Működési bev.</t>
  </si>
  <si>
    <t>Felhalmozási bev.,</t>
  </si>
  <si>
    <t xml:space="preserve">Átvett pénze. </t>
  </si>
  <si>
    <t>Finanszír. bev.</t>
  </si>
  <si>
    <t>Személyi jutt.</t>
  </si>
  <si>
    <t>Dologi jell. kiad.</t>
  </si>
  <si>
    <t>Társ. és szoc. jutt.</t>
  </si>
  <si>
    <t>Finansz. kiad</t>
  </si>
  <si>
    <t>2. Szociális étkeztetés</t>
  </si>
  <si>
    <t>3. Gyermekétkeztetés támogatása</t>
  </si>
  <si>
    <t>Bursa ösztöndíj</t>
  </si>
  <si>
    <t>ÁHT.belüli megelőlegezés</t>
  </si>
  <si>
    <t>ÁHT. belüli megelőleg.visszafiz.</t>
  </si>
  <si>
    <t>Háziorvosi ügyelet</t>
  </si>
  <si>
    <t>Megbízásos jogviszony</t>
  </si>
  <si>
    <t>VI.  Előző évi működési maradvány</t>
  </si>
  <si>
    <t>Előző évi felh.maradvány</t>
  </si>
  <si>
    <t>Előző évi mük.maradvány</t>
  </si>
  <si>
    <t>Felhalm.kiad.(Közös,Ovi)</t>
  </si>
  <si>
    <t>Felhalm.  kiad.(ber.,felújjítás)</t>
  </si>
  <si>
    <t>Tartalékok mükődési</t>
  </si>
  <si>
    <t>Tartalék felhalmozása</t>
  </si>
  <si>
    <t>25.</t>
  </si>
  <si>
    <t>Likviditási hiány/többlet</t>
  </si>
  <si>
    <t xml:space="preserve">   Halmozott likviditás</t>
  </si>
  <si>
    <t>Likvidítási terv</t>
  </si>
  <si>
    <t>Köztiszt-viselő</t>
  </si>
  <si>
    <t>Polgár-mester</t>
  </si>
  <si>
    <t>Közfog-lalk.</t>
  </si>
  <si>
    <t>Munka-törvény</t>
  </si>
  <si>
    <t>2021 évi eredeti előirányzat</t>
  </si>
  <si>
    <t>Egyéb elvonások</t>
  </si>
  <si>
    <t>Csapadékelvezetés III. ütem</t>
  </si>
  <si>
    <t xml:space="preserve">Kakasd Község Önkormányzat 2021 évi költségvetés </t>
  </si>
  <si>
    <t>2021 évi előirányzat</t>
  </si>
  <si>
    <t>Kakasd Község Önkormányzat 2021 évi költségvetés</t>
  </si>
  <si>
    <t>1. Óvoda működtetési támogatás</t>
  </si>
  <si>
    <t>2. Óvodában foglalkoztatott ped.átlagbéralapú támogatása</t>
  </si>
  <si>
    <t>3. Kiegészítő támogatás</t>
  </si>
  <si>
    <t>4. Nemzetiségi pótlék</t>
  </si>
  <si>
    <t>5. Óvodában fogl.ped.nevelőmunkáját segítők támogatása</t>
  </si>
  <si>
    <t>Kakasd Község Önkormányzat 2021</t>
  </si>
  <si>
    <t>Közfoglalkoztatottak (85%)</t>
  </si>
  <si>
    <t>Felhalmozási c. átvett pénzeszközök</t>
  </si>
  <si>
    <t>VÖT tagok 3 hozzájárulás</t>
  </si>
  <si>
    <t>Kakasd Község Önkormányzat 2021. évi  költségvetés</t>
  </si>
  <si>
    <t>2021 évi 
 ei.</t>
  </si>
  <si>
    <t>2021. évi 
 ei.</t>
  </si>
  <si>
    <t>2021. évi 
teljesítés</t>
  </si>
  <si>
    <t>Elvonások</t>
  </si>
  <si>
    <t>Kakasd Község Önkormányzat 2021. évi költségvetés</t>
  </si>
  <si>
    <t>Kakasd Község Önkormányzata kötelező és önként vállalt feladatai forrásainak, és kiadásainak 2021. évi előirányzata</t>
  </si>
  <si>
    <t xml:space="preserve"> Forintban !</t>
  </si>
  <si>
    <t>I. KIADÁSI JOGCÍMEK</t>
  </si>
  <si>
    <t>Bevételi előirányzat</t>
  </si>
  <si>
    <t>Kiadási előirányzat</t>
  </si>
  <si>
    <t>011130 - Önkrományzatok általános igazgatási tev.</t>
  </si>
  <si>
    <t>013320 - Köztemető-fenntartás és működtetés</t>
  </si>
  <si>
    <t>018010 - Önkormányzatok elszámolásai a kp-i költgvetéssel</t>
  </si>
  <si>
    <t>018030 - Támogatási célú finanszírozási műveletek</t>
  </si>
  <si>
    <t>041233 - Hosszabb időtartamú közfogl.</t>
  </si>
  <si>
    <t>064010 - Közvilágítás</t>
  </si>
  <si>
    <t>062020- Település fejlesztési projektek és támogatásuk</t>
  </si>
  <si>
    <t>066020 - Város-, községgazdálkodási egyéb szolg.</t>
  </si>
  <si>
    <t>074032 -Ifjúság - egészségügyi gondozás</t>
  </si>
  <si>
    <t>082044 - Könyvtári szolgáltatások</t>
  </si>
  <si>
    <t>082091 - Közművelődés - közösségi és társadalmi részvétel fejlesztése</t>
  </si>
  <si>
    <t>082092 - Közművelődés - kulturális értékek gondozása</t>
  </si>
  <si>
    <t>096015 - Gyermekétkeztetés köznevelési intézményben</t>
  </si>
  <si>
    <t>107051 - Szociális étkeztetés</t>
  </si>
  <si>
    <t>107060 - Egyéb szociális pénzbeli és term-i ellátások, támog.</t>
  </si>
  <si>
    <t>900020 - Önkormányzatok funkcióira nem sorolható bevételei áh-on kívülről</t>
  </si>
  <si>
    <t>Kötelező feladatok forrásai és kiadásai:</t>
  </si>
  <si>
    <t>018030 - Támogatási célú finanszírozási műveletek (Civil szervezet)</t>
  </si>
  <si>
    <t>066020 - Város-, községgazdálkodási egyéb szolg. (Rendezvények)</t>
  </si>
  <si>
    <t>107060 - Egyéb szociális pénzbeli és term-i ellátások, támog. (Bursa Hungarica)</t>
  </si>
  <si>
    <t>Önként vállalat feladatok forrásai és kiadásai: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</si>
</sst>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_-* #,##0\ _F_t_-;\-* #,##0\ _F_t_-;_-* &quot;-&quot;??\ _F_t_-;_-@_-"/>
    <numFmt numFmtId="183" formatCode="_-* #,##0.0000\ _F_t_-;\-* #,##0.0000\ _F_t_-;_-* &quot;-&quot;??\ _F_t_-;_-@_-"/>
    <numFmt numFmtId="184" formatCode="0.0"/>
    <numFmt numFmtId="185" formatCode="#,###,"/>
    <numFmt numFmtId="186" formatCode="#,##0.0\ _F_t;\-#,##0.0\ _F_t"/>
    <numFmt numFmtId="187" formatCode="#,##0\ _F_t;\-_#\ ##0\ _F_t"/>
    <numFmt numFmtId="188" formatCode="#,###\ _F_t;\-_#\ ###\ _F_t"/>
    <numFmt numFmtId="189" formatCode="00"/>
    <numFmt numFmtId="190" formatCode="#,###\ _F_t;\-_#\.###\ _F_t"/>
    <numFmt numFmtId="191" formatCode="#,###\ _F_t;\-#,###\ _F_t"/>
    <numFmt numFmtId="192" formatCode="#,###__;\-\ #,###__"/>
    <numFmt numFmtId="193" formatCode="#,##0__;\-\ #,##0__"/>
    <numFmt numFmtId="194" formatCode="#,###.0__;\-\ #,###.0__"/>
    <numFmt numFmtId="195" formatCode="#,###.00__;\-\ #,###.00__"/>
    <numFmt numFmtId="196" formatCode="#,##0.00__;\-\ #,##0.00__"/>
    <numFmt numFmtId="197" formatCode="#,###__"/>
    <numFmt numFmtId="198" formatCode="_#\ ###__"/>
    <numFmt numFmtId="199" formatCode="_-* #,###\ _F_t_-;\-* #,###\ _F_t_-;_-* &quot;-&quot;\ _F_t_-;_-@_-"/>
    <numFmt numFmtId="200" formatCode="_-* #,###\__-;\-* #,###\ __\-;_-* &quot;-&quot;\ _F_t_-;_-@_-"/>
    <numFmt numFmtId="201" formatCode="_-* ##,##\__;\-* #,###\ __\-;_-* &quot;-&quot;\ _F_t_-;_-@_-"/>
    <numFmt numFmtId="202" formatCode="##,###__"/>
    <numFmt numFmtId="203" formatCode="_#_ ###__"/>
    <numFmt numFmtId="204" formatCode="_#\ _###__"/>
    <numFmt numFmtId="205" formatCode="#,###\ _F_t;\-__#,###\ _F_t"/>
    <numFmt numFmtId="206" formatCode="#,###,__;\-__#,###,__"/>
    <numFmt numFmtId="207" formatCode="#,###\ __;\-__#,###\ __"/>
    <numFmt numFmtId="208" formatCode="#,##0__;\-#,##0__"/>
    <numFmt numFmtId="209" formatCode="#,###__;\-#,###__"/>
    <numFmt numFmtId="210" formatCode="#,##0\ __;\-__#,##0\ __"/>
    <numFmt numFmtId="211" formatCode="#,##0\ _F_t;\-__#,##0\ _F_t"/>
    <numFmt numFmtId="212" formatCode="#,###.##"/>
    <numFmt numFmtId="213" formatCode="#,###.##\ _F_t;\-#,###.##\ _F_t"/>
    <numFmt numFmtId="214" formatCode="#,###.0__"/>
    <numFmt numFmtId="215" formatCode="#,###.00__"/>
    <numFmt numFmtId="216" formatCode="#,###.000__"/>
    <numFmt numFmtId="217" formatCode="#,###.##__"/>
    <numFmt numFmtId="218" formatCode="#,###.###\ _F_t;\-#,###.###\ _F_t"/>
    <numFmt numFmtId="219" formatCode="#,###.####\ _F_t;\-#,###.####\ _F_t"/>
    <numFmt numFmtId="220" formatCode="#,##0.00\ _F_t;\-\ #,##0.00\ _F_t"/>
    <numFmt numFmtId="221" formatCode="0.000"/>
    <numFmt numFmtId="222" formatCode="#,###.###__"/>
    <numFmt numFmtId="223" formatCode="#,##0.0000"/>
    <numFmt numFmtId="224" formatCode="#,###"/>
    <numFmt numFmtId="225" formatCode="#,##0;[Red]#,##0"/>
  </numFmts>
  <fonts count="64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10"/>
      <name val="Times New Roman CE"/>
      <family val="0"/>
    </font>
    <font>
      <b/>
      <sz val="14"/>
      <name val="Times New Roman CE"/>
      <family val="0"/>
    </font>
    <font>
      <sz val="8"/>
      <name val="Times New Roman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1" fillId="0" borderId="0" xfId="56">
      <alignment/>
      <protection/>
    </xf>
    <xf numFmtId="0" fontId="0" fillId="0" borderId="0" xfId="56" applyFont="1">
      <alignment/>
      <protection/>
    </xf>
    <xf numFmtId="0" fontId="8" fillId="0" borderId="0" xfId="56" applyFont="1">
      <alignment/>
      <protection/>
    </xf>
    <xf numFmtId="0" fontId="0" fillId="0" borderId="0" xfId="56" applyFont="1" applyFill="1">
      <alignment/>
      <protection/>
    </xf>
    <xf numFmtId="0" fontId="4" fillId="0" borderId="10" xfId="56" applyFont="1" applyBorder="1" applyAlignment="1" applyProtection="1">
      <alignment horizontal="centerContinuous" vertical="center"/>
      <protection locked="0"/>
    </xf>
    <xf numFmtId="0" fontId="4" fillId="0" borderId="0" xfId="56" applyFont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horizontal="right" vertical="center"/>
    </xf>
    <xf numFmtId="0" fontId="8" fillId="0" borderId="11" xfId="56" applyFont="1" applyFill="1" applyBorder="1" applyAlignment="1" applyProtection="1">
      <alignment horizontal="center" vertical="center" wrapText="1"/>
      <protection/>
    </xf>
    <xf numFmtId="0" fontId="8" fillId="0" borderId="12" xfId="56" applyFont="1" applyFill="1" applyBorder="1" applyAlignment="1" applyProtection="1">
      <alignment horizontal="center" vertical="center" wrapText="1"/>
      <protection/>
    </xf>
    <xf numFmtId="0" fontId="8" fillId="0" borderId="13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Protection="1">
      <alignment/>
      <protection/>
    </xf>
    <xf numFmtId="0" fontId="4" fillId="0" borderId="0" xfId="56" applyFont="1" applyFill="1" applyBorder="1" applyAlignment="1" applyProtection="1">
      <alignment horizontal="centerContinuous" vertical="center"/>
      <protection/>
    </xf>
    <xf numFmtId="0" fontId="4" fillId="0" borderId="10" xfId="56" applyFont="1" applyFill="1" applyBorder="1" applyAlignment="1" applyProtection="1">
      <alignment horizontal="centerContinuous" vertical="center"/>
      <protection/>
    </xf>
    <xf numFmtId="0" fontId="8" fillId="0" borderId="14" xfId="5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5" fillId="33" borderId="0" xfId="56" applyFont="1" applyFill="1" applyBorder="1" applyAlignment="1" applyProtection="1">
      <alignment horizontal="center" vertical="center" wrapText="1"/>
      <protection/>
    </xf>
    <xf numFmtId="0" fontId="5" fillId="33" borderId="0" xfId="56" applyFont="1" applyFill="1" applyBorder="1" applyAlignment="1" applyProtection="1">
      <alignment vertical="center" wrapText="1"/>
      <protection/>
    </xf>
    <xf numFmtId="0" fontId="8" fillId="33" borderId="0" xfId="56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center" vertical="center" wrapText="1"/>
      <protection/>
    </xf>
    <xf numFmtId="0" fontId="8" fillId="0" borderId="0" xfId="56" applyFont="1" applyFill="1" applyBorder="1" applyAlignment="1" applyProtection="1">
      <alignment horizontal="left" vertical="center" wrapText="1" indent="1"/>
      <protection/>
    </xf>
    <xf numFmtId="0" fontId="8" fillId="0" borderId="0" xfId="56" applyFont="1" applyFill="1" applyBorder="1" applyAlignment="1" applyProtection="1">
      <alignment vertical="center" wrapText="1"/>
      <protection locked="0"/>
    </xf>
    <xf numFmtId="0" fontId="5" fillId="0" borderId="15" xfId="56" applyFont="1" applyBorder="1" applyAlignment="1" applyProtection="1">
      <alignment horizontal="center" vertical="center" wrapText="1"/>
      <protection/>
    </xf>
    <xf numFmtId="0" fontId="5" fillId="33" borderId="15" xfId="56" applyFont="1" applyFill="1" applyBorder="1" applyAlignment="1" applyProtection="1">
      <alignment horizontal="center" vertical="center" wrapText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0" fontId="8" fillId="33" borderId="15" xfId="56" applyFont="1" applyFill="1" applyBorder="1" applyAlignment="1" applyProtection="1">
      <alignment horizontal="center" vertical="center" wrapText="1"/>
      <protection/>
    </xf>
    <xf numFmtId="0" fontId="8" fillId="0" borderId="15" xfId="56" applyFont="1" applyFill="1" applyBorder="1" applyAlignment="1" applyProtection="1">
      <alignment horizontal="center" vertical="center" wrapText="1"/>
      <protection/>
    </xf>
    <xf numFmtId="0" fontId="8" fillId="0" borderId="16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vertical="center" wrapText="1"/>
      <protection locked="0"/>
    </xf>
    <xf numFmtId="0" fontId="5" fillId="33" borderId="17" xfId="56" applyFont="1" applyFill="1" applyBorder="1" applyAlignment="1" applyProtection="1">
      <alignment horizontal="center" vertical="center" wrapText="1"/>
      <protection/>
    </xf>
    <xf numFmtId="0" fontId="5" fillId="33" borderId="18" xfId="56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57" applyFont="1" applyProtection="1">
      <alignment/>
      <protection locked="0"/>
    </xf>
    <xf numFmtId="3" fontId="1" fillId="0" borderId="0" xfId="56" applyNumberFormat="1">
      <alignment/>
      <protection/>
    </xf>
    <xf numFmtId="3" fontId="0" fillId="0" borderId="0" xfId="56" applyNumberFormat="1" applyFont="1">
      <alignment/>
      <protection/>
    </xf>
    <xf numFmtId="0" fontId="0" fillId="0" borderId="0" xfId="0" applyFont="1" applyAlignment="1">
      <alignment horizontal="right" vertical="center" wrapText="1"/>
    </xf>
    <xf numFmtId="0" fontId="14" fillId="0" borderId="0" xfId="0" applyFont="1" applyAlignment="1">
      <alignment/>
    </xf>
    <xf numFmtId="0" fontId="13" fillId="0" borderId="10" xfId="56" applyFont="1" applyBorder="1" applyAlignment="1" applyProtection="1">
      <alignment horizontal="centerContinuous" vertical="center"/>
      <protection locked="0"/>
    </xf>
    <xf numFmtId="0" fontId="12" fillId="0" borderId="21" xfId="56" applyFont="1" applyBorder="1" applyAlignment="1">
      <alignment horizontal="center" vertical="center" wrapText="1"/>
      <protection/>
    </xf>
    <xf numFmtId="0" fontId="16" fillId="0" borderId="15" xfId="56" applyFont="1" applyBorder="1" applyAlignment="1" applyProtection="1">
      <alignment horizontal="center" vertical="center" wrapText="1"/>
      <protection/>
    </xf>
    <xf numFmtId="0" fontId="16" fillId="0" borderId="15" xfId="56" applyFont="1" applyBorder="1" applyAlignment="1" applyProtection="1">
      <alignment horizontal="center" vertical="center" wrapText="1"/>
      <protection locked="0"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0" fontId="17" fillId="33" borderId="15" xfId="56" applyFont="1" applyFill="1" applyBorder="1" applyAlignment="1" applyProtection="1">
      <alignment vertical="center" wrapText="1"/>
      <protection/>
    </xf>
    <xf numFmtId="3" fontId="12" fillId="33" borderId="15" xfId="56" applyNumberFormat="1" applyFont="1" applyFill="1" applyBorder="1" applyAlignment="1" applyProtection="1">
      <alignment vertical="center" wrapText="1"/>
      <protection/>
    </xf>
    <xf numFmtId="0" fontId="16" fillId="0" borderId="15" xfId="56" applyFont="1" applyFill="1" applyBorder="1" applyAlignment="1" applyProtection="1">
      <alignment horizontal="center" vertical="center" wrapText="1"/>
      <protection/>
    </xf>
    <xf numFmtId="0" fontId="16" fillId="0" borderId="15" xfId="56" applyFont="1" applyFill="1" applyBorder="1" applyAlignment="1" applyProtection="1">
      <alignment vertical="center" wrapText="1"/>
      <protection/>
    </xf>
    <xf numFmtId="3" fontId="12" fillId="0" borderId="15" xfId="56" applyNumberFormat="1" applyFont="1" applyFill="1" applyBorder="1" applyAlignment="1" applyProtection="1">
      <alignment vertical="center" wrapText="1"/>
      <protection locked="0"/>
    </xf>
    <xf numFmtId="0" fontId="18" fillId="33" borderId="15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vertical="center" wrapText="1"/>
      <protection/>
    </xf>
    <xf numFmtId="0" fontId="18" fillId="0" borderId="15" xfId="56" applyFont="1" applyFill="1" applyBorder="1" applyAlignment="1" applyProtection="1">
      <alignment horizontal="center" vertical="center" wrapText="1"/>
      <protection/>
    </xf>
    <xf numFmtId="0" fontId="18" fillId="0" borderId="15" xfId="56" applyFont="1" applyFill="1" applyBorder="1" applyAlignment="1" applyProtection="1">
      <alignment horizontal="left" vertical="center" wrapText="1" indent="1"/>
      <protection/>
    </xf>
    <xf numFmtId="3" fontId="14" fillId="0" borderId="15" xfId="56" applyNumberFormat="1" applyFont="1" applyFill="1" applyBorder="1" applyAlignment="1" applyProtection="1">
      <alignment horizontal="right" vertical="center" wrapText="1"/>
      <protection locked="0"/>
    </xf>
    <xf numFmtId="3" fontId="14" fillId="0" borderId="15" xfId="56" applyNumberFormat="1" applyFont="1" applyFill="1" applyBorder="1" applyAlignment="1" applyProtection="1">
      <alignment vertical="center" wrapText="1"/>
      <protection locked="0"/>
    </xf>
    <xf numFmtId="0" fontId="18" fillId="0" borderId="15" xfId="56" applyFont="1" applyFill="1" applyBorder="1" applyAlignment="1" applyProtection="1">
      <alignment horizontal="left" indent="1"/>
      <protection/>
    </xf>
    <xf numFmtId="3" fontId="12" fillId="0" borderId="15" xfId="56" applyNumberFormat="1" applyFont="1" applyBorder="1">
      <alignment/>
      <protection/>
    </xf>
    <xf numFmtId="0" fontId="18" fillId="0" borderId="15" xfId="56" applyFont="1" applyFill="1" applyBorder="1" applyAlignment="1" applyProtection="1">
      <alignment vertical="center" wrapText="1"/>
      <protection/>
    </xf>
    <xf numFmtId="0" fontId="17" fillId="0" borderId="15" xfId="56" applyFont="1" applyFill="1" applyBorder="1" applyAlignment="1" applyProtection="1">
      <alignment vertical="center" wrapText="1"/>
      <protection/>
    </xf>
    <xf numFmtId="3" fontId="14" fillId="33" borderId="15" xfId="56" applyNumberFormat="1" applyFont="1" applyFill="1" applyBorder="1" applyAlignment="1" applyProtection="1">
      <alignment vertical="center" wrapText="1"/>
      <protection/>
    </xf>
    <xf numFmtId="0" fontId="18" fillId="0" borderId="22" xfId="56" applyFont="1" applyFill="1" applyBorder="1" applyAlignment="1" applyProtection="1">
      <alignment vertical="center" wrapText="1"/>
      <protection/>
    </xf>
    <xf numFmtId="0" fontId="16" fillId="33" borderId="23" xfId="56" applyFont="1" applyFill="1" applyBorder="1" applyAlignment="1" applyProtection="1">
      <alignment horizontal="center" vertical="center" wrapText="1"/>
      <protection/>
    </xf>
    <xf numFmtId="0" fontId="19" fillId="33" borderId="23" xfId="56" applyFont="1" applyFill="1" applyBorder="1" applyAlignment="1" applyProtection="1">
      <alignment vertical="center" wrapText="1"/>
      <protection/>
    </xf>
    <xf numFmtId="3" fontId="12" fillId="33" borderId="23" xfId="56" applyNumberFormat="1" applyFont="1" applyFill="1" applyBorder="1" applyAlignment="1" applyProtection="1">
      <alignment vertical="center" wrapText="1"/>
      <protection/>
    </xf>
    <xf numFmtId="0" fontId="18" fillId="0" borderId="0" xfId="56" applyFont="1" applyFill="1" applyBorder="1" applyAlignment="1" applyProtection="1">
      <alignment horizontal="center" vertical="center" wrapText="1"/>
      <protection/>
    </xf>
    <xf numFmtId="0" fontId="18" fillId="0" borderId="0" xfId="56" applyFont="1" applyFill="1" applyBorder="1" applyAlignment="1" applyProtection="1">
      <alignment horizontal="left" vertical="center" wrapText="1" indent="1"/>
      <protection/>
    </xf>
    <xf numFmtId="0" fontId="18" fillId="0" borderId="0" xfId="56" applyFont="1" applyFill="1" applyBorder="1" applyAlignment="1" applyProtection="1">
      <alignment vertical="center" wrapText="1"/>
      <protection locked="0"/>
    </xf>
    <xf numFmtId="0" fontId="16" fillId="33" borderId="0" xfId="56" applyFont="1" applyFill="1" applyBorder="1" applyAlignment="1" applyProtection="1">
      <alignment horizontal="center" vertical="center" wrapText="1"/>
      <protection/>
    </xf>
    <xf numFmtId="0" fontId="20" fillId="33" borderId="0" xfId="56" applyFont="1" applyFill="1" applyBorder="1" applyAlignment="1" applyProtection="1">
      <alignment vertical="center" wrapText="1"/>
      <protection/>
    </xf>
    <xf numFmtId="0" fontId="18" fillId="33" borderId="0" xfId="56" applyFont="1" applyFill="1" applyBorder="1" applyAlignment="1" applyProtection="1">
      <alignment horizontal="center" vertical="center" wrapText="1"/>
      <protection/>
    </xf>
    <xf numFmtId="0" fontId="16" fillId="33" borderId="0" xfId="56" applyFont="1" applyFill="1" applyBorder="1" applyAlignment="1" applyProtection="1">
      <alignment horizontal="left" vertical="center" wrapText="1" indent="1"/>
      <protection/>
    </xf>
    <xf numFmtId="0" fontId="16" fillId="33" borderId="0" xfId="56" applyFont="1" applyFill="1" applyBorder="1" applyAlignment="1" applyProtection="1">
      <alignment vertical="center" wrapText="1"/>
      <protection locked="0"/>
    </xf>
    <xf numFmtId="0" fontId="16" fillId="33" borderId="0" xfId="56" applyFont="1" applyFill="1" applyBorder="1" applyAlignment="1" applyProtection="1">
      <alignment vertical="center" wrapText="1"/>
      <protection/>
    </xf>
    <xf numFmtId="0" fontId="13" fillId="0" borderId="0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Border="1" applyAlignment="1" applyProtection="1">
      <alignment vertical="center" wrapText="1"/>
      <protection/>
    </xf>
    <xf numFmtId="0" fontId="14" fillId="0" borderId="0" xfId="56" applyFont="1" applyFill="1">
      <alignment/>
      <protection/>
    </xf>
    <xf numFmtId="0" fontId="21" fillId="0" borderId="0" xfId="56" applyFont="1" applyFill="1" applyProtection="1">
      <alignment/>
      <protection/>
    </xf>
    <xf numFmtId="0" fontId="21" fillId="0" borderId="0" xfId="56" applyFont="1" applyFill="1">
      <alignment/>
      <protection/>
    </xf>
    <xf numFmtId="0" fontId="13" fillId="0" borderId="0" xfId="56" applyFont="1" applyFill="1" applyBorder="1" applyAlignment="1" applyProtection="1">
      <alignment horizontal="centerContinuous" vertical="center"/>
      <protection/>
    </xf>
    <xf numFmtId="0" fontId="13" fillId="0" borderId="0" xfId="56" applyFont="1" applyFill="1" applyBorder="1" applyAlignment="1" applyProtection="1">
      <alignment horizontal="centerContinuous" vertical="center"/>
      <protection locked="0"/>
    </xf>
    <xf numFmtId="0" fontId="13" fillId="0" borderId="10" xfId="56" applyFont="1" applyFill="1" applyBorder="1" applyAlignment="1" applyProtection="1">
      <alignment horizontal="centerContinuous" vertical="center"/>
      <protection/>
    </xf>
    <xf numFmtId="0" fontId="13" fillId="0" borderId="10" xfId="56" applyFont="1" applyFill="1" applyBorder="1" applyAlignment="1" applyProtection="1">
      <alignment horizontal="centerContinuous" vertical="center"/>
      <protection locked="0"/>
    </xf>
    <xf numFmtId="0" fontId="16" fillId="33" borderId="18" xfId="56" applyFont="1" applyFill="1" applyBorder="1" applyAlignment="1" applyProtection="1">
      <alignment horizontal="center" vertical="center" wrapText="1"/>
      <protection/>
    </xf>
    <xf numFmtId="0" fontId="17" fillId="33" borderId="24" xfId="56" applyFont="1" applyFill="1" applyBorder="1" applyAlignment="1" applyProtection="1">
      <alignment vertical="center" wrapText="1"/>
      <protection/>
    </xf>
    <xf numFmtId="3" fontId="12" fillId="33" borderId="24" xfId="56" applyNumberFormat="1" applyFont="1" applyFill="1" applyBorder="1" applyAlignment="1" applyProtection="1">
      <alignment vertical="center" wrapText="1"/>
      <protection/>
    </xf>
    <xf numFmtId="0" fontId="18" fillId="0" borderId="14" xfId="56" applyFont="1" applyFill="1" applyBorder="1" applyAlignment="1" applyProtection="1">
      <alignment horizontal="center" vertical="center" wrapText="1"/>
      <protection/>
    </xf>
    <xf numFmtId="0" fontId="16" fillId="0" borderId="25" xfId="56" applyFont="1" applyFill="1" applyBorder="1" applyAlignment="1" applyProtection="1">
      <alignment vertical="center" wrapText="1"/>
      <protection/>
    </xf>
    <xf numFmtId="3" fontId="12" fillId="0" borderId="25" xfId="56" applyNumberFormat="1" applyFont="1" applyFill="1" applyBorder="1" applyAlignment="1" applyProtection="1">
      <alignment vertical="center" wrapText="1"/>
      <protection locked="0"/>
    </xf>
    <xf numFmtId="3" fontId="14" fillId="0" borderId="25" xfId="56" applyNumberFormat="1" applyFont="1" applyFill="1" applyBorder="1" applyAlignment="1" applyProtection="1">
      <alignment vertical="center" wrapText="1"/>
      <protection locked="0"/>
    </xf>
    <xf numFmtId="0" fontId="18" fillId="0" borderId="11" xfId="56" applyFont="1" applyFill="1" applyBorder="1" applyAlignment="1" applyProtection="1">
      <alignment horizontal="center" vertical="center" wrapText="1"/>
      <protection/>
    </xf>
    <xf numFmtId="3" fontId="12" fillId="0" borderId="21" xfId="56" applyNumberFormat="1" applyFont="1" applyFill="1" applyBorder="1" applyAlignment="1" applyProtection="1">
      <alignment vertical="center" wrapText="1"/>
      <protection locked="0"/>
    </xf>
    <xf numFmtId="3" fontId="14" fillId="0" borderId="21" xfId="56" applyNumberFormat="1" applyFont="1" applyFill="1" applyBorder="1" applyAlignment="1" applyProtection="1">
      <alignment vertical="center" wrapText="1"/>
      <protection locked="0"/>
    </xf>
    <xf numFmtId="0" fontId="16" fillId="0" borderId="26" xfId="56" applyFont="1" applyFill="1" applyBorder="1" applyAlignment="1" applyProtection="1">
      <alignment vertical="center" wrapText="1"/>
      <protection/>
    </xf>
    <xf numFmtId="0" fontId="18" fillId="0" borderId="16" xfId="56" applyFont="1" applyFill="1" applyBorder="1" applyAlignment="1" applyProtection="1">
      <alignment horizontal="center" vertical="center" wrapText="1"/>
      <protection/>
    </xf>
    <xf numFmtId="0" fontId="16" fillId="33" borderId="17" xfId="56" applyFont="1" applyFill="1" applyBorder="1" applyAlignment="1" applyProtection="1">
      <alignment horizontal="center" vertical="center" wrapText="1"/>
      <protection/>
    </xf>
    <xf numFmtId="0" fontId="17" fillId="33" borderId="27" xfId="56" applyFont="1" applyFill="1" applyBorder="1" applyAlignment="1" applyProtection="1">
      <alignment vertical="center" wrapText="1"/>
      <protection/>
    </xf>
    <xf numFmtId="3" fontId="12" fillId="33" borderId="27" xfId="56" applyNumberFormat="1" applyFont="1" applyFill="1" applyBorder="1" applyAlignment="1" applyProtection="1">
      <alignment vertical="center" wrapText="1"/>
      <protection/>
    </xf>
    <xf numFmtId="0" fontId="18" fillId="0" borderId="12" xfId="56" applyFont="1" applyFill="1" applyBorder="1" applyAlignment="1" applyProtection="1">
      <alignment horizontal="center" vertical="center" wrapText="1"/>
      <protection/>
    </xf>
    <xf numFmtId="0" fontId="16" fillId="0" borderId="22" xfId="56" applyFont="1" applyFill="1" applyBorder="1" applyAlignment="1" applyProtection="1">
      <alignment vertical="center" wrapText="1"/>
      <protection/>
    </xf>
    <xf numFmtId="3" fontId="12" fillId="0" borderId="22" xfId="56" applyNumberFormat="1" applyFont="1" applyFill="1" applyBorder="1" applyAlignment="1" applyProtection="1">
      <alignment vertical="center" wrapText="1"/>
      <protection locked="0"/>
    </xf>
    <xf numFmtId="3" fontId="14" fillId="0" borderId="22" xfId="56" applyNumberFormat="1" applyFont="1" applyFill="1" applyBorder="1" applyAlignment="1" applyProtection="1">
      <alignment vertical="center" wrapText="1"/>
      <protection locked="0"/>
    </xf>
    <xf numFmtId="0" fontId="18" fillId="0" borderId="13" xfId="56" applyFont="1" applyFill="1" applyBorder="1" applyAlignment="1" applyProtection="1">
      <alignment horizontal="center" vertical="center" wrapText="1"/>
      <protection/>
    </xf>
    <xf numFmtId="0" fontId="18" fillId="0" borderId="21" xfId="56" applyFont="1" applyFill="1" applyBorder="1" applyAlignment="1" applyProtection="1">
      <alignment vertical="center" wrapText="1"/>
      <protection/>
    </xf>
    <xf numFmtId="0" fontId="16" fillId="33" borderId="28" xfId="56" applyFont="1" applyFill="1" applyBorder="1" applyAlignment="1" applyProtection="1">
      <alignment vertical="center" wrapText="1"/>
      <protection/>
    </xf>
    <xf numFmtId="3" fontId="12" fillId="33" borderId="28" xfId="56" applyNumberFormat="1" applyFont="1" applyFill="1" applyBorder="1" applyAlignment="1" applyProtection="1">
      <alignment vertical="center" wrapText="1"/>
      <protection/>
    </xf>
    <xf numFmtId="0" fontId="22" fillId="33" borderId="15" xfId="56" applyFont="1" applyFill="1" applyBorder="1" applyAlignment="1" applyProtection="1">
      <alignment vertical="center" wrapText="1"/>
      <protection/>
    </xf>
    <xf numFmtId="3" fontId="12" fillId="33" borderId="15" xfId="56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Border="1" applyAlignment="1">
      <alignment horizontal="centerContinuous" vertical="top"/>
    </xf>
    <xf numFmtId="0" fontId="14" fillId="0" borderId="10" xfId="0" applyFont="1" applyBorder="1" applyAlignment="1">
      <alignment vertical="top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3" fontId="13" fillId="0" borderId="31" xfId="0" applyNumberFormat="1" applyFont="1" applyBorder="1" applyAlignment="1">
      <alignment vertical="center"/>
    </xf>
    <xf numFmtId="0" fontId="13" fillId="33" borderId="25" xfId="0" applyFont="1" applyFill="1" applyBorder="1" applyAlignment="1" applyProtection="1">
      <alignment vertical="center" wrapText="1"/>
      <protection/>
    </xf>
    <xf numFmtId="0" fontId="21" fillId="0" borderId="32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3" fillId="0" borderId="15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9" fillId="0" borderId="27" xfId="0" applyFont="1" applyBorder="1" applyAlignment="1">
      <alignment/>
    </xf>
    <xf numFmtId="0" fontId="21" fillId="0" borderId="35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36" xfId="0" applyFont="1" applyBorder="1" applyAlignment="1">
      <alignment/>
    </xf>
    <xf numFmtId="3" fontId="16" fillId="33" borderId="15" xfId="56" applyNumberFormat="1" applyFont="1" applyFill="1" applyBorder="1" applyAlignment="1" applyProtection="1">
      <alignment vertical="center" wrapText="1"/>
      <protection/>
    </xf>
    <xf numFmtId="3" fontId="16" fillId="0" borderId="15" xfId="56" applyNumberFormat="1" applyFont="1" applyFill="1" applyBorder="1" applyAlignment="1" applyProtection="1">
      <alignment vertical="center" wrapText="1"/>
      <protection locked="0"/>
    </xf>
    <xf numFmtId="3" fontId="18" fillId="0" borderId="15" xfId="56" applyNumberFormat="1" applyFont="1" applyFill="1" applyBorder="1" applyAlignment="1" applyProtection="1">
      <alignment horizontal="right" vertical="center" wrapText="1"/>
      <protection locked="0"/>
    </xf>
    <xf numFmtId="3" fontId="18" fillId="0" borderId="15" xfId="56" applyNumberFormat="1" applyFont="1" applyFill="1" applyBorder="1" applyAlignment="1" applyProtection="1">
      <alignment vertical="center" wrapText="1"/>
      <protection locked="0"/>
    </xf>
    <xf numFmtId="3" fontId="16" fillId="33" borderId="23" xfId="56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horizontal="right"/>
    </xf>
    <xf numFmtId="3" fontId="16" fillId="0" borderId="25" xfId="56" applyNumberFormat="1" applyFont="1" applyFill="1" applyBorder="1" applyAlignment="1" applyProtection="1">
      <alignment vertical="center" wrapText="1"/>
      <protection locked="0"/>
    </xf>
    <xf numFmtId="3" fontId="16" fillId="0" borderId="21" xfId="56" applyNumberFormat="1" applyFont="1" applyFill="1" applyBorder="1" applyAlignment="1" applyProtection="1">
      <alignment vertical="center" wrapText="1"/>
      <protection locked="0"/>
    </xf>
    <xf numFmtId="3" fontId="18" fillId="0" borderId="21" xfId="56" applyNumberFormat="1" applyFont="1" applyFill="1" applyBorder="1" applyAlignment="1" applyProtection="1">
      <alignment vertical="center" wrapText="1"/>
      <protection locked="0"/>
    </xf>
    <xf numFmtId="3" fontId="18" fillId="0" borderId="22" xfId="56" applyNumberFormat="1" applyFont="1" applyFill="1" applyBorder="1" applyAlignment="1" applyProtection="1">
      <alignment vertical="center" wrapText="1"/>
      <protection locked="0"/>
    </xf>
    <xf numFmtId="3" fontId="16" fillId="33" borderId="28" xfId="56" applyNumberFormat="1" applyFont="1" applyFill="1" applyBorder="1" applyAlignment="1" applyProtection="1">
      <alignment vertical="center" wrapText="1"/>
      <protection/>
    </xf>
    <xf numFmtId="0" fontId="16" fillId="0" borderId="0" xfId="56" applyFont="1" applyFill="1" applyBorder="1" applyAlignment="1" applyProtection="1">
      <alignment horizontal="center" vertical="center" wrapText="1"/>
      <protection/>
    </xf>
    <xf numFmtId="0" fontId="16" fillId="0" borderId="0" xfId="56" applyFont="1" applyFill="1" applyBorder="1" applyAlignment="1" applyProtection="1">
      <alignment vertical="center" wrapText="1"/>
      <protection/>
    </xf>
    <xf numFmtId="0" fontId="16" fillId="0" borderId="0" xfId="56" applyFont="1" applyFill="1" applyBorder="1" applyAlignment="1" applyProtection="1">
      <alignment vertical="center" wrapText="1"/>
      <protection locked="0"/>
    </xf>
    <xf numFmtId="0" fontId="16" fillId="0" borderId="15" xfId="56" applyFont="1" applyFill="1" applyBorder="1" applyAlignment="1" applyProtection="1">
      <alignment vertical="center" wrapText="1"/>
      <protection locked="0"/>
    </xf>
    <xf numFmtId="0" fontId="18" fillId="0" borderId="15" xfId="56" applyFont="1" applyFill="1" applyBorder="1" applyAlignment="1" applyProtection="1">
      <alignment vertical="center" wrapText="1"/>
      <protection locked="0"/>
    </xf>
    <xf numFmtId="0" fontId="12" fillId="0" borderId="15" xfId="56" applyFont="1" applyBorder="1" applyAlignment="1" applyProtection="1">
      <alignment horizontal="center" vertical="center" wrapText="1"/>
      <protection/>
    </xf>
    <xf numFmtId="0" fontId="12" fillId="0" borderId="15" xfId="56" applyFont="1" applyBorder="1" applyAlignment="1" applyProtection="1">
      <alignment horizontal="center" vertical="center" wrapText="1"/>
      <protection locked="0"/>
    </xf>
    <xf numFmtId="0" fontId="12" fillId="33" borderId="15" xfId="56" applyFont="1" applyFill="1" applyBorder="1" applyAlignment="1" applyProtection="1">
      <alignment horizontal="center" vertical="center" wrapText="1"/>
      <protection/>
    </xf>
    <xf numFmtId="0" fontId="12" fillId="33" borderId="15" xfId="56" applyFont="1" applyFill="1" applyBorder="1" applyAlignment="1" applyProtection="1">
      <alignment vertical="center" wrapText="1"/>
      <protection/>
    </xf>
    <xf numFmtId="0" fontId="12" fillId="0" borderId="15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vertical="center" wrapText="1"/>
      <protection/>
    </xf>
    <xf numFmtId="0" fontId="14" fillId="33" borderId="15" xfId="56" applyFont="1" applyFill="1" applyBorder="1" applyAlignment="1" applyProtection="1">
      <alignment horizontal="center" vertical="center" wrapText="1"/>
      <protection/>
    </xf>
    <xf numFmtId="0" fontId="14" fillId="0" borderId="15" xfId="56" applyFont="1" applyFill="1" applyBorder="1" applyAlignment="1" applyProtection="1">
      <alignment horizontal="center" vertical="center" wrapText="1"/>
      <protection/>
    </xf>
    <xf numFmtId="0" fontId="14" fillId="0" borderId="15" xfId="56" applyFont="1" applyFill="1" applyBorder="1" applyAlignment="1" applyProtection="1">
      <alignment horizontal="left" vertical="center" wrapText="1" indent="1"/>
      <protection/>
    </xf>
    <xf numFmtId="3" fontId="12" fillId="0" borderId="15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15" xfId="56" applyFont="1" applyFill="1" applyBorder="1" applyAlignment="1" applyProtection="1">
      <alignment horizontal="left" indent="1"/>
      <protection/>
    </xf>
    <xf numFmtId="0" fontId="14" fillId="0" borderId="15" xfId="56" applyFont="1" applyFill="1" applyBorder="1" applyAlignment="1" applyProtection="1">
      <alignment vertical="center" wrapText="1"/>
      <protection/>
    </xf>
    <xf numFmtId="0" fontId="14" fillId="0" borderId="22" xfId="56" applyFont="1" applyFill="1" applyBorder="1" applyAlignment="1" applyProtection="1">
      <alignment vertical="center" wrapText="1"/>
      <protection/>
    </xf>
    <xf numFmtId="0" fontId="12" fillId="33" borderId="23" xfId="56" applyFont="1" applyFill="1" applyBorder="1" applyAlignment="1" applyProtection="1">
      <alignment horizontal="center" vertical="center" wrapText="1"/>
      <protection/>
    </xf>
    <xf numFmtId="0" fontId="12" fillId="33" borderId="23" xfId="56" applyFont="1" applyFill="1" applyBorder="1" applyAlignment="1" applyProtection="1">
      <alignment vertical="center" wrapText="1"/>
      <protection/>
    </xf>
    <xf numFmtId="0" fontId="14" fillId="0" borderId="0" xfId="56" applyFont="1" applyFill="1" applyBorder="1" applyAlignment="1" applyProtection="1">
      <alignment horizontal="center" vertical="center" wrapText="1"/>
      <protection/>
    </xf>
    <xf numFmtId="0" fontId="14" fillId="0" borderId="0" xfId="56" applyFont="1" applyFill="1" applyBorder="1" applyAlignment="1" applyProtection="1">
      <alignment horizontal="left" vertical="center" wrapText="1" indent="1"/>
      <protection/>
    </xf>
    <xf numFmtId="0" fontId="14" fillId="0" borderId="0" xfId="56" applyFont="1" applyFill="1" applyBorder="1" applyAlignment="1" applyProtection="1">
      <alignment vertical="center" wrapText="1"/>
      <protection locked="0"/>
    </xf>
    <xf numFmtId="0" fontId="12" fillId="33" borderId="0" xfId="56" applyFont="1" applyFill="1" applyBorder="1" applyAlignment="1" applyProtection="1">
      <alignment horizontal="center" vertical="center" wrapText="1"/>
      <protection/>
    </xf>
    <xf numFmtId="0" fontId="15" fillId="33" borderId="0" xfId="56" applyFont="1" applyFill="1" applyBorder="1" applyAlignment="1" applyProtection="1">
      <alignment vertical="center" wrapText="1"/>
      <protection/>
    </xf>
    <xf numFmtId="0" fontId="14" fillId="33" borderId="0" xfId="56" applyFont="1" applyFill="1" applyBorder="1" applyAlignment="1" applyProtection="1">
      <alignment horizontal="center" vertical="center" wrapText="1"/>
      <protection/>
    </xf>
    <xf numFmtId="0" fontId="12" fillId="33" borderId="0" xfId="56" applyFont="1" applyFill="1" applyBorder="1" applyAlignment="1" applyProtection="1">
      <alignment horizontal="left" vertical="center" wrapText="1" indent="1"/>
      <protection/>
    </xf>
    <xf numFmtId="0" fontId="12" fillId="33" borderId="0" xfId="56" applyFont="1" applyFill="1" applyBorder="1" applyAlignment="1" applyProtection="1">
      <alignment vertical="center" wrapText="1"/>
      <protection locked="0"/>
    </xf>
    <xf numFmtId="0" fontId="12" fillId="33" borderId="0" xfId="56" applyFont="1" applyFill="1" applyBorder="1" applyAlignment="1" applyProtection="1">
      <alignment vertical="center" wrapText="1"/>
      <protection/>
    </xf>
    <xf numFmtId="0" fontId="12" fillId="0" borderId="0" xfId="56" applyFont="1" applyFill="1" applyBorder="1" applyAlignment="1" applyProtection="1">
      <alignment horizontal="center" vertical="center" wrapText="1"/>
      <protection/>
    </xf>
    <xf numFmtId="0" fontId="12" fillId="0" borderId="0" xfId="56" applyFont="1" applyFill="1" applyBorder="1" applyAlignment="1" applyProtection="1">
      <alignment vertical="center" wrapText="1"/>
      <protection/>
    </xf>
    <xf numFmtId="0" fontId="14" fillId="0" borderId="0" xfId="56" applyFont="1" applyFill="1" applyProtection="1">
      <alignment/>
      <protection/>
    </xf>
    <xf numFmtId="0" fontId="12" fillId="0" borderId="0" xfId="56" applyFont="1" applyFill="1" applyBorder="1" applyAlignment="1" applyProtection="1">
      <alignment horizontal="centerContinuous" vertical="center"/>
      <protection/>
    </xf>
    <xf numFmtId="0" fontId="12" fillId="0" borderId="0" xfId="56" applyFont="1" applyFill="1" applyBorder="1" applyAlignment="1" applyProtection="1">
      <alignment horizontal="right" vertical="center"/>
      <protection/>
    </xf>
    <xf numFmtId="0" fontId="12" fillId="0" borderId="10" xfId="56" applyFont="1" applyFill="1" applyBorder="1" applyAlignment="1" applyProtection="1">
      <alignment horizontal="centerContinuous" vertical="center"/>
      <protection/>
    </xf>
    <xf numFmtId="0" fontId="12" fillId="0" borderId="10" xfId="56" applyFont="1" applyFill="1" applyBorder="1" applyAlignment="1" applyProtection="1">
      <alignment horizontal="centerContinuous" vertical="center"/>
      <protection locked="0"/>
    </xf>
    <xf numFmtId="0" fontId="12" fillId="33" borderId="18" xfId="56" applyFont="1" applyFill="1" applyBorder="1" applyAlignment="1" applyProtection="1">
      <alignment horizontal="center" vertical="center" wrapText="1"/>
      <protection/>
    </xf>
    <xf numFmtId="0" fontId="12" fillId="33" borderId="24" xfId="56" applyFont="1" applyFill="1" applyBorder="1" applyAlignment="1" applyProtection="1">
      <alignment vertical="center" wrapText="1"/>
      <protection/>
    </xf>
    <xf numFmtId="0" fontId="14" fillId="0" borderId="14" xfId="56" applyFont="1" applyFill="1" applyBorder="1" applyAlignment="1" applyProtection="1">
      <alignment horizontal="center" vertical="center" wrapText="1"/>
      <protection/>
    </xf>
    <xf numFmtId="0" fontId="12" fillId="0" borderId="25" xfId="56" applyFont="1" applyFill="1" applyBorder="1" applyAlignment="1" applyProtection="1">
      <alignment vertical="center" wrapText="1"/>
      <protection/>
    </xf>
    <xf numFmtId="0" fontId="14" fillId="0" borderId="11" xfId="56" applyFont="1" applyFill="1" applyBorder="1" applyAlignment="1" applyProtection="1">
      <alignment horizontal="center" vertical="center" wrapText="1"/>
      <protection/>
    </xf>
    <xf numFmtId="0" fontId="12" fillId="0" borderId="26" xfId="56" applyFont="1" applyFill="1" applyBorder="1" applyAlignment="1" applyProtection="1">
      <alignment vertical="center" wrapText="1"/>
      <protection/>
    </xf>
    <xf numFmtId="0" fontId="14" fillId="0" borderId="16" xfId="56" applyFont="1" applyFill="1" applyBorder="1" applyAlignment="1" applyProtection="1">
      <alignment horizontal="center" vertical="center" wrapText="1"/>
      <protection/>
    </xf>
    <xf numFmtId="0" fontId="12" fillId="33" borderId="17" xfId="56" applyFont="1" applyFill="1" applyBorder="1" applyAlignment="1" applyProtection="1">
      <alignment horizontal="center" vertical="center" wrapText="1"/>
      <protection/>
    </xf>
    <xf numFmtId="0" fontId="12" fillId="33" borderId="27" xfId="56" applyFont="1" applyFill="1" applyBorder="1" applyAlignment="1" applyProtection="1">
      <alignment vertical="center" wrapText="1"/>
      <protection/>
    </xf>
    <xf numFmtId="0" fontId="14" fillId="0" borderId="12" xfId="56" applyFont="1" applyFill="1" applyBorder="1" applyAlignment="1" applyProtection="1">
      <alignment horizontal="center" vertical="center" wrapText="1"/>
      <protection/>
    </xf>
    <xf numFmtId="0" fontId="12" fillId="0" borderId="22" xfId="56" applyFont="1" applyFill="1" applyBorder="1" applyAlignment="1" applyProtection="1">
      <alignment vertical="center" wrapText="1"/>
      <protection/>
    </xf>
    <xf numFmtId="0" fontId="14" fillId="0" borderId="21" xfId="56" applyFont="1" applyFill="1" applyBorder="1" applyAlignment="1" applyProtection="1">
      <alignment vertical="center" wrapText="1"/>
      <protection/>
    </xf>
    <xf numFmtId="0" fontId="12" fillId="33" borderId="28" xfId="56" applyFont="1" applyFill="1" applyBorder="1" applyAlignment="1" applyProtection="1">
      <alignment vertical="center" wrapText="1"/>
      <protection/>
    </xf>
    <xf numFmtId="0" fontId="14" fillId="33" borderId="15" xfId="56" applyFont="1" applyFill="1" applyBorder="1" applyAlignment="1" applyProtection="1">
      <alignment vertical="center" wrapText="1"/>
      <protection/>
    </xf>
    <xf numFmtId="0" fontId="12" fillId="0" borderId="0" xfId="56" applyFont="1" applyFill="1" applyBorder="1" applyAlignment="1" applyProtection="1">
      <alignment vertical="center" wrapText="1"/>
      <protection locked="0"/>
    </xf>
    <xf numFmtId="0" fontId="12" fillId="0" borderId="15" xfId="56" applyFont="1" applyFill="1" applyBorder="1" applyAlignment="1" applyProtection="1">
      <alignment vertical="center" wrapText="1"/>
      <protection locked="0"/>
    </xf>
    <xf numFmtId="0" fontId="14" fillId="0" borderId="15" xfId="56" applyFont="1" applyFill="1" applyBorder="1" applyAlignment="1" applyProtection="1">
      <alignment vertical="center" wrapText="1"/>
      <protection locked="0"/>
    </xf>
    <xf numFmtId="3" fontId="16" fillId="33" borderId="24" xfId="56" applyNumberFormat="1" applyFont="1" applyFill="1" applyBorder="1" applyAlignment="1" applyProtection="1">
      <alignment vertical="center" wrapText="1"/>
      <protection/>
    </xf>
    <xf numFmtId="3" fontId="16" fillId="33" borderId="27" xfId="56" applyNumberFormat="1" applyFont="1" applyFill="1" applyBorder="1" applyAlignment="1" applyProtection="1">
      <alignment vertical="center" wrapText="1"/>
      <protection/>
    </xf>
    <xf numFmtId="0" fontId="19" fillId="33" borderId="15" xfId="56" applyFont="1" applyFill="1" applyBorder="1" applyAlignment="1" applyProtection="1">
      <alignment vertical="center" wrapText="1"/>
      <protection/>
    </xf>
    <xf numFmtId="3" fontId="16" fillId="33" borderId="15" xfId="56" applyNumberFormat="1" applyFont="1" applyFill="1" applyBorder="1" applyAlignment="1" applyProtection="1">
      <alignment vertical="center" wrapText="1"/>
      <protection locked="0"/>
    </xf>
    <xf numFmtId="0" fontId="14" fillId="0" borderId="10" xfId="56" applyFont="1" applyBorder="1" applyAlignment="1" applyProtection="1">
      <alignment horizontal="centerContinuous" vertical="center"/>
      <protection locked="0"/>
    </xf>
    <xf numFmtId="0" fontId="14" fillId="0" borderId="21" xfId="56" applyFont="1" applyBorder="1" applyAlignment="1">
      <alignment horizontal="center" vertical="center" wrapText="1"/>
      <protection/>
    </xf>
    <xf numFmtId="0" fontId="14" fillId="0" borderId="15" xfId="56" applyFont="1" applyBorder="1" applyAlignment="1" applyProtection="1">
      <alignment horizontal="center" vertical="center" wrapText="1"/>
      <protection/>
    </xf>
    <xf numFmtId="0" fontId="14" fillId="0" borderId="15" xfId="56" applyFont="1" applyBorder="1" applyAlignment="1" applyProtection="1">
      <alignment horizontal="center" vertical="center" wrapText="1"/>
      <protection locked="0"/>
    </xf>
    <xf numFmtId="0" fontId="24" fillId="33" borderId="0" xfId="56" applyFont="1" applyFill="1" applyBorder="1" applyAlignment="1" applyProtection="1">
      <alignment vertical="center" wrapText="1"/>
      <protection/>
    </xf>
    <xf numFmtId="0" fontId="14" fillId="33" borderId="0" xfId="56" applyFont="1" applyFill="1" applyBorder="1" applyAlignment="1" applyProtection="1">
      <alignment horizontal="left" vertical="center" wrapText="1" indent="1"/>
      <protection/>
    </xf>
    <xf numFmtId="0" fontId="14" fillId="33" borderId="0" xfId="56" applyFont="1" applyFill="1" applyBorder="1" applyAlignment="1" applyProtection="1">
      <alignment vertical="center" wrapText="1"/>
      <protection locked="0"/>
    </xf>
    <xf numFmtId="0" fontId="14" fillId="33" borderId="0" xfId="56" applyFont="1" applyFill="1" applyBorder="1" applyAlignment="1" applyProtection="1">
      <alignment vertical="center" wrapText="1"/>
      <protection/>
    </xf>
    <xf numFmtId="0" fontId="14" fillId="0" borderId="0" xfId="56" applyFont="1" applyFill="1" applyBorder="1" applyAlignment="1" applyProtection="1">
      <alignment vertical="center" wrapText="1"/>
      <protection/>
    </xf>
    <xf numFmtId="0" fontId="14" fillId="0" borderId="10" xfId="56" applyFont="1" applyFill="1" applyBorder="1" applyAlignment="1" applyProtection="1">
      <alignment horizontal="centerContinuous" vertical="center"/>
      <protection/>
    </xf>
    <xf numFmtId="0" fontId="14" fillId="0" borderId="10" xfId="56" applyFont="1" applyFill="1" applyBorder="1" applyAlignment="1" applyProtection="1">
      <alignment horizontal="centerContinuous" vertical="center"/>
      <protection locked="0"/>
    </xf>
    <xf numFmtId="0" fontId="14" fillId="0" borderId="25" xfId="56" applyFont="1" applyFill="1" applyBorder="1" applyAlignment="1" applyProtection="1">
      <alignment vertical="center" wrapText="1"/>
      <protection/>
    </xf>
    <xf numFmtId="0" fontId="14" fillId="0" borderId="26" xfId="56" applyFont="1" applyFill="1" applyBorder="1" applyAlignment="1" applyProtection="1">
      <alignment vertical="center" wrapText="1"/>
      <protection/>
    </xf>
    <xf numFmtId="0" fontId="14" fillId="33" borderId="28" xfId="56" applyFont="1" applyFill="1" applyBorder="1" applyAlignment="1" applyProtection="1">
      <alignment vertical="center" wrapText="1"/>
      <protection/>
    </xf>
    <xf numFmtId="3" fontId="14" fillId="33" borderId="28" xfId="56" applyNumberFormat="1" applyFont="1" applyFill="1" applyBorder="1" applyAlignment="1" applyProtection="1">
      <alignment vertical="center" wrapText="1"/>
      <protection/>
    </xf>
    <xf numFmtId="0" fontId="5" fillId="33" borderId="15" xfId="56" applyFont="1" applyFill="1" applyBorder="1" applyAlignment="1" applyProtection="1">
      <alignment horizontal="center" vertical="center" wrapText="1"/>
      <protection/>
    </xf>
    <xf numFmtId="0" fontId="5" fillId="0" borderId="15" xfId="56" applyFont="1" applyFill="1" applyBorder="1" applyAlignment="1" applyProtection="1">
      <alignment horizontal="center" vertical="center" wrapText="1"/>
      <protection/>
    </xf>
    <xf numFmtId="0" fontId="5" fillId="33" borderId="23" xfId="56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15" xfId="0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3" fontId="14" fillId="0" borderId="23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 wrapText="1"/>
    </xf>
    <xf numFmtId="3" fontId="12" fillId="0" borderId="15" xfId="0" applyNumberFormat="1" applyFont="1" applyBorder="1" applyAlignment="1">
      <alignment vertical="center" wrapText="1"/>
    </xf>
    <xf numFmtId="3" fontId="14" fillId="0" borderId="15" xfId="0" applyNumberFormat="1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3" fontId="14" fillId="0" borderId="21" xfId="0" applyNumberFormat="1" applyFont="1" applyBorder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12" fillId="0" borderId="17" xfId="0" applyFont="1" applyBorder="1" applyAlignment="1">
      <alignment horizontal="centerContinuous" vertical="center" wrapText="1"/>
    </xf>
    <xf numFmtId="0" fontId="12" fillId="0" borderId="28" xfId="0" applyFont="1" applyBorder="1" applyAlignment="1">
      <alignment horizontal="centerContinuous" vertical="center" wrapText="1"/>
    </xf>
    <xf numFmtId="0" fontId="12" fillId="0" borderId="38" xfId="0" applyFont="1" applyBorder="1" applyAlignment="1">
      <alignment horizontal="centerContinuous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8" fillId="0" borderId="12" xfId="0" applyFont="1" applyBorder="1" applyAlignment="1" applyProtection="1">
      <alignment horizontal="left" vertical="center" wrapText="1" indent="1"/>
      <protection/>
    </xf>
    <xf numFmtId="3" fontId="18" fillId="0" borderId="22" xfId="0" applyNumberFormat="1" applyFont="1" applyBorder="1" applyAlignment="1" applyProtection="1">
      <alignment vertical="center" wrapText="1"/>
      <protection locked="0"/>
    </xf>
    <xf numFmtId="0" fontId="18" fillId="0" borderId="25" xfId="0" applyFont="1" applyBorder="1" applyAlignment="1">
      <alignment vertical="center" wrapText="1"/>
    </xf>
    <xf numFmtId="9" fontId="18" fillId="0" borderId="39" xfId="64" applyFont="1" applyBorder="1" applyAlignment="1" applyProtection="1">
      <alignment vertical="center" wrapText="1"/>
      <protection locked="0"/>
    </xf>
    <xf numFmtId="0" fontId="18" fillId="0" borderId="14" xfId="0" applyFont="1" applyBorder="1" applyAlignment="1">
      <alignment horizontal="left" vertical="center" wrapText="1" indent="1"/>
    </xf>
    <xf numFmtId="9" fontId="18" fillId="0" borderId="40" xfId="64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horizontal="left" vertical="center" wrapText="1" indent="1"/>
      <protection/>
    </xf>
    <xf numFmtId="3" fontId="18" fillId="0" borderId="15" xfId="0" applyNumberFormat="1" applyFont="1" applyBorder="1" applyAlignment="1" applyProtection="1">
      <alignment vertical="center" wrapText="1"/>
      <protection locked="0"/>
    </xf>
    <xf numFmtId="0" fontId="18" fillId="0" borderId="15" xfId="0" applyFont="1" applyBorder="1" applyAlignment="1">
      <alignment vertical="center" wrapText="1"/>
    </xf>
    <xf numFmtId="0" fontId="18" fillId="0" borderId="11" xfId="0" applyFont="1" applyBorder="1" applyAlignment="1">
      <alignment horizontal="left" vertical="center" wrapText="1" indent="1"/>
    </xf>
    <xf numFmtId="0" fontId="18" fillId="0" borderId="11" xfId="0" applyFont="1" applyBorder="1" applyAlignment="1" applyProtection="1">
      <alignment horizontal="left" vertical="center" wrapText="1" inden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0" fontId="18" fillId="0" borderId="33" xfId="0" applyFont="1" applyBorder="1" applyAlignment="1" applyProtection="1">
      <alignment vertical="center" wrapText="1"/>
      <protection locked="0"/>
    </xf>
    <xf numFmtId="2" fontId="18" fillId="0" borderId="15" xfId="0" applyNumberFormat="1" applyFont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horizontal="left" vertical="center" wrapText="1" inden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3" fontId="18" fillId="0" borderId="21" xfId="0" applyNumberFormat="1" applyFont="1" applyBorder="1" applyAlignment="1" applyProtection="1">
      <alignment vertical="center" wrapText="1"/>
      <protection locked="0"/>
    </xf>
    <xf numFmtId="0" fontId="18" fillId="0" borderId="21" xfId="0" applyFont="1" applyBorder="1" applyAlignment="1" applyProtection="1">
      <alignment vertical="center" wrapText="1"/>
      <protection locked="0"/>
    </xf>
    <xf numFmtId="0" fontId="18" fillId="0" borderId="29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horizontal="left" vertical="center" wrapText="1" indent="1"/>
      <protection locked="0"/>
    </xf>
    <xf numFmtId="0" fontId="18" fillId="0" borderId="43" xfId="0" applyFont="1" applyBorder="1" applyAlignment="1" applyProtection="1">
      <alignment vertical="center" wrapText="1"/>
      <protection locked="0"/>
    </xf>
    <xf numFmtId="0" fontId="16" fillId="33" borderId="17" xfId="0" applyFont="1" applyFill="1" applyBorder="1" applyAlignment="1">
      <alignment horizontal="left" vertical="center" wrapText="1" indent="1"/>
    </xf>
    <xf numFmtId="3" fontId="16" fillId="33" borderId="28" xfId="0" applyNumberFormat="1" applyFont="1" applyFill="1" applyBorder="1" applyAlignment="1">
      <alignment vertical="center" wrapText="1"/>
    </xf>
    <xf numFmtId="0" fontId="16" fillId="33" borderId="28" xfId="0" applyFont="1" applyFill="1" applyBorder="1" applyAlignment="1">
      <alignment vertical="center" wrapText="1"/>
    </xf>
    <xf numFmtId="9" fontId="16" fillId="33" borderId="28" xfId="0" applyNumberFormat="1" applyFont="1" applyFill="1" applyBorder="1" applyAlignment="1">
      <alignment vertical="center" wrapText="1"/>
    </xf>
    <xf numFmtId="9" fontId="16" fillId="33" borderId="38" xfId="0" applyNumberFormat="1" applyFont="1" applyFill="1" applyBorder="1" applyAlignment="1">
      <alignment vertical="center" wrapText="1"/>
    </xf>
    <xf numFmtId="0" fontId="16" fillId="33" borderId="44" xfId="0" applyFont="1" applyFill="1" applyBorder="1" applyAlignment="1">
      <alignment horizontal="left" vertical="center" wrapText="1" indent="1"/>
    </xf>
    <xf numFmtId="0" fontId="18" fillId="33" borderId="27" xfId="0" applyFont="1" applyFill="1" applyBorder="1" applyAlignment="1" applyProtection="1">
      <alignment horizontal="center" vertical="center" wrapText="1"/>
      <protection/>
    </xf>
    <xf numFmtId="2" fontId="18" fillId="33" borderId="27" xfId="0" applyNumberFormat="1" applyFont="1" applyFill="1" applyBorder="1" applyAlignment="1" applyProtection="1">
      <alignment horizontal="center" vertical="center" wrapText="1"/>
      <protection/>
    </xf>
    <xf numFmtId="3" fontId="18" fillId="33" borderId="27" xfId="0" applyNumberFormat="1" applyFont="1" applyFill="1" applyBorder="1" applyAlignment="1" applyProtection="1">
      <alignment horizontal="center" vertical="center" wrapText="1"/>
      <protection/>
    </xf>
    <xf numFmtId="0" fontId="18" fillId="33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8" fillId="0" borderId="39" xfId="0" applyFont="1" applyBorder="1" applyAlignment="1" applyProtection="1">
      <alignment vertical="center" wrapText="1"/>
      <protection locked="0"/>
    </xf>
    <xf numFmtId="9" fontId="14" fillId="0" borderId="40" xfId="64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3" xfId="0" applyFont="1" applyBorder="1" applyAlignment="1">
      <alignment vertical="center" wrapText="1"/>
    </xf>
    <xf numFmtId="0" fontId="16" fillId="33" borderId="46" xfId="0" applyFont="1" applyFill="1" applyBorder="1" applyAlignment="1">
      <alignment vertical="center" wrapText="1"/>
    </xf>
    <xf numFmtId="3" fontId="14" fillId="33" borderId="38" xfId="0" applyNumberFormat="1" applyFont="1" applyFill="1" applyBorder="1" applyAlignment="1">
      <alignment vertical="center" wrapText="1"/>
    </xf>
    <xf numFmtId="9" fontId="14" fillId="33" borderId="38" xfId="0" applyNumberFormat="1" applyFont="1" applyFill="1" applyBorder="1" applyAlignment="1">
      <alignment vertical="center" wrapText="1"/>
    </xf>
    <xf numFmtId="0" fontId="18" fillId="33" borderId="35" xfId="0" applyFont="1" applyFill="1" applyBorder="1" applyAlignment="1" applyProtection="1">
      <alignment horizontal="center" vertical="center" wrapText="1"/>
      <protection/>
    </xf>
    <xf numFmtId="0" fontId="14" fillId="33" borderId="38" xfId="0" applyFont="1" applyFill="1" applyBorder="1" applyAlignment="1">
      <alignment vertical="center" wrapText="1"/>
    </xf>
    <xf numFmtId="0" fontId="12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" fillId="0" borderId="0" xfId="57" applyFont="1" applyProtection="1">
      <alignment/>
      <protection/>
    </xf>
    <xf numFmtId="0" fontId="1" fillId="0" borderId="10" xfId="57" applyFont="1" applyBorder="1" applyProtection="1">
      <alignment/>
      <protection locked="0"/>
    </xf>
    <xf numFmtId="0" fontId="4" fillId="0" borderId="18" xfId="57" applyFont="1" applyBorder="1" applyAlignment="1" applyProtection="1">
      <alignment horizontal="center" vertical="center" wrapText="1"/>
      <protection/>
    </xf>
    <xf numFmtId="0" fontId="4" fillId="0" borderId="24" xfId="57" applyFont="1" applyBorder="1" applyAlignment="1" applyProtection="1">
      <alignment horizontal="center" vertical="center"/>
      <protection/>
    </xf>
    <xf numFmtId="0" fontId="4" fillId="0" borderId="32" xfId="57" applyFont="1" applyBorder="1" applyAlignment="1" applyProtection="1">
      <alignment horizontal="center" vertical="center"/>
      <protection/>
    </xf>
    <xf numFmtId="0" fontId="4" fillId="0" borderId="47" xfId="57" applyFont="1" applyBorder="1" applyAlignment="1" applyProtection="1">
      <alignment horizontal="center" vertical="center"/>
      <protection/>
    </xf>
    <xf numFmtId="0" fontId="1" fillId="0" borderId="17" xfId="57" applyFont="1" applyBorder="1" applyAlignment="1" applyProtection="1">
      <alignment horizontal="left" vertical="center" indent="1"/>
      <protection/>
    </xf>
    <xf numFmtId="0" fontId="25" fillId="0" borderId="28" xfId="57" applyFont="1" applyBorder="1" applyAlignment="1" applyProtection="1">
      <alignment horizontal="left" vertical="center" indent="1"/>
      <protection/>
    </xf>
    <xf numFmtId="0" fontId="1" fillId="0" borderId="28" xfId="57" applyFont="1" applyBorder="1" applyAlignment="1" applyProtection="1">
      <alignment vertical="center"/>
      <protection/>
    </xf>
    <xf numFmtId="0" fontId="1" fillId="0" borderId="38" xfId="57" applyFont="1" applyFill="1" applyBorder="1" applyAlignment="1" applyProtection="1">
      <alignment vertical="center"/>
      <protection/>
    </xf>
    <xf numFmtId="0" fontId="1" fillId="0" borderId="0" xfId="57" applyFont="1" applyAlignment="1" applyProtection="1">
      <alignment vertical="center"/>
      <protection/>
    </xf>
    <xf numFmtId="0" fontId="1" fillId="0" borderId="16" xfId="57" applyFont="1" applyBorder="1" applyAlignment="1" applyProtection="1">
      <alignment horizontal="left" vertical="center" indent="1"/>
      <protection/>
    </xf>
    <xf numFmtId="0" fontId="1" fillId="0" borderId="32" xfId="57" applyFont="1" applyBorder="1" applyAlignment="1" applyProtection="1">
      <alignment horizontal="left" vertical="center" indent="1"/>
      <protection/>
    </xf>
    <xf numFmtId="0" fontId="1" fillId="0" borderId="32" xfId="57" applyFont="1" applyBorder="1" applyAlignment="1" applyProtection="1">
      <alignment vertical="center"/>
      <protection locked="0"/>
    </xf>
    <xf numFmtId="0" fontId="1" fillId="33" borderId="48" xfId="57" applyFont="1" applyFill="1" applyBorder="1" applyAlignment="1" applyProtection="1">
      <alignment vertical="center"/>
      <protection/>
    </xf>
    <xf numFmtId="0" fontId="1" fillId="0" borderId="11" xfId="57" applyFont="1" applyBorder="1" applyAlignment="1" applyProtection="1">
      <alignment horizontal="left" vertical="center" indent="1"/>
      <protection/>
    </xf>
    <xf numFmtId="0" fontId="1" fillId="0" borderId="15" xfId="57" applyFont="1" applyBorder="1" applyAlignment="1" applyProtection="1">
      <alignment horizontal="left" vertical="center" indent="1"/>
      <protection locked="0"/>
    </xf>
    <xf numFmtId="3" fontId="1" fillId="0" borderId="15" xfId="57" applyNumberFormat="1" applyFont="1" applyBorder="1" applyAlignment="1" applyProtection="1">
      <alignment vertical="center"/>
      <protection locked="0"/>
    </xf>
    <xf numFmtId="3" fontId="1" fillId="33" borderId="41" xfId="57" applyNumberFormat="1" applyFont="1" applyFill="1" applyBorder="1" applyAlignment="1" applyProtection="1">
      <alignment vertical="center"/>
      <protection/>
    </xf>
    <xf numFmtId="0" fontId="1" fillId="0" borderId="0" xfId="57" applyFont="1" applyAlignment="1" applyProtection="1">
      <alignment vertical="center"/>
      <protection locked="0"/>
    </xf>
    <xf numFmtId="0" fontId="1" fillId="0" borderId="22" xfId="57" applyFont="1" applyBorder="1" applyAlignment="1" applyProtection="1">
      <alignment horizontal="left" vertical="center" indent="1"/>
      <protection locked="0"/>
    </xf>
    <xf numFmtId="3" fontId="1" fillId="0" borderId="22" xfId="57" applyNumberFormat="1" applyFont="1" applyBorder="1" applyAlignment="1" applyProtection="1">
      <alignment vertical="center"/>
      <protection locked="0"/>
    </xf>
    <xf numFmtId="3" fontId="1" fillId="33" borderId="40" xfId="57" applyNumberFormat="1" applyFont="1" applyFill="1" applyBorder="1" applyAlignment="1" applyProtection="1">
      <alignment vertical="center"/>
      <protection/>
    </xf>
    <xf numFmtId="0" fontId="1" fillId="0" borderId="21" xfId="57" applyFont="1" applyBorder="1" applyAlignment="1" applyProtection="1">
      <alignment horizontal="left" vertical="center" indent="1"/>
      <protection locked="0"/>
    </xf>
    <xf numFmtId="3" fontId="1" fillId="0" borderId="21" xfId="57" applyNumberFormat="1" applyFont="1" applyBorder="1" applyAlignment="1" applyProtection="1">
      <alignment vertical="center"/>
      <protection locked="0"/>
    </xf>
    <xf numFmtId="3" fontId="1" fillId="33" borderId="43" xfId="57" applyNumberFormat="1" applyFont="1" applyFill="1" applyBorder="1" applyAlignment="1" applyProtection="1">
      <alignment vertical="center"/>
      <protection/>
    </xf>
    <xf numFmtId="0" fontId="4" fillId="33" borderId="28" xfId="57" applyFont="1" applyFill="1" applyBorder="1" applyAlignment="1" applyProtection="1">
      <alignment horizontal="left" vertical="center" indent="1"/>
      <protection/>
    </xf>
    <xf numFmtId="3" fontId="4" fillId="33" borderId="28" xfId="57" applyNumberFormat="1" applyFont="1" applyFill="1" applyBorder="1" applyAlignment="1" applyProtection="1">
      <alignment vertical="center"/>
      <protection/>
    </xf>
    <xf numFmtId="3" fontId="4" fillId="33" borderId="38" xfId="57" applyNumberFormat="1" applyFont="1" applyFill="1" applyBorder="1" applyAlignment="1" applyProtection="1">
      <alignment vertical="center"/>
      <protection/>
    </xf>
    <xf numFmtId="0" fontId="25" fillId="0" borderId="28" xfId="57" applyFont="1" applyFill="1" applyBorder="1" applyAlignment="1" applyProtection="1">
      <alignment horizontal="left" vertical="center" indent="1"/>
      <protection/>
    </xf>
    <xf numFmtId="3" fontId="1" fillId="0" borderId="28" xfId="57" applyNumberFormat="1" applyFont="1" applyFill="1" applyBorder="1" applyAlignment="1" applyProtection="1">
      <alignment vertical="center"/>
      <protection/>
    </xf>
    <xf numFmtId="3" fontId="1" fillId="33" borderId="38" xfId="57" applyNumberFormat="1" applyFont="1" applyFill="1" applyBorder="1" applyAlignment="1" applyProtection="1">
      <alignment vertical="center"/>
      <protection/>
    </xf>
    <xf numFmtId="0" fontId="1" fillId="0" borderId="12" xfId="57" applyFont="1" applyBorder="1" applyAlignment="1" applyProtection="1">
      <alignment horizontal="left" vertical="center" indent="1"/>
      <protection/>
    </xf>
    <xf numFmtId="0" fontId="4" fillId="0" borderId="17" xfId="57" applyFont="1" applyBorder="1" applyAlignment="1" applyProtection="1">
      <alignment horizontal="left" vertical="center" indent="1"/>
      <protection/>
    </xf>
    <xf numFmtId="0" fontId="4" fillId="0" borderId="17" xfId="57" applyFont="1" applyBorder="1" applyAlignment="1" applyProtection="1">
      <alignment horizontal="center"/>
      <protection/>
    </xf>
    <xf numFmtId="0" fontId="4" fillId="33" borderId="28" xfId="57" applyFont="1" applyFill="1" applyBorder="1" applyAlignment="1" applyProtection="1">
      <alignment horizontal="left" indent="1"/>
      <protection locked="0"/>
    </xf>
    <xf numFmtId="3" fontId="4" fillId="33" borderId="28" xfId="57" applyNumberFormat="1" applyFont="1" applyFill="1" applyBorder="1" applyProtection="1">
      <alignment/>
      <protection/>
    </xf>
    <xf numFmtId="0" fontId="1" fillId="0" borderId="0" xfId="57" applyFont="1" applyProtection="1">
      <alignment/>
      <protection/>
    </xf>
    <xf numFmtId="0" fontId="12" fillId="33" borderId="44" xfId="56" applyFont="1" applyFill="1" applyBorder="1" applyAlignment="1" applyProtection="1">
      <alignment horizontal="center" vertical="center" wrapText="1"/>
      <protection/>
    </xf>
    <xf numFmtId="0" fontId="5" fillId="0" borderId="17" xfId="57" applyFont="1" applyBorder="1" applyAlignment="1">
      <alignment horizontal="center"/>
      <protection/>
    </xf>
    <xf numFmtId="0" fontId="5" fillId="34" borderId="28" xfId="57" applyFont="1" applyFill="1" applyBorder="1" applyAlignment="1" applyProtection="1">
      <alignment horizontal="left" indent="1"/>
      <protection locked="0"/>
    </xf>
    <xf numFmtId="224" fontId="5" fillId="34" borderId="28" xfId="57" applyNumberFormat="1" applyFont="1" applyFill="1" applyBorder="1">
      <alignment/>
      <protection/>
    </xf>
    <xf numFmtId="0" fontId="8" fillId="0" borderId="0" xfId="57" applyFont="1">
      <alignment/>
      <protection/>
    </xf>
    <xf numFmtId="0" fontId="5" fillId="34" borderId="17" xfId="57" applyFont="1" applyFill="1" applyBorder="1" applyProtection="1">
      <alignment/>
      <protection locked="0"/>
    </xf>
    <xf numFmtId="0" fontId="5" fillId="34" borderId="28" xfId="57" applyFont="1" applyFill="1" applyBorder="1" applyProtection="1">
      <alignment/>
      <protection locked="0"/>
    </xf>
    <xf numFmtId="224" fontId="5" fillId="34" borderId="28" xfId="57" applyNumberFormat="1" applyFont="1" applyFill="1" applyBorder="1" applyProtection="1">
      <alignment/>
      <protection locked="0"/>
    </xf>
    <xf numFmtId="0" fontId="5" fillId="34" borderId="38" xfId="57" applyFont="1" applyFill="1" applyBorder="1">
      <alignment/>
      <protection/>
    </xf>
    <xf numFmtId="225" fontId="1" fillId="0" borderId="32" xfId="57" applyNumberFormat="1" applyFont="1" applyBorder="1" applyAlignment="1" applyProtection="1">
      <alignment vertical="center"/>
      <protection locked="0"/>
    </xf>
    <xf numFmtId="0" fontId="18" fillId="35" borderId="16" xfId="56" applyFont="1" applyFill="1" applyBorder="1" applyAlignment="1" applyProtection="1">
      <alignment horizontal="center" vertical="center" wrapText="1"/>
      <protection/>
    </xf>
    <xf numFmtId="0" fontId="18" fillId="35" borderId="15" xfId="56" applyFont="1" applyFill="1" applyBorder="1" applyAlignment="1" applyProtection="1">
      <alignment vertical="center" wrapText="1"/>
      <protection/>
    </xf>
    <xf numFmtId="3" fontId="14" fillId="35" borderId="15" xfId="56" applyNumberFormat="1" applyFont="1" applyFill="1" applyBorder="1" applyAlignment="1" applyProtection="1">
      <alignment vertical="center" wrapText="1"/>
      <protection locked="0"/>
    </xf>
    <xf numFmtId="0" fontId="1" fillId="35" borderId="0" xfId="56" applyFill="1">
      <alignment/>
      <protection/>
    </xf>
    <xf numFmtId="0" fontId="18" fillId="35" borderId="13" xfId="56" applyFont="1" applyFill="1" applyBorder="1" applyAlignment="1" applyProtection="1">
      <alignment horizontal="center" vertical="center" wrapText="1"/>
      <protection/>
    </xf>
    <xf numFmtId="0" fontId="18" fillId="35" borderId="21" xfId="56" applyFont="1" applyFill="1" applyBorder="1" applyAlignment="1" applyProtection="1">
      <alignment vertical="center" wrapText="1"/>
      <protection/>
    </xf>
    <xf numFmtId="3" fontId="14" fillId="35" borderId="21" xfId="56" applyNumberFormat="1" applyFont="1" applyFill="1" applyBorder="1" applyAlignment="1" applyProtection="1">
      <alignment vertical="center" wrapText="1"/>
      <protection locked="0"/>
    </xf>
    <xf numFmtId="0" fontId="14" fillId="35" borderId="16" xfId="56" applyFont="1" applyFill="1" applyBorder="1" applyAlignment="1" applyProtection="1">
      <alignment horizontal="center" vertical="center" wrapText="1"/>
      <protection/>
    </xf>
    <xf numFmtId="0" fontId="12" fillId="35" borderId="15" xfId="56" applyFont="1" applyFill="1" applyBorder="1" applyAlignment="1" applyProtection="1">
      <alignment vertical="center" wrapText="1"/>
      <protection/>
    </xf>
    <xf numFmtId="3" fontId="12" fillId="35" borderId="15" xfId="56" applyNumberFormat="1" applyFont="1" applyFill="1" applyBorder="1" applyAlignment="1" applyProtection="1">
      <alignment vertical="center" wrapText="1"/>
      <protection locked="0"/>
    </xf>
    <xf numFmtId="0" fontId="14" fillId="35" borderId="13" xfId="56" applyFont="1" applyFill="1" applyBorder="1" applyAlignment="1" applyProtection="1">
      <alignment horizontal="center" vertical="center" wrapText="1"/>
      <protection/>
    </xf>
    <xf numFmtId="0" fontId="14" fillId="35" borderId="21" xfId="56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2" fillId="0" borderId="49" xfId="56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3" fontId="21" fillId="0" borderId="31" xfId="0" applyNumberFormat="1" applyFont="1" applyBorder="1" applyAlignment="1">
      <alignment/>
    </xf>
    <xf numFmtId="0" fontId="14" fillId="0" borderId="49" xfId="56" applyFont="1" applyBorder="1" applyAlignment="1" applyProtection="1">
      <alignment horizontal="center" vertical="center"/>
      <protection locked="0"/>
    </xf>
    <xf numFmtId="3" fontId="13" fillId="0" borderId="29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0" fontId="12" fillId="0" borderId="24" xfId="56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wrapText="1"/>
    </xf>
    <xf numFmtId="0" fontId="12" fillId="0" borderId="47" xfId="56" applyFont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19" fillId="0" borderId="0" xfId="56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2" fillId="0" borderId="14" xfId="56" applyFont="1" applyBorder="1" applyAlignment="1" applyProtection="1">
      <alignment horizontal="center" vertical="center" wrapText="1"/>
      <protection/>
    </xf>
    <xf numFmtId="0" fontId="12" fillId="0" borderId="42" xfId="56" applyFont="1" applyBorder="1" applyAlignment="1" applyProtection="1">
      <alignment horizontal="center" vertical="center" wrapText="1"/>
      <protection/>
    </xf>
    <xf numFmtId="0" fontId="12" fillId="0" borderId="25" xfId="56" applyFont="1" applyBorder="1" applyAlignment="1" applyProtection="1">
      <alignment horizontal="center" vertical="center" wrapText="1"/>
      <protection/>
    </xf>
    <xf numFmtId="0" fontId="12" fillId="0" borderId="23" xfId="56" applyFont="1" applyBorder="1" applyAlignment="1" applyProtection="1">
      <alignment horizontal="center" vertical="center" wrapText="1"/>
      <protection/>
    </xf>
    <xf numFmtId="0" fontId="12" fillId="0" borderId="13" xfId="56" applyFont="1" applyBorder="1" applyAlignment="1" applyProtection="1">
      <alignment horizontal="center" vertical="center" wrapText="1"/>
      <protection/>
    </xf>
    <xf numFmtId="0" fontId="12" fillId="0" borderId="49" xfId="56" applyFont="1" applyBorder="1" applyAlignment="1" applyProtection="1">
      <alignment horizontal="center" vertical="center" wrapText="1"/>
      <protection/>
    </xf>
    <xf numFmtId="0" fontId="12" fillId="0" borderId="21" xfId="56" applyFont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20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29" xfId="0" applyFont="1" applyBorder="1" applyAlignment="1" applyProtection="1">
      <alignment vertical="center"/>
      <protection/>
    </xf>
    <xf numFmtId="0" fontId="21" fillId="0" borderId="30" xfId="0" applyFont="1" applyBorder="1" applyAlignment="1" applyProtection="1">
      <alignment vertical="center"/>
      <protection/>
    </xf>
    <xf numFmtId="0" fontId="21" fillId="0" borderId="31" xfId="0" applyFont="1" applyBorder="1" applyAlignment="1" applyProtection="1">
      <alignment vertical="center"/>
      <protection/>
    </xf>
    <xf numFmtId="3" fontId="13" fillId="0" borderId="29" xfId="0" applyNumberFormat="1" applyFont="1" applyBorder="1" applyAlignment="1" applyProtection="1">
      <alignment vertical="center"/>
      <protection/>
    </xf>
    <xf numFmtId="3" fontId="13" fillId="0" borderId="30" xfId="0" applyNumberFormat="1" applyFont="1" applyBorder="1" applyAlignment="1" applyProtection="1">
      <alignment vertical="center"/>
      <protection/>
    </xf>
    <xf numFmtId="3" fontId="13" fillId="0" borderId="31" xfId="0" applyNumberFormat="1" applyFont="1" applyBorder="1" applyAlignment="1" applyProtection="1">
      <alignment vertical="center"/>
      <protection/>
    </xf>
    <xf numFmtId="0" fontId="19" fillId="0" borderId="5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19" fillId="0" borderId="35" xfId="0" applyFont="1" applyBorder="1" applyAlignment="1">
      <alignment horizontal="center" vertical="center"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26" xfId="0" applyFont="1" applyBorder="1" applyAlignment="1">
      <alignment/>
    </xf>
    <xf numFmtId="3" fontId="21" fillId="0" borderId="0" xfId="0" applyNumberFormat="1" applyFont="1" applyAlignment="1">
      <alignment/>
    </xf>
    <xf numFmtId="3" fontId="13" fillId="0" borderId="33" xfId="0" applyNumberFormat="1" applyFont="1" applyBorder="1" applyAlignment="1">
      <alignment/>
    </xf>
    <xf numFmtId="3" fontId="13" fillId="0" borderId="34" xfId="0" applyNumberFormat="1" applyFont="1" applyBorder="1" applyAlignment="1">
      <alignment/>
    </xf>
    <xf numFmtId="3" fontId="13" fillId="0" borderId="26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36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10" fillId="0" borderId="0" xfId="56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4" fillId="0" borderId="0" xfId="56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2" fillId="0" borderId="0" xfId="56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0" fontId="12" fillId="0" borderId="0" xfId="56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4" fillId="0" borderId="0" xfId="56" applyFont="1" applyFill="1" applyBorder="1" applyAlignment="1" applyProtection="1">
      <alignment horizontal="center" vertical="center"/>
      <protection/>
    </xf>
    <xf numFmtId="0" fontId="2" fillId="0" borderId="14" xfId="56" applyFont="1" applyBorder="1" applyAlignment="1" applyProtection="1">
      <alignment horizontal="center" vertical="center" wrapText="1"/>
      <protection/>
    </xf>
    <xf numFmtId="0" fontId="2" fillId="0" borderId="42" xfId="56" applyFont="1" applyBorder="1" applyAlignment="1" applyProtection="1">
      <alignment horizontal="center" vertical="center" wrapText="1"/>
      <protection/>
    </xf>
    <xf numFmtId="0" fontId="14" fillId="0" borderId="25" xfId="56" applyFont="1" applyBorder="1" applyAlignment="1" applyProtection="1">
      <alignment horizontal="center" vertical="center" wrapText="1"/>
      <protection/>
    </xf>
    <xf numFmtId="0" fontId="14" fillId="0" borderId="23" xfId="56" applyFont="1" applyBorder="1" applyAlignment="1" applyProtection="1">
      <alignment horizontal="center" vertical="center" wrapText="1"/>
      <protection/>
    </xf>
    <xf numFmtId="0" fontId="2" fillId="0" borderId="13" xfId="56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3" fillId="0" borderId="0" xfId="56" applyFont="1" applyFill="1" applyBorder="1" applyAlignment="1" applyProtection="1">
      <alignment horizontal="center" vertical="center"/>
      <protection/>
    </xf>
    <xf numFmtId="0" fontId="19" fillId="0" borderId="0" xfId="56" applyFont="1" applyAlignment="1">
      <alignment horizontal="center"/>
      <protection/>
    </xf>
    <xf numFmtId="0" fontId="13" fillId="0" borderId="0" xfId="56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1" fillId="0" borderId="0" xfId="57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13" fillId="0" borderId="0" xfId="57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62" fillId="0" borderId="0" xfId="0" applyFont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224" fontId="0" fillId="0" borderId="0" xfId="0" applyNumberFormat="1" applyAlignment="1">
      <alignment horizontal="left" vertical="center" wrapText="1"/>
    </xf>
    <xf numFmtId="224" fontId="3" fillId="0" borderId="10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224" fontId="8" fillId="0" borderId="33" xfId="0" applyNumberFormat="1" applyFont="1" applyBorder="1" applyAlignment="1" applyProtection="1">
      <alignment vertical="center" wrapText="1"/>
      <protection locked="0"/>
    </xf>
    <xf numFmtId="3" fontId="0" fillId="0" borderId="41" xfId="0" applyNumberForma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 indent="1"/>
    </xf>
    <xf numFmtId="224" fontId="8" fillId="0" borderId="29" xfId="0" applyNumberFormat="1" applyFont="1" applyBorder="1" applyAlignment="1" applyProtection="1">
      <alignment vertical="center" wrapText="1"/>
      <protection locked="0"/>
    </xf>
    <xf numFmtId="224" fontId="8" fillId="0" borderId="15" xfId="0" applyNumberFormat="1" applyFont="1" applyBorder="1" applyAlignment="1" applyProtection="1">
      <alignment vertical="center" wrapText="1"/>
      <protection locked="0"/>
    </xf>
    <xf numFmtId="0" fontId="2" fillId="34" borderId="11" xfId="0" applyFont="1" applyFill="1" applyBorder="1" applyAlignment="1">
      <alignment horizontal="center" vertical="center" wrapText="1"/>
    </xf>
    <xf numFmtId="224" fontId="2" fillId="34" borderId="33" xfId="0" applyNumberFormat="1" applyFont="1" applyFill="1" applyBorder="1" applyAlignment="1">
      <alignment horizontal="right" vertical="center" wrapText="1"/>
    </xf>
    <xf numFmtId="224" fontId="2" fillId="34" borderId="41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center" wrapText="1"/>
    </xf>
    <xf numFmtId="224" fontId="5" fillId="34" borderId="33" xfId="0" applyNumberFormat="1" applyFont="1" applyFill="1" applyBorder="1" applyAlignment="1" applyProtection="1">
      <alignment vertical="center" wrapText="1"/>
      <protection locked="0"/>
    </xf>
    <xf numFmtId="0" fontId="5" fillId="34" borderId="17" xfId="0" applyFont="1" applyFill="1" applyBorder="1" applyAlignment="1">
      <alignment horizontal="left" vertical="center" wrapText="1" indent="1"/>
    </xf>
    <xf numFmtId="224" fontId="5" fillId="34" borderId="46" xfId="0" applyNumberFormat="1" applyFont="1" applyFill="1" applyBorder="1" applyAlignment="1">
      <alignment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83"/>
  <sheetViews>
    <sheetView zoomScalePageLayoutView="0" workbookViewId="0" topLeftCell="A26">
      <selection activeCell="C56" sqref="C56"/>
    </sheetView>
  </sheetViews>
  <sheetFormatPr defaultColWidth="9.375" defaultRowHeight="12.75"/>
  <cols>
    <col min="1" max="1" width="6.125" style="6" customWidth="1"/>
    <col min="2" max="2" width="43.125" style="6" customWidth="1"/>
    <col min="3" max="3" width="26.75390625" style="6" customWidth="1"/>
    <col min="4" max="4" width="17.50390625" style="6" customWidth="1"/>
    <col min="5" max="5" width="16.625" style="6" customWidth="1"/>
    <col min="6" max="16384" width="9.375" style="6" customWidth="1"/>
  </cols>
  <sheetData>
    <row r="1" spans="1:3" ht="15.75" customHeight="1">
      <c r="A1" s="403" t="s">
        <v>0</v>
      </c>
      <c r="B1" s="404"/>
      <c r="C1" s="404"/>
    </row>
    <row r="2" spans="1:3" ht="15.75" customHeight="1" thickBot="1">
      <c r="A2" s="69"/>
      <c r="B2" s="69"/>
      <c r="C2" s="69"/>
    </row>
    <row r="3" spans="1:3" ht="15.75" customHeight="1">
      <c r="A3" s="405" t="s">
        <v>1</v>
      </c>
      <c r="B3" s="410" t="s">
        <v>84</v>
      </c>
      <c r="C3" s="399" t="s">
        <v>273</v>
      </c>
    </row>
    <row r="4" spans="1:3" ht="45" customHeight="1">
      <c r="A4" s="409"/>
      <c r="B4" s="411"/>
      <c r="C4" s="400"/>
    </row>
    <row r="5" spans="1:3" s="8" customFormat="1" ht="12" customHeight="1">
      <c r="A5" s="71"/>
      <c r="B5" s="71">
        <v>2</v>
      </c>
      <c r="C5" s="72">
        <v>3</v>
      </c>
    </row>
    <row r="6" spans="1:3" s="7" customFormat="1" ht="15.75" customHeight="1">
      <c r="A6" s="73" t="s">
        <v>2</v>
      </c>
      <c r="B6" s="74" t="s">
        <v>88</v>
      </c>
      <c r="C6" s="75">
        <f>C7+C8+C13+C18+C20+C21</f>
        <v>250093013</v>
      </c>
    </row>
    <row r="7" spans="1:3" s="7" customFormat="1" ht="15.75" customHeight="1">
      <c r="A7" s="76" t="s">
        <v>3</v>
      </c>
      <c r="B7" s="77" t="s">
        <v>111</v>
      </c>
      <c r="C7" s="78">
        <v>16248000</v>
      </c>
    </row>
    <row r="8" spans="1:3" s="7" customFormat="1" ht="15.75" customHeight="1">
      <c r="A8" s="79" t="s">
        <v>4</v>
      </c>
      <c r="B8" s="80" t="s">
        <v>110</v>
      </c>
      <c r="C8" s="75">
        <v>21000000</v>
      </c>
    </row>
    <row r="9" spans="1:3" s="7" customFormat="1" ht="15.75" customHeight="1">
      <c r="A9" s="81" t="s">
        <v>5</v>
      </c>
      <c r="B9" s="82" t="s">
        <v>85</v>
      </c>
      <c r="C9" s="83">
        <v>21000000</v>
      </c>
    </row>
    <row r="10" spans="1:3" s="7" customFormat="1" ht="15.75" customHeight="1">
      <c r="A10" s="81" t="s">
        <v>6</v>
      </c>
      <c r="B10" s="82" t="s">
        <v>86</v>
      </c>
      <c r="C10" s="83"/>
    </row>
    <row r="11" spans="1:3" s="7" customFormat="1" ht="15.75" customHeight="1">
      <c r="A11" s="81" t="s">
        <v>7</v>
      </c>
      <c r="B11" s="82" t="s">
        <v>87</v>
      </c>
      <c r="C11" s="83"/>
    </row>
    <row r="12" spans="1:3" s="7" customFormat="1" ht="15.75" customHeight="1" hidden="1" thickBot="1">
      <c r="A12" s="81"/>
      <c r="B12" s="82"/>
      <c r="C12" s="83"/>
    </row>
    <row r="13" spans="1:3" s="7" customFormat="1" ht="15.75" customHeight="1">
      <c r="A13" s="73">
        <v>7</v>
      </c>
      <c r="B13" s="80" t="s">
        <v>109</v>
      </c>
      <c r="C13" s="78">
        <v>155583666</v>
      </c>
    </row>
    <row r="14" spans="1:3" s="7" customFormat="1" ht="15.75" customHeight="1">
      <c r="A14" s="81">
        <v>8</v>
      </c>
      <c r="B14" s="82" t="s">
        <v>90</v>
      </c>
      <c r="C14" s="84">
        <v>155583666</v>
      </c>
    </row>
    <row r="15" spans="1:3" s="7" customFormat="1" ht="15.75" customHeight="1" hidden="1" thickBot="1">
      <c r="A15" s="81"/>
      <c r="B15" s="82"/>
      <c r="C15" s="84"/>
    </row>
    <row r="16" spans="1:3" s="7" customFormat="1" ht="15.75" customHeight="1" hidden="1" thickBot="1">
      <c r="A16" s="81" t="s">
        <v>89</v>
      </c>
      <c r="B16" s="85"/>
      <c r="C16" s="84"/>
    </row>
    <row r="17" spans="1:3" s="7" customFormat="1" ht="15.75" customHeight="1">
      <c r="A17" s="81">
        <v>9</v>
      </c>
      <c r="B17" s="85" t="s">
        <v>91</v>
      </c>
      <c r="C17" s="84"/>
    </row>
    <row r="18" spans="1:3" s="7" customFormat="1" ht="15.75" customHeight="1">
      <c r="A18" s="81">
        <v>10</v>
      </c>
      <c r="B18" s="77" t="s">
        <v>212</v>
      </c>
      <c r="C18" s="78">
        <v>12176000</v>
      </c>
    </row>
    <row r="19" spans="1:3" s="7" customFormat="1" ht="15.75" customHeight="1">
      <c r="A19" s="73">
        <v>11</v>
      </c>
      <c r="B19" s="80" t="s">
        <v>108</v>
      </c>
      <c r="C19" s="75"/>
    </row>
    <row r="20" spans="1:3" s="7" customFormat="1" ht="15.75" customHeight="1">
      <c r="A20" s="81">
        <v>12</v>
      </c>
      <c r="B20" s="77" t="s">
        <v>107</v>
      </c>
      <c r="C20" s="86">
        <v>39462000</v>
      </c>
    </row>
    <row r="21" spans="1:3" s="7" customFormat="1" ht="15.75" customHeight="1">
      <c r="A21" s="81">
        <v>13</v>
      </c>
      <c r="B21" s="77" t="s">
        <v>106</v>
      </c>
      <c r="C21" s="78">
        <v>5623347</v>
      </c>
    </row>
    <row r="22" spans="1:3" s="7" customFormat="1" ht="15.75" customHeight="1">
      <c r="A22" s="81">
        <v>14</v>
      </c>
      <c r="B22" s="87" t="s">
        <v>92</v>
      </c>
      <c r="C22" s="84"/>
    </row>
    <row r="23" spans="1:3" s="7" customFormat="1" ht="15.75" customHeight="1">
      <c r="A23" s="81">
        <v>15</v>
      </c>
      <c r="B23" s="87" t="s">
        <v>100</v>
      </c>
      <c r="C23" s="84"/>
    </row>
    <row r="24" spans="1:3" s="7" customFormat="1" ht="15.75" customHeight="1">
      <c r="A24" s="81">
        <v>16</v>
      </c>
      <c r="B24" s="87" t="s">
        <v>239</v>
      </c>
      <c r="C24" s="84">
        <v>5623347</v>
      </c>
    </row>
    <row r="25" spans="1:3" s="7" customFormat="1" ht="15.75" customHeight="1">
      <c r="A25" s="81">
        <v>17</v>
      </c>
      <c r="B25" s="88" t="s">
        <v>93</v>
      </c>
      <c r="C25" s="78">
        <v>275425000</v>
      </c>
    </row>
    <row r="26" spans="1:3" s="7" customFormat="1" ht="15.75" customHeight="1">
      <c r="A26" s="81">
        <v>18</v>
      </c>
      <c r="B26" s="77" t="s">
        <v>105</v>
      </c>
      <c r="C26" s="78"/>
    </row>
    <row r="27" spans="1:3" s="7" customFormat="1" ht="15.75" customHeight="1">
      <c r="A27" s="81">
        <v>19</v>
      </c>
      <c r="B27" s="87" t="s">
        <v>94</v>
      </c>
      <c r="C27" s="78"/>
    </row>
    <row r="28" spans="1:3" s="7" customFormat="1" ht="15.75" customHeight="1">
      <c r="A28" s="81">
        <v>20</v>
      </c>
      <c r="B28" s="87" t="s">
        <v>225</v>
      </c>
      <c r="C28" s="84"/>
    </row>
    <row r="29" spans="1:3" s="7" customFormat="1" ht="15.75" customHeight="1">
      <c r="A29" s="81">
        <v>21</v>
      </c>
      <c r="B29" s="77" t="s">
        <v>104</v>
      </c>
      <c r="C29" s="78"/>
    </row>
    <row r="30" spans="1:3" s="7" customFormat="1" ht="15.75" customHeight="1">
      <c r="A30" s="81">
        <v>22</v>
      </c>
      <c r="B30" s="87" t="s">
        <v>96</v>
      </c>
      <c r="C30" s="78"/>
    </row>
    <row r="31" spans="1:3" s="7" customFormat="1" ht="15.75" customHeight="1">
      <c r="A31" s="73">
        <v>23</v>
      </c>
      <c r="B31" s="77" t="s">
        <v>97</v>
      </c>
      <c r="C31" s="75"/>
    </row>
    <row r="32" spans="1:3" s="7" customFormat="1" ht="15.75" customHeight="1">
      <c r="A32" s="81">
        <v>24</v>
      </c>
      <c r="B32" s="80" t="s">
        <v>98</v>
      </c>
      <c r="C32" s="78"/>
    </row>
    <row r="33" spans="1:3" s="7" customFormat="1" ht="25.5" customHeight="1">
      <c r="A33" s="81">
        <v>25</v>
      </c>
      <c r="B33" s="77" t="s">
        <v>103</v>
      </c>
      <c r="C33" s="78">
        <v>275425000</v>
      </c>
    </row>
    <row r="34" spans="1:3" s="7" customFormat="1" ht="15.75" customHeight="1">
      <c r="A34" s="81">
        <v>26</v>
      </c>
      <c r="B34" s="77" t="s">
        <v>102</v>
      </c>
      <c r="C34" s="78"/>
    </row>
    <row r="35" spans="1:3" s="7" customFormat="1" ht="15.75" customHeight="1">
      <c r="A35" s="81">
        <v>27</v>
      </c>
      <c r="B35" s="87" t="s">
        <v>99</v>
      </c>
      <c r="C35" s="84"/>
    </row>
    <row r="36" spans="1:3" s="7" customFormat="1" ht="15.75" customHeight="1">
      <c r="A36" s="81">
        <v>28</v>
      </c>
      <c r="B36" s="90" t="s">
        <v>228</v>
      </c>
      <c r="C36" s="84"/>
    </row>
    <row r="37" spans="1:5" s="7" customFormat="1" ht="15.75" customHeight="1" thickBot="1">
      <c r="A37" s="91">
        <v>29</v>
      </c>
      <c r="B37" s="92" t="s">
        <v>112</v>
      </c>
      <c r="C37" s="93">
        <f>C6+C25</f>
        <v>525518013</v>
      </c>
      <c r="D37" s="7" t="s">
        <v>229</v>
      </c>
      <c r="E37" s="66"/>
    </row>
    <row r="38" spans="1:3" s="7" customFormat="1" ht="15.75" customHeight="1">
      <c r="A38" s="94"/>
      <c r="B38" s="95"/>
      <c r="C38" s="96"/>
    </row>
    <row r="39" spans="1:3" s="7" customFormat="1" ht="15.75" customHeight="1">
      <c r="A39" s="94"/>
      <c r="B39" s="95"/>
      <c r="C39" s="96"/>
    </row>
    <row r="40" spans="1:3" s="7" customFormat="1" ht="15.75" customHeight="1">
      <c r="A40" s="97"/>
      <c r="B40" s="98"/>
      <c r="C40" s="98"/>
    </row>
    <row r="41" spans="1:3" s="7" customFormat="1" ht="15.75" customHeight="1">
      <c r="A41" s="94"/>
      <c r="B41" s="95"/>
      <c r="C41" s="96"/>
    </row>
    <row r="42" spans="1:3" s="7" customFormat="1" ht="15.75" customHeight="1">
      <c r="A42" s="94"/>
      <c r="B42" s="95"/>
      <c r="C42" s="96"/>
    </row>
    <row r="43" spans="1:3" s="7" customFormat="1" ht="15.75" customHeight="1">
      <c r="A43" s="94"/>
      <c r="B43" s="95"/>
      <c r="C43" s="96"/>
    </row>
    <row r="44" spans="1:3" s="7" customFormat="1" ht="15.75" customHeight="1">
      <c r="A44" s="99"/>
      <c r="B44" s="100"/>
      <c r="C44" s="101"/>
    </row>
    <row r="45" spans="1:3" s="7" customFormat="1" ht="15.75" customHeight="1">
      <c r="A45" s="99"/>
      <c r="B45" s="102"/>
      <c r="C45" s="102"/>
    </row>
    <row r="46" spans="1:3" s="9" customFormat="1" ht="13.5" customHeight="1">
      <c r="A46" s="103"/>
      <c r="B46" s="104"/>
      <c r="C46" s="104"/>
    </row>
    <row r="47" spans="1:3" s="9" customFormat="1" ht="13.5" customHeight="1">
      <c r="A47" s="103"/>
      <c r="B47" s="104"/>
      <c r="C47" s="104"/>
    </row>
    <row r="48" spans="1:3" ht="15">
      <c r="A48" s="106"/>
      <c r="B48" s="106"/>
      <c r="C48" s="107"/>
    </row>
    <row r="49" spans="1:3" ht="16.5" customHeight="1">
      <c r="A49" s="108" t="s">
        <v>26</v>
      </c>
      <c r="B49" s="108"/>
      <c r="C49" s="109"/>
    </row>
    <row r="50" spans="1:3" ht="16.5" customHeight="1" thickBot="1">
      <c r="A50" s="110"/>
      <c r="B50" s="110"/>
      <c r="C50" s="111"/>
    </row>
    <row r="51" spans="1:3" ht="12.75" customHeight="1">
      <c r="A51" s="405" t="s">
        <v>1</v>
      </c>
      <c r="B51" s="407" t="s">
        <v>113</v>
      </c>
      <c r="C51" s="401" t="s">
        <v>273</v>
      </c>
    </row>
    <row r="52" spans="1:3" s="8" customFormat="1" ht="42" customHeight="1" thickBot="1">
      <c r="A52" s="406"/>
      <c r="B52" s="408"/>
      <c r="C52" s="402"/>
    </row>
    <row r="53" spans="1:4" ht="15.75" customHeight="1" thickBot="1">
      <c r="A53" s="112" t="s">
        <v>2</v>
      </c>
      <c r="B53" s="113" t="s">
        <v>88</v>
      </c>
      <c r="C53" s="114">
        <f>C54+C55+C56+C57+C58+C65+C62</f>
        <v>242178113</v>
      </c>
      <c r="D53" s="65"/>
    </row>
    <row r="54" spans="1:4" ht="15.75" customHeight="1">
      <c r="A54" s="115" t="s">
        <v>3</v>
      </c>
      <c r="B54" s="116" t="s">
        <v>131</v>
      </c>
      <c r="C54" s="117">
        <v>122416000</v>
      </c>
      <c r="D54" s="65"/>
    </row>
    <row r="55" spans="1:4" ht="28.5" customHeight="1">
      <c r="A55" s="119" t="s">
        <v>4</v>
      </c>
      <c r="B55" s="77" t="s">
        <v>215</v>
      </c>
      <c r="C55" s="78">
        <v>17732000</v>
      </c>
      <c r="D55" s="65"/>
    </row>
    <row r="56" spans="1:4" ht="15.75" customHeight="1">
      <c r="A56" s="119" t="s">
        <v>5</v>
      </c>
      <c r="B56" s="77" t="s">
        <v>114</v>
      </c>
      <c r="C56" s="120">
        <v>73290000</v>
      </c>
      <c r="D56" s="65"/>
    </row>
    <row r="57" spans="1:3" ht="15.75" customHeight="1">
      <c r="A57" s="119" t="s">
        <v>6</v>
      </c>
      <c r="B57" s="122" t="s">
        <v>115</v>
      </c>
      <c r="C57" s="120">
        <v>8919000</v>
      </c>
    </row>
    <row r="58" spans="1:3" ht="23.25" customHeight="1">
      <c r="A58" s="119" t="s">
        <v>7</v>
      </c>
      <c r="B58" s="122" t="s">
        <v>132</v>
      </c>
      <c r="C58" s="120">
        <f>C59+C60+C61</f>
        <v>4920000</v>
      </c>
    </row>
    <row r="59" spans="1:3" ht="21" customHeight="1">
      <c r="A59" s="119" t="s">
        <v>8</v>
      </c>
      <c r="B59" s="87" t="s">
        <v>116</v>
      </c>
      <c r="C59" s="121">
        <v>800000</v>
      </c>
    </row>
    <row r="60" spans="1:3" ht="15.75" customHeight="1">
      <c r="A60" s="119" t="s">
        <v>9</v>
      </c>
      <c r="B60" s="87" t="s">
        <v>117</v>
      </c>
      <c r="C60" s="84">
        <v>2120000</v>
      </c>
    </row>
    <row r="61" spans="1:3" ht="15.75" customHeight="1">
      <c r="A61" s="123">
        <v>9</v>
      </c>
      <c r="B61" s="87" t="s">
        <v>274</v>
      </c>
      <c r="C61" s="84">
        <v>2000000</v>
      </c>
    </row>
    <row r="62" spans="1:3" ht="15.75" customHeight="1">
      <c r="A62" s="123">
        <v>10</v>
      </c>
      <c r="B62" s="77" t="s">
        <v>119</v>
      </c>
      <c r="C62" s="78">
        <v>9277766</v>
      </c>
    </row>
    <row r="63" spans="1:3" s="383" customFormat="1" ht="15.75" customHeight="1">
      <c r="A63" s="380">
        <v>11</v>
      </c>
      <c r="B63" s="381" t="s">
        <v>120</v>
      </c>
      <c r="C63" s="382">
        <v>9277766</v>
      </c>
    </row>
    <row r="64" spans="1:3" ht="15.75" customHeight="1">
      <c r="A64" s="123">
        <v>12</v>
      </c>
      <c r="B64" s="87" t="s">
        <v>121</v>
      </c>
      <c r="C64" s="84"/>
    </row>
    <row r="65" spans="1:3" ht="15.75" customHeight="1">
      <c r="A65" s="123">
        <v>13</v>
      </c>
      <c r="B65" s="77" t="s">
        <v>122</v>
      </c>
      <c r="C65" s="78">
        <v>5623347</v>
      </c>
    </row>
    <row r="66" spans="1:3" ht="15.75" customHeight="1">
      <c r="A66" s="123">
        <v>14</v>
      </c>
      <c r="B66" s="87" t="s">
        <v>101</v>
      </c>
      <c r="C66" s="84"/>
    </row>
    <row r="67" spans="1:3" ht="15.75" customHeight="1" thickBot="1">
      <c r="A67" s="123">
        <v>15</v>
      </c>
      <c r="B67" s="87" t="s">
        <v>240</v>
      </c>
      <c r="C67" s="84">
        <v>5623347</v>
      </c>
    </row>
    <row r="68" spans="1:3" ht="15.75" customHeight="1" thickBot="1">
      <c r="A68" s="124">
        <v>16</v>
      </c>
      <c r="B68" s="125" t="s">
        <v>118</v>
      </c>
      <c r="C68" s="126">
        <f>C69+C70+C71+C72</f>
        <v>283339900</v>
      </c>
    </row>
    <row r="69" spans="1:3" ht="15.75" customHeight="1">
      <c r="A69" s="127">
        <v>17</v>
      </c>
      <c r="B69" s="128" t="s">
        <v>123</v>
      </c>
      <c r="C69" s="129">
        <v>55572000</v>
      </c>
    </row>
    <row r="70" spans="1:3" ht="15.75" customHeight="1">
      <c r="A70" s="127">
        <v>18</v>
      </c>
      <c r="B70" s="77" t="s">
        <v>124</v>
      </c>
      <c r="C70" s="78">
        <v>219853000</v>
      </c>
    </row>
    <row r="71" spans="1:3" ht="15.75" customHeight="1">
      <c r="A71" s="127">
        <v>19</v>
      </c>
      <c r="B71" s="77" t="s">
        <v>125</v>
      </c>
      <c r="C71" s="78">
        <v>234900</v>
      </c>
    </row>
    <row r="72" spans="1:3" ht="15.75" customHeight="1">
      <c r="A72" s="127">
        <v>20</v>
      </c>
      <c r="B72" s="77" t="s">
        <v>126</v>
      </c>
      <c r="C72" s="78">
        <v>7680000</v>
      </c>
    </row>
    <row r="73" spans="1:3" s="383" customFormat="1" ht="15.75" customHeight="1" thickBot="1">
      <c r="A73" s="384">
        <v>21</v>
      </c>
      <c r="B73" s="385" t="s">
        <v>127</v>
      </c>
      <c r="C73" s="386">
        <v>7680000</v>
      </c>
    </row>
    <row r="74" spans="1:3" ht="15.75" customHeight="1" thickBot="1">
      <c r="A74" s="124">
        <v>22</v>
      </c>
      <c r="B74" s="133" t="s">
        <v>128</v>
      </c>
      <c r="C74" s="134"/>
    </row>
    <row r="75" spans="1:3" ht="15.75" customHeight="1">
      <c r="A75" s="127">
        <v>23</v>
      </c>
      <c r="B75" s="90" t="s">
        <v>129</v>
      </c>
      <c r="C75" s="130"/>
    </row>
    <row r="76" spans="1:3" ht="15.75" customHeight="1">
      <c r="A76" s="81">
        <v>24</v>
      </c>
      <c r="B76" s="87" t="s">
        <v>100</v>
      </c>
      <c r="C76" s="84"/>
    </row>
    <row r="77" spans="1:4" ht="15.75" customHeight="1">
      <c r="A77" s="79">
        <v>25</v>
      </c>
      <c r="B77" s="135" t="s">
        <v>130</v>
      </c>
      <c r="C77" s="136">
        <f>C53+C68</f>
        <v>525518013</v>
      </c>
      <c r="D77" s="65"/>
    </row>
    <row r="78" spans="1:3" ht="15.75" customHeight="1">
      <c r="A78" s="39"/>
      <c r="B78" s="40"/>
      <c r="C78" s="41"/>
    </row>
    <row r="79" spans="1:3" ht="15.75" customHeight="1">
      <c r="A79" s="39"/>
      <c r="B79" s="40"/>
      <c r="C79" s="41"/>
    </row>
    <row r="80" spans="1:3" ht="15.75" customHeight="1">
      <c r="A80" s="27"/>
      <c r="B80" s="28"/>
      <c r="C80" s="28"/>
    </row>
    <row r="81" spans="1:3" ht="15.75" customHeight="1">
      <c r="A81" s="30"/>
      <c r="B81" s="31"/>
      <c r="C81" s="32"/>
    </row>
    <row r="82" spans="1:3" ht="15.75" customHeight="1">
      <c r="A82" s="30"/>
      <c r="B82" s="31"/>
      <c r="C82" s="32"/>
    </row>
    <row r="83" spans="1:3" ht="15.75" customHeight="1">
      <c r="A83" s="27"/>
      <c r="B83" s="28"/>
      <c r="C83" s="28"/>
    </row>
  </sheetData>
  <sheetProtection/>
  <mergeCells count="7">
    <mergeCell ref="C3:C4"/>
    <mergeCell ref="C51:C52"/>
    <mergeCell ref="A1:C1"/>
    <mergeCell ref="A51:A52"/>
    <mergeCell ref="B51:B52"/>
    <mergeCell ref="A3:A4"/>
    <mergeCell ref="B3:B4"/>
  </mergeCells>
  <printOptions horizontalCentered="1"/>
  <pageMargins left="0.5905511811023623" right="0.5905511811023623" top="1.3779527559055118" bottom="0.8267716535433072" header="0.5511811023622047" footer="0.5905511811023623"/>
  <pageSetup horizontalDpi="600" verticalDpi="600" orientation="portrait" paperSize="9" r:id="rId1"/>
  <headerFooter alignWithMargins="0">
    <oddHeader>&amp;CKakasd Község Önkormányzat 2019 évi konszolidált költségvetés&amp;R1.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C88"/>
  <sheetViews>
    <sheetView zoomScalePageLayoutView="0" workbookViewId="0" topLeftCell="A13">
      <selection activeCell="C13" sqref="C13"/>
    </sheetView>
  </sheetViews>
  <sheetFormatPr defaultColWidth="9.00390625" defaultRowHeight="12.75"/>
  <cols>
    <col min="1" max="1" width="6.00390625" style="0" customWidth="1"/>
    <col min="2" max="2" width="39.375" style="0" customWidth="1"/>
    <col min="3" max="3" width="31.125" style="0" customWidth="1"/>
  </cols>
  <sheetData>
    <row r="2" spans="1:3" ht="15">
      <c r="A2" s="6"/>
      <c r="B2" s="6"/>
      <c r="C2" s="6"/>
    </row>
    <row r="3" spans="1:3" ht="15">
      <c r="A3" s="6"/>
      <c r="B3" s="6"/>
      <c r="C3" s="6"/>
    </row>
    <row r="4" spans="1:3" ht="17.25">
      <c r="A4" s="475" t="s">
        <v>284</v>
      </c>
      <c r="B4" s="419"/>
      <c r="C4" s="419"/>
    </row>
    <row r="5" spans="1:3" ht="15">
      <c r="A5" s="6"/>
      <c r="B5" s="6"/>
      <c r="C5" s="6"/>
    </row>
    <row r="6" spans="1:3" ht="15">
      <c r="A6" s="476" t="s">
        <v>230</v>
      </c>
      <c r="B6" s="463"/>
      <c r="C6" s="463"/>
    </row>
    <row r="7" spans="1:3" ht="15">
      <c r="A7" s="476" t="s">
        <v>210</v>
      </c>
      <c r="B7" s="463"/>
      <c r="C7" s="463"/>
    </row>
    <row r="8" spans="1:3" ht="15.75" thickBot="1">
      <c r="A8" s="10"/>
      <c r="B8" s="10"/>
      <c r="C8" s="10"/>
    </row>
    <row r="9" spans="1:3" ht="12.75">
      <c r="A9" s="405" t="s">
        <v>1</v>
      </c>
      <c r="B9" s="410" t="s">
        <v>84</v>
      </c>
      <c r="C9" s="401" t="s">
        <v>273</v>
      </c>
    </row>
    <row r="10" spans="1:3" ht="12.75">
      <c r="A10" s="409"/>
      <c r="B10" s="411"/>
      <c r="C10" s="457"/>
    </row>
    <row r="11" spans="1:3" ht="12.75">
      <c r="A11" s="71"/>
      <c r="B11" s="71">
        <v>2</v>
      </c>
      <c r="C11" s="72">
        <v>3</v>
      </c>
    </row>
    <row r="12" spans="1:3" ht="15.75" customHeight="1">
      <c r="A12" s="73" t="s">
        <v>2</v>
      </c>
      <c r="B12" s="74" t="s">
        <v>88</v>
      </c>
      <c r="C12" s="173"/>
    </row>
    <row r="13" spans="1:3" ht="15.75" customHeight="1">
      <c r="A13" s="76" t="s">
        <v>3</v>
      </c>
      <c r="B13" s="77" t="s">
        <v>111</v>
      </c>
      <c r="C13" s="174"/>
    </row>
    <row r="14" spans="1:3" ht="15.75" customHeight="1">
      <c r="A14" s="79" t="s">
        <v>4</v>
      </c>
      <c r="B14" s="80" t="s">
        <v>110</v>
      </c>
      <c r="C14" s="173"/>
    </row>
    <row r="15" spans="1:3" ht="15.75" customHeight="1">
      <c r="A15" s="81" t="s">
        <v>5</v>
      </c>
      <c r="B15" s="82" t="s">
        <v>85</v>
      </c>
      <c r="C15" s="175"/>
    </row>
    <row r="16" spans="1:3" ht="15.75" customHeight="1">
      <c r="A16" s="81" t="s">
        <v>6</v>
      </c>
      <c r="B16" s="82" t="s">
        <v>86</v>
      </c>
      <c r="C16" s="175"/>
    </row>
    <row r="17" spans="1:3" ht="15.75" customHeight="1">
      <c r="A17" s="81" t="s">
        <v>7</v>
      </c>
      <c r="B17" s="82" t="s">
        <v>87</v>
      </c>
      <c r="C17" s="175"/>
    </row>
    <row r="18" spans="1:3" ht="15.75" customHeight="1" hidden="1">
      <c r="A18" s="81"/>
      <c r="B18" s="82"/>
      <c r="C18" s="175"/>
    </row>
    <row r="19" spans="1:3" ht="15.75" customHeight="1">
      <c r="A19" s="73">
        <v>7</v>
      </c>
      <c r="B19" s="80" t="s">
        <v>109</v>
      </c>
      <c r="C19" s="174"/>
    </row>
    <row r="20" spans="1:3" ht="15.75" customHeight="1">
      <c r="A20" s="81">
        <v>8</v>
      </c>
      <c r="B20" s="82" t="s">
        <v>90</v>
      </c>
      <c r="C20" s="176"/>
    </row>
    <row r="21" spans="1:3" ht="15.75" customHeight="1" hidden="1">
      <c r="A21" s="81"/>
      <c r="B21" s="82"/>
      <c r="C21" s="176"/>
    </row>
    <row r="22" spans="1:3" ht="15.75" customHeight="1" hidden="1">
      <c r="A22" s="81" t="s">
        <v>89</v>
      </c>
      <c r="B22" s="85"/>
      <c r="C22" s="176"/>
    </row>
    <row r="23" spans="1:3" ht="15.75" customHeight="1">
      <c r="A23" s="81">
        <v>9</v>
      </c>
      <c r="B23" s="85" t="s">
        <v>91</v>
      </c>
      <c r="C23" s="176"/>
    </row>
    <row r="24" spans="1:3" ht="15.75" customHeight="1">
      <c r="A24" s="81">
        <v>10</v>
      </c>
      <c r="B24" s="77" t="s">
        <v>212</v>
      </c>
      <c r="C24" s="174"/>
    </row>
    <row r="25" spans="1:3" ht="15.75" customHeight="1">
      <c r="A25" s="73">
        <v>11</v>
      </c>
      <c r="B25" s="80" t="s">
        <v>108</v>
      </c>
      <c r="C25" s="173"/>
    </row>
    <row r="26" spans="1:3" ht="15.75" customHeight="1">
      <c r="A26" s="81">
        <v>12</v>
      </c>
      <c r="B26" s="77" t="s">
        <v>107</v>
      </c>
      <c r="C26" s="174">
        <v>4695000</v>
      </c>
    </row>
    <row r="27" spans="1:3" ht="15.75" customHeight="1">
      <c r="A27" s="81">
        <v>13</v>
      </c>
      <c r="B27" s="77" t="s">
        <v>106</v>
      </c>
      <c r="C27" s="174">
        <v>49736000</v>
      </c>
    </row>
    <row r="28" spans="1:3" ht="15.75" customHeight="1">
      <c r="A28" s="81">
        <v>14</v>
      </c>
      <c r="B28" s="87" t="s">
        <v>92</v>
      </c>
      <c r="C28" s="176"/>
    </row>
    <row r="29" spans="1:3" ht="15.75" customHeight="1">
      <c r="A29" s="81">
        <v>15</v>
      </c>
      <c r="B29" s="87" t="s">
        <v>100</v>
      </c>
      <c r="C29" s="176">
        <v>49736000</v>
      </c>
    </row>
    <row r="30" spans="1:3" ht="15.75" customHeight="1">
      <c r="A30" s="81">
        <v>16</v>
      </c>
      <c r="B30" s="87"/>
      <c r="C30" s="176"/>
    </row>
    <row r="31" spans="1:3" ht="15.75" customHeight="1">
      <c r="A31" s="81">
        <v>17</v>
      </c>
      <c r="B31" s="88" t="s">
        <v>93</v>
      </c>
      <c r="C31" s="176"/>
    </row>
    <row r="32" spans="1:3" ht="15.75" customHeight="1">
      <c r="A32" s="81">
        <v>18</v>
      </c>
      <c r="B32" s="77" t="s">
        <v>105</v>
      </c>
      <c r="C32" s="176"/>
    </row>
    <row r="33" spans="1:3" ht="35.25" customHeight="1">
      <c r="A33" s="81">
        <v>19</v>
      </c>
      <c r="B33" s="87" t="s">
        <v>94</v>
      </c>
      <c r="C33" s="176"/>
    </row>
    <row r="34" spans="1:3" ht="15.75" customHeight="1">
      <c r="A34" s="81">
        <v>20</v>
      </c>
      <c r="B34" s="87" t="s">
        <v>95</v>
      </c>
      <c r="C34" s="176"/>
    </row>
    <row r="35" spans="1:3" ht="15.75" customHeight="1">
      <c r="A35" s="81">
        <v>21</v>
      </c>
      <c r="B35" s="77" t="s">
        <v>104</v>
      </c>
      <c r="C35" s="176"/>
    </row>
    <row r="36" spans="1:3" ht="15.75" customHeight="1">
      <c r="A36" s="81">
        <v>22</v>
      </c>
      <c r="B36" s="87" t="s">
        <v>96</v>
      </c>
      <c r="C36" s="176"/>
    </row>
    <row r="37" spans="1:3" ht="15.75" customHeight="1">
      <c r="A37" s="73">
        <v>23</v>
      </c>
      <c r="B37" s="77" t="s">
        <v>97</v>
      </c>
      <c r="C37" s="173"/>
    </row>
    <row r="38" spans="1:3" ht="15.75" customHeight="1">
      <c r="A38" s="81">
        <v>24</v>
      </c>
      <c r="B38" s="80" t="s">
        <v>98</v>
      </c>
      <c r="C38" s="176"/>
    </row>
    <row r="39" spans="1:3" ht="15.75" customHeight="1">
      <c r="A39" s="81">
        <v>25</v>
      </c>
      <c r="B39" s="77" t="s">
        <v>103</v>
      </c>
      <c r="C39" s="176"/>
    </row>
    <row r="40" spans="1:3" ht="15.75" customHeight="1">
      <c r="A40" s="81">
        <v>26</v>
      </c>
      <c r="B40" s="77" t="s">
        <v>102</v>
      </c>
      <c r="C40" s="176"/>
    </row>
    <row r="41" spans="1:3" ht="15.75" customHeight="1">
      <c r="A41" s="81">
        <v>27</v>
      </c>
      <c r="B41" s="87" t="s">
        <v>99</v>
      </c>
      <c r="C41" s="176"/>
    </row>
    <row r="42" spans="1:3" ht="15.75" customHeight="1">
      <c r="A42" s="81">
        <v>28</v>
      </c>
      <c r="B42" s="90" t="s">
        <v>101</v>
      </c>
      <c r="C42" s="176"/>
    </row>
    <row r="43" spans="1:3" ht="15.75" customHeight="1" thickBot="1">
      <c r="A43" s="91">
        <v>29</v>
      </c>
      <c r="B43" s="92" t="s">
        <v>80</v>
      </c>
      <c r="C43" s="177">
        <f>C27+C26</f>
        <v>54431000</v>
      </c>
    </row>
    <row r="44" spans="1:3" ht="12.75">
      <c r="A44" s="94"/>
      <c r="B44" s="95"/>
      <c r="C44" s="96"/>
    </row>
    <row r="45" spans="1:3" ht="12.75">
      <c r="A45" s="94"/>
      <c r="B45" s="95"/>
      <c r="C45" s="96"/>
    </row>
    <row r="46" spans="1:3" ht="12.75">
      <c r="A46" s="97"/>
      <c r="B46" s="98"/>
      <c r="C46" s="98"/>
    </row>
    <row r="47" spans="1:3" ht="12.75">
      <c r="A47" s="94"/>
      <c r="B47" s="95"/>
      <c r="C47" s="96"/>
    </row>
    <row r="48" spans="1:3" ht="12.75">
      <c r="A48" s="94"/>
      <c r="B48" s="95"/>
      <c r="C48" s="96"/>
    </row>
    <row r="49" spans="1:3" ht="12.75">
      <c r="A49" s="94"/>
      <c r="B49" s="95"/>
      <c r="C49" s="96"/>
    </row>
    <row r="50" spans="1:3" ht="12.75">
      <c r="A50" s="99"/>
      <c r="B50" s="100"/>
      <c r="C50" s="101"/>
    </row>
    <row r="51" spans="1:3" ht="12.75">
      <c r="A51" s="99"/>
      <c r="B51" s="100"/>
      <c r="C51" s="101"/>
    </row>
    <row r="52" spans="1:3" ht="12.75">
      <c r="A52" s="99"/>
      <c r="B52" s="100"/>
      <c r="C52" s="101"/>
    </row>
    <row r="53" spans="1:3" ht="12.75">
      <c r="A53" s="99"/>
      <c r="B53" s="100"/>
      <c r="C53" s="101"/>
    </row>
    <row r="54" spans="1:3" ht="12.75">
      <c r="A54" s="99"/>
      <c r="B54" s="102"/>
      <c r="C54" s="102"/>
    </row>
    <row r="55" spans="1:3" ht="15">
      <c r="A55" s="103"/>
      <c r="B55" s="104"/>
      <c r="C55" s="104"/>
    </row>
    <row r="56" spans="1:3" ht="15.75" customHeight="1">
      <c r="A56" s="103"/>
      <c r="B56" s="104"/>
      <c r="C56" s="104"/>
    </row>
    <row r="57" spans="1:3" ht="15">
      <c r="A57" s="106"/>
      <c r="B57" s="106"/>
      <c r="C57" s="107"/>
    </row>
    <row r="58" spans="1:3" ht="15">
      <c r="A58" s="108"/>
      <c r="B58" s="474" t="s">
        <v>31</v>
      </c>
      <c r="C58" s="463"/>
    </row>
    <row r="59" spans="1:3" ht="15.75" thickBot="1">
      <c r="A59" s="110"/>
      <c r="B59" s="110"/>
      <c r="C59" s="111"/>
    </row>
    <row r="60" spans="1:3" ht="12.75">
      <c r="A60" s="405" t="s">
        <v>1</v>
      </c>
      <c r="B60" s="407" t="s">
        <v>113</v>
      </c>
      <c r="C60" s="393" t="s">
        <v>273</v>
      </c>
    </row>
    <row r="61" spans="1:3" ht="13.5" thickBot="1">
      <c r="A61" s="406"/>
      <c r="B61" s="408"/>
      <c r="C61" s="70" t="s">
        <v>65</v>
      </c>
    </row>
    <row r="62" spans="1:3" ht="15.75" customHeight="1" thickBot="1">
      <c r="A62" s="112" t="s">
        <v>2</v>
      </c>
      <c r="B62" s="113" t="s">
        <v>88</v>
      </c>
      <c r="C62" s="237">
        <f>C63+C64+C65</f>
        <v>53831000</v>
      </c>
    </row>
    <row r="63" spans="1:3" ht="15.75" customHeight="1">
      <c r="A63" s="115" t="s">
        <v>3</v>
      </c>
      <c r="B63" s="116" t="s">
        <v>131</v>
      </c>
      <c r="C63" s="179">
        <v>38872000</v>
      </c>
    </row>
    <row r="64" spans="1:3" ht="26.25" customHeight="1">
      <c r="A64" s="119" t="s">
        <v>4</v>
      </c>
      <c r="B64" s="77" t="s">
        <v>213</v>
      </c>
      <c r="C64" s="174">
        <v>5282000</v>
      </c>
    </row>
    <row r="65" spans="1:3" ht="21.75" customHeight="1">
      <c r="A65" s="119" t="s">
        <v>5</v>
      </c>
      <c r="B65" s="77" t="s">
        <v>114</v>
      </c>
      <c r="C65" s="180">
        <v>9677000</v>
      </c>
    </row>
    <row r="66" spans="1:3" ht="15.75" customHeight="1">
      <c r="A66" s="119" t="s">
        <v>6</v>
      </c>
      <c r="B66" s="122" t="s">
        <v>115</v>
      </c>
      <c r="C66" s="181"/>
    </row>
    <row r="67" spans="1:3" ht="15.75" customHeight="1">
      <c r="A67" s="119" t="s">
        <v>7</v>
      </c>
      <c r="B67" s="122" t="s">
        <v>132</v>
      </c>
      <c r="C67" s="180"/>
    </row>
    <row r="68" spans="1:3" ht="15.75" customHeight="1">
      <c r="A68" s="119" t="s">
        <v>8</v>
      </c>
      <c r="B68" s="87" t="s">
        <v>116</v>
      </c>
      <c r="C68" s="181"/>
    </row>
    <row r="69" spans="1:3" ht="15.75" customHeight="1">
      <c r="A69" s="119" t="s">
        <v>9</v>
      </c>
      <c r="B69" s="87" t="s">
        <v>117</v>
      </c>
      <c r="C69" s="176"/>
    </row>
    <row r="70" spans="1:3" ht="15.75" customHeight="1">
      <c r="A70" s="123">
        <v>9</v>
      </c>
      <c r="B70" s="77" t="s">
        <v>119</v>
      </c>
      <c r="C70" s="176"/>
    </row>
    <row r="71" spans="1:3" ht="15.75" customHeight="1">
      <c r="A71" s="123">
        <v>10</v>
      </c>
      <c r="B71" s="87" t="s">
        <v>120</v>
      </c>
      <c r="C71" s="176"/>
    </row>
    <row r="72" spans="1:3" ht="15.75" customHeight="1">
      <c r="A72" s="123">
        <v>11</v>
      </c>
      <c r="B72" s="87" t="s">
        <v>121</v>
      </c>
      <c r="C72" s="176"/>
    </row>
    <row r="73" spans="1:3" ht="15.75" customHeight="1">
      <c r="A73" s="123">
        <v>12</v>
      </c>
      <c r="B73" s="77" t="s">
        <v>122</v>
      </c>
      <c r="C73" s="176"/>
    </row>
    <row r="74" spans="1:3" ht="15.75" customHeight="1" thickBot="1">
      <c r="A74" s="123">
        <v>13</v>
      </c>
      <c r="B74" s="87" t="s">
        <v>101</v>
      </c>
      <c r="C74" s="176"/>
    </row>
    <row r="75" spans="1:3" ht="15.75" customHeight="1" thickBot="1">
      <c r="A75" s="124">
        <v>14</v>
      </c>
      <c r="B75" s="125" t="s">
        <v>118</v>
      </c>
      <c r="C75" s="238">
        <v>600000</v>
      </c>
    </row>
    <row r="76" spans="1:3" ht="15.75" customHeight="1">
      <c r="A76" s="127">
        <v>15</v>
      </c>
      <c r="B76" s="128" t="s">
        <v>123</v>
      </c>
      <c r="C76" s="182"/>
    </row>
    <row r="77" spans="1:3" ht="15.75" customHeight="1">
      <c r="A77" s="127">
        <v>16</v>
      </c>
      <c r="B77" s="77" t="s">
        <v>124</v>
      </c>
      <c r="C77" s="174">
        <v>600000</v>
      </c>
    </row>
    <row r="78" spans="1:3" ht="15.75" customHeight="1">
      <c r="A78" s="127">
        <v>17</v>
      </c>
      <c r="B78" s="77" t="s">
        <v>125</v>
      </c>
      <c r="C78" s="176"/>
    </row>
    <row r="79" spans="1:3" ht="15.75" customHeight="1">
      <c r="A79" s="127">
        <v>18</v>
      </c>
      <c r="B79" s="77" t="s">
        <v>126</v>
      </c>
      <c r="C79" s="176"/>
    </row>
    <row r="80" spans="1:3" ht="15.75" customHeight="1" thickBot="1">
      <c r="A80" s="131">
        <v>19</v>
      </c>
      <c r="B80" s="132" t="s">
        <v>127</v>
      </c>
      <c r="C80" s="181"/>
    </row>
    <row r="81" spans="1:3" ht="15.75" customHeight="1" thickBot="1">
      <c r="A81" s="124">
        <v>20</v>
      </c>
      <c r="B81" s="133" t="s">
        <v>128</v>
      </c>
      <c r="C81" s="183"/>
    </row>
    <row r="82" spans="1:3" ht="15.75" customHeight="1">
      <c r="A82" s="127">
        <v>21</v>
      </c>
      <c r="B82" s="90" t="s">
        <v>129</v>
      </c>
      <c r="C82" s="182"/>
    </row>
    <row r="83" spans="1:3" ht="15.75" customHeight="1">
      <c r="A83" s="81">
        <v>22</v>
      </c>
      <c r="B83" s="87" t="s">
        <v>100</v>
      </c>
      <c r="C83" s="176"/>
    </row>
    <row r="84" spans="1:3" ht="15.75" customHeight="1">
      <c r="A84" s="79">
        <v>23</v>
      </c>
      <c r="B84" s="239" t="s">
        <v>133</v>
      </c>
      <c r="C84" s="240">
        <f>C62+C77</f>
        <v>54431000</v>
      </c>
    </row>
    <row r="85" spans="1:3" ht="15.75" customHeight="1">
      <c r="A85" s="184"/>
      <c r="B85" s="185"/>
      <c r="C85" s="186"/>
    </row>
    <row r="86" spans="1:3" ht="30" customHeight="1">
      <c r="A86" s="76"/>
      <c r="B86" s="77" t="s">
        <v>219</v>
      </c>
      <c r="C86" s="187">
        <v>9</v>
      </c>
    </row>
    <row r="87" spans="1:3" ht="15.75" customHeight="1">
      <c r="A87" s="73"/>
      <c r="B87" s="80" t="s">
        <v>220</v>
      </c>
      <c r="C87" s="80">
        <v>0</v>
      </c>
    </row>
    <row r="88" spans="1:3" ht="12.75">
      <c r="A88" s="81"/>
      <c r="B88" s="82"/>
      <c r="C88" s="188"/>
    </row>
  </sheetData>
  <sheetProtection/>
  <mergeCells count="9">
    <mergeCell ref="B58:C58"/>
    <mergeCell ref="A60:A61"/>
    <mergeCell ref="B60:B61"/>
    <mergeCell ref="A9:A10"/>
    <mergeCell ref="B9:B10"/>
    <mergeCell ref="A4:C4"/>
    <mergeCell ref="A6:C6"/>
    <mergeCell ref="A7:C7"/>
    <mergeCell ref="C9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zoomScalePageLayoutView="0" workbookViewId="0" topLeftCell="B1">
      <selection activeCell="C19" sqref="C19"/>
    </sheetView>
  </sheetViews>
  <sheetFormatPr defaultColWidth="9.375" defaultRowHeight="12.75"/>
  <cols>
    <col min="1" max="1" width="9.375" style="4" customWidth="1"/>
    <col min="2" max="2" width="42.625" style="1" customWidth="1"/>
    <col min="3" max="3" width="34.625" style="1" customWidth="1"/>
    <col min="4" max="16384" width="9.375" style="1" customWidth="1"/>
  </cols>
  <sheetData>
    <row r="1" ht="12.75">
      <c r="C1" s="47"/>
    </row>
    <row r="2" ht="12.75">
      <c r="C2" s="56" t="s">
        <v>185</v>
      </c>
    </row>
    <row r="3" ht="12.75">
      <c r="C3" s="47"/>
    </row>
    <row r="4" ht="12.75">
      <c r="C4" s="56"/>
    </row>
    <row r="5" ht="12.75">
      <c r="C5" s="47"/>
    </row>
    <row r="7" spans="1:10" ht="17.25">
      <c r="A7" s="472" t="s">
        <v>276</v>
      </c>
      <c r="B7" s="472"/>
      <c r="C7" s="472"/>
      <c r="D7" s="472"/>
      <c r="E7" s="23"/>
      <c r="F7" s="23"/>
      <c r="G7" s="23"/>
      <c r="H7" s="23"/>
      <c r="I7" s="23"/>
      <c r="J7" s="23"/>
    </row>
    <row r="8" spans="1:10" ht="12.75">
      <c r="A8" s="46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6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471" t="s">
        <v>186</v>
      </c>
      <c r="B10" s="471"/>
      <c r="C10" s="471"/>
      <c r="D10" s="471"/>
      <c r="E10" s="23"/>
      <c r="F10" s="23"/>
      <c r="G10" s="23"/>
      <c r="H10" s="23"/>
      <c r="I10" s="23"/>
      <c r="J10" s="23"/>
    </row>
    <row r="11" spans="1:10" ht="12.75">
      <c r="A11" s="46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6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6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6"/>
      <c r="B14" s="61"/>
      <c r="C14" s="62" t="s">
        <v>232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50"/>
      <c r="B15" s="267" t="s">
        <v>187</v>
      </c>
      <c r="C15" s="268" t="s">
        <v>277</v>
      </c>
      <c r="D15" s="23"/>
      <c r="E15" s="23"/>
      <c r="F15" s="23"/>
      <c r="G15" s="23"/>
      <c r="H15" s="23"/>
      <c r="I15" s="23"/>
      <c r="J15" s="23"/>
    </row>
    <row r="16" spans="1:10" ht="12.75">
      <c r="A16" s="49"/>
      <c r="B16" s="261" t="s">
        <v>236</v>
      </c>
      <c r="C16" s="262">
        <v>55572000</v>
      </c>
      <c r="D16" s="23"/>
      <c r="E16" s="23"/>
      <c r="F16" s="23"/>
      <c r="G16" s="23"/>
      <c r="H16" s="23"/>
      <c r="I16" s="23"/>
      <c r="J16" s="23"/>
    </row>
    <row r="17" spans="1:10" ht="12.75" hidden="1">
      <c r="A17" s="49"/>
      <c r="B17" s="261"/>
      <c r="C17" s="262"/>
      <c r="D17" s="23"/>
      <c r="E17" s="23"/>
      <c r="F17" s="23"/>
      <c r="G17" s="23"/>
      <c r="H17" s="23"/>
      <c r="I17" s="23"/>
      <c r="J17" s="23"/>
    </row>
    <row r="18" spans="1:10" ht="12.75" hidden="1">
      <c r="A18" s="49"/>
      <c r="B18" s="261"/>
      <c r="C18" s="262"/>
      <c r="D18" s="23"/>
      <c r="E18" s="23"/>
      <c r="F18" s="23"/>
      <c r="G18" s="23"/>
      <c r="H18" s="23"/>
      <c r="I18" s="23"/>
      <c r="J18" s="23"/>
    </row>
    <row r="19" spans="1:10" ht="13.5" thickBot="1">
      <c r="A19" s="49"/>
      <c r="B19" s="272" t="s">
        <v>188</v>
      </c>
      <c r="C19" s="273">
        <f>SUM(C16:C18)</f>
        <v>55572000</v>
      </c>
      <c r="D19" s="23"/>
      <c r="E19" s="23"/>
      <c r="F19" s="23"/>
      <c r="G19" s="23"/>
      <c r="H19" s="23"/>
      <c r="I19" s="23"/>
      <c r="J19" s="23"/>
    </row>
    <row r="20" spans="1:10" ht="15">
      <c r="A20" s="49"/>
      <c r="B20" s="59"/>
      <c r="C20" s="60"/>
      <c r="D20" s="23"/>
      <c r="E20" s="23"/>
      <c r="F20" s="23"/>
      <c r="G20" s="23"/>
      <c r="H20" s="23"/>
      <c r="I20" s="23"/>
      <c r="J20" s="23"/>
    </row>
    <row r="21" spans="1:10" ht="15">
      <c r="A21" s="49"/>
      <c r="B21" s="57"/>
      <c r="C21" s="58"/>
      <c r="D21" s="23"/>
      <c r="E21" s="23"/>
      <c r="F21" s="23"/>
      <c r="G21" s="23"/>
      <c r="H21" s="23"/>
      <c r="I21" s="23"/>
      <c r="J21" s="23"/>
    </row>
    <row r="22" spans="1:10" ht="15">
      <c r="A22" s="46"/>
      <c r="B22" s="59"/>
      <c r="C22" s="60"/>
      <c r="D22" s="23"/>
      <c r="E22" s="23"/>
      <c r="F22" s="23"/>
      <c r="G22" s="23"/>
      <c r="H22" s="23"/>
      <c r="I22" s="23"/>
      <c r="J22" s="23"/>
    </row>
    <row r="23" spans="1:10" ht="12.75">
      <c r="A23" s="46"/>
      <c r="B23" s="51"/>
      <c r="C23" s="51"/>
      <c r="D23" s="23"/>
      <c r="E23" s="23"/>
      <c r="F23" s="23"/>
      <c r="G23" s="23"/>
      <c r="H23" s="23"/>
      <c r="I23" s="23"/>
      <c r="J23" s="23"/>
    </row>
    <row r="24" spans="1:10" ht="12.75">
      <c r="A24" s="46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46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6"/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/>
  <mergeCells count="2">
    <mergeCell ref="A7:D7"/>
    <mergeCell ref="A10:D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zoomScalePageLayoutView="0" workbookViewId="0" topLeftCell="A1">
      <selection activeCell="G34" sqref="G34"/>
    </sheetView>
  </sheetViews>
  <sheetFormatPr defaultColWidth="9.375" defaultRowHeight="12.75"/>
  <cols>
    <col min="1" max="1" width="9.375" style="4" customWidth="1"/>
    <col min="2" max="2" width="42.625" style="1" customWidth="1"/>
    <col min="3" max="3" width="34.625" style="1" customWidth="1"/>
    <col min="4" max="16384" width="9.375" style="1" customWidth="1"/>
  </cols>
  <sheetData>
    <row r="1" ht="12.75">
      <c r="C1" s="47"/>
    </row>
    <row r="2" ht="12.75">
      <c r="C2" s="56" t="s">
        <v>193</v>
      </c>
    </row>
    <row r="3" ht="12.75">
      <c r="C3" s="47"/>
    </row>
    <row r="4" ht="12.75">
      <c r="C4" s="56"/>
    </row>
    <row r="5" ht="12.75">
      <c r="C5" s="47"/>
    </row>
    <row r="7" spans="1:10" ht="17.25">
      <c r="A7" s="472" t="s">
        <v>276</v>
      </c>
      <c r="B7" s="472"/>
      <c r="C7" s="472"/>
      <c r="D7" s="472"/>
      <c r="E7" s="23"/>
      <c r="F7" s="23"/>
      <c r="G7" s="23"/>
      <c r="H7" s="23"/>
      <c r="I7" s="23"/>
      <c r="J7" s="23"/>
    </row>
    <row r="8" spans="1:10" ht="12.75">
      <c r="A8" s="46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6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471" t="s">
        <v>28</v>
      </c>
      <c r="B10" s="471"/>
      <c r="C10" s="471"/>
      <c r="D10" s="471"/>
      <c r="E10" s="23"/>
      <c r="F10" s="23"/>
      <c r="G10" s="23"/>
      <c r="H10" s="23"/>
      <c r="I10" s="23"/>
      <c r="J10" s="23"/>
    </row>
    <row r="11" spans="1:10" ht="12.75">
      <c r="A11" s="46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6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6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6"/>
      <c r="B14" s="61"/>
      <c r="C14" s="62" t="s">
        <v>232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50"/>
      <c r="B15" s="267"/>
      <c r="C15" s="268" t="s">
        <v>277</v>
      </c>
      <c r="D15" s="23"/>
      <c r="E15" s="23"/>
      <c r="F15" s="23"/>
      <c r="G15" s="23"/>
      <c r="H15" s="23"/>
      <c r="I15" s="23"/>
      <c r="J15" s="23"/>
    </row>
    <row r="16" spans="1:10" ht="12.75">
      <c r="A16" s="49"/>
      <c r="B16" s="261" t="s">
        <v>32</v>
      </c>
      <c r="C16" s="262">
        <v>9277766</v>
      </c>
      <c r="D16" s="23"/>
      <c r="E16" s="23"/>
      <c r="F16" s="23"/>
      <c r="G16" s="23"/>
      <c r="H16" s="23"/>
      <c r="I16" s="23"/>
      <c r="J16" s="23"/>
    </row>
    <row r="17" spans="1:10" ht="12.75">
      <c r="A17" s="49"/>
      <c r="B17" s="261" t="s">
        <v>190</v>
      </c>
      <c r="C17" s="262"/>
      <c r="D17" s="23"/>
      <c r="E17" s="23"/>
      <c r="F17" s="23"/>
      <c r="G17" s="23"/>
      <c r="H17" s="23"/>
      <c r="I17" s="23"/>
      <c r="J17" s="23"/>
    </row>
    <row r="18" spans="1:10" ht="12.75">
      <c r="A18" s="49"/>
      <c r="B18" s="261" t="s">
        <v>191</v>
      </c>
      <c r="C18" s="262">
        <v>7680000</v>
      </c>
      <c r="D18" s="23"/>
      <c r="E18" s="23"/>
      <c r="F18" s="23"/>
      <c r="G18" s="23"/>
      <c r="H18" s="23"/>
      <c r="I18" s="23"/>
      <c r="J18" s="23"/>
    </row>
    <row r="19" spans="1:10" ht="12.75">
      <c r="A19" s="49"/>
      <c r="B19" s="278" t="s">
        <v>189</v>
      </c>
      <c r="C19" s="279"/>
      <c r="D19" s="23"/>
      <c r="E19" s="23"/>
      <c r="F19" s="23"/>
      <c r="G19" s="23"/>
      <c r="H19" s="23"/>
      <c r="I19" s="23"/>
      <c r="J19" s="23"/>
    </row>
    <row r="20" spans="1:10" ht="13.5" thickBot="1">
      <c r="A20" s="49"/>
      <c r="B20" s="272" t="s">
        <v>192</v>
      </c>
      <c r="C20" s="273">
        <f>C16+C18</f>
        <v>16957766</v>
      </c>
      <c r="D20" s="23"/>
      <c r="E20" s="23"/>
      <c r="F20" s="23"/>
      <c r="G20" s="23"/>
      <c r="H20" s="23"/>
      <c r="I20" s="23"/>
      <c r="J20" s="23"/>
    </row>
    <row r="21" spans="1:10" ht="15">
      <c r="A21" s="49"/>
      <c r="B21" s="59"/>
      <c r="C21" s="60"/>
      <c r="D21" s="23"/>
      <c r="E21" s="23"/>
      <c r="F21" s="23"/>
      <c r="G21" s="23"/>
      <c r="H21" s="23"/>
      <c r="I21" s="23"/>
      <c r="J21" s="23"/>
    </row>
    <row r="22" spans="1:10" ht="15">
      <c r="A22" s="49"/>
      <c r="B22" s="57"/>
      <c r="C22" s="58"/>
      <c r="D22" s="23"/>
      <c r="E22" s="23"/>
      <c r="F22" s="23"/>
      <c r="G22" s="23"/>
      <c r="H22" s="23"/>
      <c r="I22" s="23"/>
      <c r="J22" s="23"/>
    </row>
    <row r="23" spans="1:10" ht="15">
      <c r="A23" s="46"/>
      <c r="B23" s="59"/>
      <c r="C23" s="60"/>
      <c r="D23" s="23"/>
      <c r="E23" s="23"/>
      <c r="F23" s="23"/>
      <c r="G23" s="23"/>
      <c r="H23" s="23"/>
      <c r="I23" s="23"/>
      <c r="J23" s="23"/>
    </row>
    <row r="24" spans="1:10" ht="12.75">
      <c r="A24" s="46"/>
      <c r="B24" s="51"/>
      <c r="C24" s="51"/>
      <c r="D24" s="23"/>
      <c r="E24" s="23"/>
      <c r="F24" s="23"/>
      <c r="G24" s="23"/>
      <c r="H24" s="23"/>
      <c r="I24" s="23"/>
      <c r="J24" s="23"/>
    </row>
    <row r="25" spans="1:10" ht="12.75">
      <c r="A25" s="46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6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46"/>
      <c r="B27" s="23"/>
      <c r="C27" s="23"/>
      <c r="D27" s="23"/>
      <c r="E27" s="23"/>
      <c r="F27" s="23"/>
      <c r="G27" s="23"/>
      <c r="H27" s="23"/>
      <c r="I27" s="23"/>
      <c r="J27" s="23"/>
    </row>
  </sheetData>
  <sheetProtection/>
  <mergeCells count="2">
    <mergeCell ref="A7:D7"/>
    <mergeCell ref="A10:D10"/>
  </mergeCells>
  <printOptions horizontalCentered="1"/>
  <pageMargins left="0.35433070866141736" right="0.35433070866141736" top="0.31496062992125984" bottom="0.4724409448818898" header="0.5905511811023623" footer="0.6299212598425197"/>
  <pageSetup horizontalDpi="600" verticalDpi="600" orientation="portrait" paperSize="9" scale="10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zoomScalePageLayoutView="0" workbookViewId="0" topLeftCell="A1">
      <selection activeCell="C20" sqref="C20"/>
    </sheetView>
  </sheetViews>
  <sheetFormatPr defaultColWidth="9.375" defaultRowHeight="12.75"/>
  <cols>
    <col min="1" max="1" width="9.375" style="4" customWidth="1"/>
    <col min="2" max="2" width="42.625" style="1" customWidth="1"/>
    <col min="3" max="3" width="34.625" style="1" customWidth="1"/>
    <col min="4" max="16384" width="9.375" style="1" customWidth="1"/>
  </cols>
  <sheetData>
    <row r="1" ht="12.75">
      <c r="C1" s="47"/>
    </row>
    <row r="2" ht="12.75">
      <c r="C2" s="47"/>
    </row>
    <row r="3" ht="12.75">
      <c r="C3" s="47"/>
    </row>
    <row r="4" ht="12.75">
      <c r="C4" s="67" t="s">
        <v>194</v>
      </c>
    </row>
    <row r="5" ht="12.75">
      <c r="C5" s="47"/>
    </row>
    <row r="7" spans="1:10" ht="17.25">
      <c r="A7" s="472" t="s">
        <v>276</v>
      </c>
      <c r="B7" s="472"/>
      <c r="C7" s="472"/>
      <c r="D7" s="472"/>
      <c r="E7" s="23"/>
      <c r="F7" s="23"/>
      <c r="G7" s="23"/>
      <c r="H7" s="23"/>
      <c r="I7" s="23"/>
      <c r="J7" s="23"/>
    </row>
    <row r="8" spans="1:10" ht="12.75">
      <c r="A8" s="46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6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471" t="s">
        <v>195</v>
      </c>
      <c r="B10" s="471"/>
      <c r="C10" s="471"/>
      <c r="D10" s="471"/>
      <c r="E10" s="23"/>
      <c r="F10" s="23"/>
      <c r="G10" s="23"/>
      <c r="H10" s="23"/>
      <c r="I10" s="23"/>
      <c r="J10" s="23"/>
    </row>
    <row r="11" spans="1:10" ht="12.75">
      <c r="A11" s="46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6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6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6"/>
      <c r="B14" s="61"/>
      <c r="C14" s="62" t="s">
        <v>232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50"/>
      <c r="B15" s="267" t="s">
        <v>196</v>
      </c>
      <c r="C15" s="268" t="s">
        <v>277</v>
      </c>
      <c r="D15" s="23"/>
      <c r="E15" s="23"/>
      <c r="F15" s="23"/>
      <c r="G15" s="23"/>
      <c r="H15" s="23"/>
      <c r="I15" s="23"/>
      <c r="J15" s="23"/>
    </row>
    <row r="16" spans="1:10" ht="12.75" hidden="1">
      <c r="A16" s="49"/>
      <c r="B16" s="261"/>
      <c r="C16" s="262"/>
      <c r="D16" s="23"/>
      <c r="E16" s="23"/>
      <c r="F16" s="23"/>
      <c r="G16" s="23"/>
      <c r="H16" s="23"/>
      <c r="I16" s="23"/>
      <c r="J16" s="23"/>
    </row>
    <row r="17" spans="1:10" ht="12.75" hidden="1">
      <c r="A17" s="49"/>
      <c r="B17" s="261"/>
      <c r="C17" s="262"/>
      <c r="D17" s="23"/>
      <c r="E17" s="23"/>
      <c r="F17" s="23"/>
      <c r="G17" s="23"/>
      <c r="H17" s="23"/>
      <c r="I17" s="23"/>
      <c r="J17" s="23"/>
    </row>
    <row r="18" spans="1:10" ht="12.75">
      <c r="A18" s="49"/>
      <c r="B18" s="261" t="s">
        <v>237</v>
      </c>
      <c r="C18" s="262">
        <v>95108000</v>
      </c>
      <c r="D18" s="23"/>
      <c r="E18" s="23"/>
      <c r="F18" s="23"/>
      <c r="G18" s="23"/>
      <c r="H18" s="23"/>
      <c r="I18" s="23"/>
      <c r="J18" s="23"/>
    </row>
    <row r="19" spans="1:10" ht="12.75">
      <c r="A19" s="49"/>
      <c r="B19" s="278" t="s">
        <v>275</v>
      </c>
      <c r="C19" s="279">
        <v>124745000</v>
      </c>
      <c r="D19" s="23"/>
      <c r="E19" s="23"/>
      <c r="F19" s="23"/>
      <c r="G19" s="23"/>
      <c r="H19" s="23"/>
      <c r="I19" s="23"/>
      <c r="J19" s="23"/>
    </row>
    <row r="20" spans="1:10" ht="13.5" thickBot="1">
      <c r="A20" s="49"/>
      <c r="B20" s="272" t="s">
        <v>65</v>
      </c>
      <c r="C20" s="273">
        <f>SUM(C18:C19)</f>
        <v>219853000</v>
      </c>
      <c r="D20" s="23"/>
      <c r="E20" s="23"/>
      <c r="F20" s="23"/>
      <c r="G20" s="23"/>
      <c r="H20" s="23"/>
      <c r="I20" s="23"/>
      <c r="J20" s="23"/>
    </row>
    <row r="21" spans="1:10" ht="15">
      <c r="A21" s="49"/>
      <c r="B21" s="59"/>
      <c r="C21" s="60"/>
      <c r="D21" s="23"/>
      <c r="E21" s="23"/>
      <c r="F21" s="23"/>
      <c r="G21" s="23"/>
      <c r="H21" s="23"/>
      <c r="I21" s="23"/>
      <c r="J21" s="23"/>
    </row>
    <row r="22" spans="1:10" ht="15">
      <c r="A22" s="49"/>
      <c r="B22" s="57"/>
      <c r="C22" s="58"/>
      <c r="D22" s="23"/>
      <c r="E22" s="23"/>
      <c r="F22" s="23"/>
      <c r="G22" s="23"/>
      <c r="H22" s="23"/>
      <c r="I22" s="23"/>
      <c r="J22" s="23"/>
    </row>
    <row r="23" spans="1:10" ht="15">
      <c r="A23" s="46"/>
      <c r="B23" s="59"/>
      <c r="C23" s="60"/>
      <c r="D23" s="23"/>
      <c r="E23" s="23"/>
      <c r="F23" s="23"/>
      <c r="G23" s="23"/>
      <c r="H23" s="23"/>
      <c r="I23" s="23"/>
      <c r="J23" s="23"/>
    </row>
    <row r="24" spans="1:10" ht="12.75">
      <c r="A24" s="46"/>
      <c r="B24" s="51"/>
      <c r="C24" s="51"/>
      <c r="D24" s="23"/>
      <c r="E24" s="23"/>
      <c r="F24" s="23"/>
      <c r="G24" s="23"/>
      <c r="H24" s="23"/>
      <c r="I24" s="23"/>
      <c r="J24" s="23"/>
    </row>
    <row r="25" spans="1:10" ht="12.75">
      <c r="A25" s="46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6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46"/>
      <c r="B27" s="23"/>
      <c r="C27" s="23"/>
      <c r="D27" s="23"/>
      <c r="E27" s="23"/>
      <c r="F27" s="23"/>
      <c r="G27" s="23"/>
      <c r="H27" s="23"/>
      <c r="I27" s="23"/>
      <c r="J27" s="23"/>
    </row>
  </sheetData>
  <sheetProtection/>
  <mergeCells count="2">
    <mergeCell ref="A7:D7"/>
    <mergeCell ref="A10:D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&amp;R&amp;"Times New Roman CE,Félkövér dőlt"&amp;11 </oddHeader>
    <oddFooter>&amp;C
4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2:H24"/>
  <sheetViews>
    <sheetView zoomScale="83" zoomScaleNormal="83" zoomScalePageLayoutView="0" workbookViewId="0" topLeftCell="A1">
      <selection activeCell="K18" sqref="K18"/>
    </sheetView>
  </sheetViews>
  <sheetFormatPr defaultColWidth="9.375" defaultRowHeight="12.75"/>
  <cols>
    <col min="1" max="1" width="27.125" style="2" customWidth="1"/>
    <col min="2" max="2" width="13.00390625" style="1" customWidth="1"/>
    <col min="3" max="3" width="11.125" style="1" customWidth="1"/>
    <col min="4" max="4" width="11.625" style="1" customWidth="1"/>
    <col min="5" max="5" width="28.50390625" style="1" customWidth="1"/>
    <col min="6" max="6" width="14.00390625" style="1" customWidth="1"/>
    <col min="7" max="8" width="12.75390625" style="1" customWidth="1"/>
    <col min="9" max="16384" width="9.375" style="1" customWidth="1"/>
  </cols>
  <sheetData>
    <row r="2" spans="7:8" ht="12.75">
      <c r="G2" s="477" t="s">
        <v>198</v>
      </c>
      <c r="H2" s="477"/>
    </row>
    <row r="3" spans="1:8" ht="39.75" customHeight="1">
      <c r="A3" s="280" t="s">
        <v>33</v>
      </c>
      <c r="B3" s="5"/>
      <c r="C3" s="5"/>
      <c r="D3" s="5"/>
      <c r="E3" s="5"/>
      <c r="F3" s="5"/>
      <c r="G3" s="5"/>
      <c r="H3" s="5"/>
    </row>
    <row r="4" ht="14.25" thickBot="1">
      <c r="H4" s="12" t="s">
        <v>235</v>
      </c>
    </row>
    <row r="5" spans="1:8" ht="24" customHeight="1" thickBot="1">
      <c r="A5" s="281" t="s">
        <v>29</v>
      </c>
      <c r="B5" s="282"/>
      <c r="C5" s="282"/>
      <c r="D5" s="282"/>
      <c r="E5" s="281" t="s">
        <v>31</v>
      </c>
      <c r="F5" s="282"/>
      <c r="G5" s="282"/>
      <c r="H5" s="283"/>
    </row>
    <row r="6" spans="1:8" s="3" customFormat="1" ht="43.5" customHeight="1" thickBot="1">
      <c r="A6" s="284" t="s">
        <v>34</v>
      </c>
      <c r="B6" s="285" t="s">
        <v>289</v>
      </c>
      <c r="C6" s="285" t="s">
        <v>291</v>
      </c>
      <c r="D6" s="286" t="s">
        <v>60</v>
      </c>
      <c r="E6" s="284" t="s">
        <v>34</v>
      </c>
      <c r="F6" s="285" t="s">
        <v>290</v>
      </c>
      <c r="G6" s="286" t="s">
        <v>291</v>
      </c>
      <c r="H6" s="286" t="s">
        <v>60</v>
      </c>
    </row>
    <row r="7" spans="1:8" ht="18" customHeight="1">
      <c r="A7" s="287" t="s">
        <v>35</v>
      </c>
      <c r="B7" s="288">
        <v>15648000</v>
      </c>
      <c r="C7" s="289"/>
      <c r="D7" s="290"/>
      <c r="E7" s="291" t="s">
        <v>36</v>
      </c>
      <c r="F7" s="288">
        <v>40965000</v>
      </c>
      <c r="G7" s="289"/>
      <c r="H7" s="292"/>
    </row>
    <row r="8" spans="1:8" ht="23.25" customHeight="1">
      <c r="A8" s="293" t="s">
        <v>149</v>
      </c>
      <c r="B8" s="294">
        <v>21000000</v>
      </c>
      <c r="C8" s="295"/>
      <c r="D8" s="290"/>
      <c r="E8" s="296" t="s">
        <v>37</v>
      </c>
      <c r="F8" s="294">
        <v>6045000</v>
      </c>
      <c r="G8" s="295"/>
      <c r="H8" s="292"/>
    </row>
    <row r="9" spans="1:8" ht="23.25" customHeight="1">
      <c r="A9" s="293" t="s">
        <v>216</v>
      </c>
      <c r="B9" s="294">
        <v>155583666</v>
      </c>
      <c r="C9" s="295"/>
      <c r="D9" s="290"/>
      <c r="E9" s="296" t="s">
        <v>38</v>
      </c>
      <c r="F9" s="294">
        <v>50697000</v>
      </c>
      <c r="G9" s="295"/>
      <c r="H9" s="292"/>
    </row>
    <row r="10" spans="1:8" ht="26.25" customHeight="1">
      <c r="A10" s="293" t="s">
        <v>56</v>
      </c>
      <c r="B10" s="294">
        <v>12176000</v>
      </c>
      <c r="C10" s="295"/>
      <c r="D10" s="290"/>
      <c r="E10" s="296" t="s">
        <v>57</v>
      </c>
      <c r="F10" s="294">
        <v>800000</v>
      </c>
      <c r="G10" s="295"/>
      <c r="H10" s="292"/>
    </row>
    <row r="11" spans="1:8" ht="18" customHeight="1">
      <c r="A11" s="293" t="s">
        <v>217</v>
      </c>
      <c r="B11" s="294"/>
      <c r="C11" s="295"/>
      <c r="D11" s="290"/>
      <c r="E11" s="296" t="s">
        <v>218</v>
      </c>
      <c r="F11" s="294">
        <v>4120000</v>
      </c>
      <c r="G11" s="295"/>
      <c r="H11" s="292"/>
    </row>
    <row r="12" spans="1:8" ht="22.5" customHeight="1">
      <c r="A12" s="293" t="s">
        <v>48</v>
      </c>
      <c r="B12" s="294"/>
      <c r="C12" s="295"/>
      <c r="D12" s="290"/>
      <c r="E12" s="296" t="s">
        <v>27</v>
      </c>
      <c r="F12" s="294">
        <v>8919000</v>
      </c>
      <c r="G12" s="295"/>
      <c r="H12" s="292"/>
    </row>
    <row r="13" spans="1:8" ht="26.25" customHeight="1">
      <c r="A13" s="293" t="s">
        <v>53</v>
      </c>
      <c r="B13" s="294">
        <v>35104400</v>
      </c>
      <c r="C13" s="295"/>
      <c r="D13" s="290"/>
      <c r="E13" s="296" t="s">
        <v>39</v>
      </c>
      <c r="F13" s="294">
        <v>9277766</v>
      </c>
      <c r="G13" s="295"/>
      <c r="H13" s="292"/>
    </row>
    <row r="14" spans="1:8" ht="30" customHeight="1">
      <c r="A14" s="297" t="s">
        <v>239</v>
      </c>
      <c r="B14" s="294">
        <v>5623347</v>
      </c>
      <c r="C14" s="298"/>
      <c r="D14" s="299"/>
      <c r="E14" s="296" t="s">
        <v>49</v>
      </c>
      <c r="F14" s="294">
        <v>111008300</v>
      </c>
      <c r="G14" s="295"/>
      <c r="H14" s="292"/>
    </row>
    <row r="15" spans="1:8" ht="24" customHeight="1">
      <c r="A15" s="297"/>
      <c r="B15" s="294"/>
      <c r="C15" s="300"/>
      <c r="D15" s="299"/>
      <c r="E15" s="296"/>
      <c r="F15" s="294"/>
      <c r="G15" s="295"/>
      <c r="H15" s="292"/>
    </row>
    <row r="16" spans="1:8" ht="18" customHeight="1">
      <c r="A16" s="297"/>
      <c r="B16" s="294"/>
      <c r="C16" s="298"/>
      <c r="D16" s="299"/>
      <c r="E16" s="297"/>
      <c r="F16" s="294"/>
      <c r="G16" s="298"/>
      <c r="H16" s="292"/>
    </row>
    <row r="17" spans="1:8" ht="18" customHeight="1">
      <c r="A17" s="297"/>
      <c r="B17" s="294"/>
      <c r="C17" s="298"/>
      <c r="D17" s="299"/>
      <c r="E17" s="301"/>
      <c r="F17" s="294"/>
      <c r="G17" s="298"/>
      <c r="H17" s="302"/>
    </row>
    <row r="18" spans="1:8" ht="18" customHeight="1">
      <c r="A18" s="297"/>
      <c r="B18" s="294"/>
      <c r="C18" s="298"/>
      <c r="D18" s="299"/>
      <c r="E18" s="297"/>
      <c r="F18" s="294"/>
      <c r="G18" s="298"/>
      <c r="H18" s="302"/>
    </row>
    <row r="19" spans="1:8" ht="18" customHeight="1">
      <c r="A19" s="297"/>
      <c r="B19" s="294"/>
      <c r="C19" s="298"/>
      <c r="D19" s="299"/>
      <c r="E19" s="297"/>
      <c r="F19" s="294"/>
      <c r="G19" s="298"/>
      <c r="H19" s="302"/>
    </row>
    <row r="20" spans="1:8" ht="18" customHeight="1">
      <c r="A20" s="297"/>
      <c r="B20" s="294"/>
      <c r="C20" s="298"/>
      <c r="D20" s="299"/>
      <c r="E20" s="297"/>
      <c r="F20" s="294"/>
      <c r="G20" s="298"/>
      <c r="H20" s="302"/>
    </row>
    <row r="21" spans="1:8" ht="18" customHeight="1">
      <c r="A21" s="297"/>
      <c r="B21" s="294"/>
      <c r="C21" s="298"/>
      <c r="D21" s="299"/>
      <c r="E21" s="297"/>
      <c r="F21" s="294"/>
      <c r="G21" s="298"/>
      <c r="H21" s="302"/>
    </row>
    <row r="22" spans="1:8" ht="18" customHeight="1" thickBot="1">
      <c r="A22" s="303"/>
      <c r="B22" s="304"/>
      <c r="C22" s="305"/>
      <c r="D22" s="306"/>
      <c r="E22" s="307"/>
      <c r="F22" s="304"/>
      <c r="G22" s="305"/>
      <c r="H22" s="308"/>
    </row>
    <row r="23" spans="1:8" ht="18" customHeight="1" thickBot="1">
      <c r="A23" s="309" t="s">
        <v>40</v>
      </c>
      <c r="B23" s="310">
        <f>SUM(B7:B22)</f>
        <v>245135413</v>
      </c>
      <c r="C23" s="311">
        <f>SUM(C7:C22)</f>
        <v>0</v>
      </c>
      <c r="D23" s="312"/>
      <c r="E23" s="309" t="s">
        <v>40</v>
      </c>
      <c r="F23" s="310">
        <f>SUM(F7:F22)</f>
        <v>231832066</v>
      </c>
      <c r="G23" s="311">
        <f>SUM(G7:G22)</f>
        <v>0</v>
      </c>
      <c r="H23" s="313">
        <f>G23/F23</f>
        <v>0</v>
      </c>
    </row>
    <row r="24" spans="1:8" ht="18" customHeight="1" thickBot="1">
      <c r="A24" s="314" t="s">
        <v>41</v>
      </c>
      <c r="B24" s="317" t="str">
        <f>IF(((F23-B23)&gt;0),F23-B23,"----")</f>
        <v>----</v>
      </c>
      <c r="C24" s="315" t="str">
        <f>IF(((G23-C23)&gt;0),G23-C23,"----")</f>
        <v>----</v>
      </c>
      <c r="D24" s="316"/>
      <c r="E24" s="314" t="s">
        <v>42</v>
      </c>
      <c r="F24" s="317">
        <f>IF(((B23-F23)&gt;0),B23-F23,"----")</f>
        <v>13303347</v>
      </c>
      <c r="G24" s="315" t="str">
        <f>IF(((C23-G23)&gt;0),C23-G23,"----")</f>
        <v>----</v>
      </c>
      <c r="H24" s="318" t="str">
        <f>IF(((D23-H23)&gt;0),D23-H23,"----")</f>
        <v>----</v>
      </c>
    </row>
  </sheetData>
  <sheetProtection/>
  <mergeCells count="1">
    <mergeCell ref="G2:H2"/>
  </mergeCells>
  <printOptions horizontalCentered="1"/>
  <pageMargins left="0.98" right="0.56" top="0.72" bottom="0.52" header="0.43" footer="0.41"/>
  <pageSetup horizontalDpi="300" verticalDpi="300" orientation="landscape" paperSize="8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H20"/>
  <sheetViews>
    <sheetView zoomScale="85" zoomScaleNormal="85" zoomScalePageLayoutView="0" workbookViewId="0" topLeftCell="A1">
      <selection activeCell="F12" sqref="F12"/>
    </sheetView>
  </sheetViews>
  <sheetFormatPr defaultColWidth="9.375" defaultRowHeight="12.75"/>
  <cols>
    <col min="1" max="1" width="28.75390625" style="2" customWidth="1"/>
    <col min="2" max="4" width="12.75390625" style="1" customWidth="1"/>
    <col min="5" max="5" width="28.50390625" style="1" customWidth="1"/>
    <col min="6" max="8" width="12.75390625" style="1" customWidth="1"/>
    <col min="9" max="16384" width="9.375" style="1" customWidth="1"/>
  </cols>
  <sheetData>
    <row r="2" spans="7:8" ht="12.75">
      <c r="G2" s="477" t="s">
        <v>199</v>
      </c>
      <c r="H2" s="477"/>
    </row>
    <row r="3" spans="1:8" ht="47.25" customHeight="1">
      <c r="A3" s="280" t="s">
        <v>43</v>
      </c>
      <c r="B3" s="5"/>
      <c r="C3" s="5"/>
      <c r="D3" s="5"/>
      <c r="E3" s="5"/>
      <c r="F3" s="5"/>
      <c r="G3" s="5"/>
      <c r="H3" s="5"/>
    </row>
    <row r="4" ht="14.25" thickBot="1">
      <c r="H4" s="12" t="s">
        <v>234</v>
      </c>
    </row>
    <row r="5" spans="1:8" ht="24" customHeight="1" thickBot="1">
      <c r="A5" s="281" t="s">
        <v>29</v>
      </c>
      <c r="B5" s="282"/>
      <c r="C5" s="282"/>
      <c r="D5" s="282"/>
      <c r="E5" s="281" t="s">
        <v>31</v>
      </c>
      <c r="F5" s="282"/>
      <c r="G5" s="282"/>
      <c r="H5" s="283"/>
    </row>
    <row r="6" spans="1:8" s="3" customFormat="1" ht="35.25" customHeight="1" thickBot="1">
      <c r="A6" s="284" t="s">
        <v>34</v>
      </c>
      <c r="B6" s="285" t="s">
        <v>290</v>
      </c>
      <c r="C6" s="319" t="s">
        <v>291</v>
      </c>
      <c r="D6" s="286" t="s">
        <v>60</v>
      </c>
      <c r="E6" s="284" t="s">
        <v>34</v>
      </c>
      <c r="F6" s="285" t="s">
        <v>290</v>
      </c>
      <c r="G6" s="319" t="s">
        <v>291</v>
      </c>
      <c r="H6" s="286" t="s">
        <v>60</v>
      </c>
    </row>
    <row r="7" spans="1:8" ht="51.75" customHeight="1">
      <c r="A7" s="320" t="s">
        <v>46</v>
      </c>
      <c r="B7" s="288"/>
      <c r="C7" s="321"/>
      <c r="D7" s="322"/>
      <c r="E7" s="287" t="s">
        <v>50</v>
      </c>
      <c r="F7" s="288">
        <v>219853000</v>
      </c>
      <c r="G7" s="321"/>
      <c r="H7" s="322"/>
    </row>
    <row r="8" spans="1:8" ht="46.5" customHeight="1">
      <c r="A8" s="293" t="s">
        <v>45</v>
      </c>
      <c r="B8" s="294"/>
      <c r="C8" s="299"/>
      <c r="D8" s="322"/>
      <c r="E8" s="293" t="s">
        <v>54</v>
      </c>
      <c r="F8" s="294">
        <v>55572000</v>
      </c>
      <c r="G8" s="299"/>
      <c r="H8" s="322"/>
    </row>
    <row r="9" spans="1:8" ht="42" customHeight="1">
      <c r="A9" s="293" t="s">
        <v>47</v>
      </c>
      <c r="B9" s="294"/>
      <c r="C9" s="299"/>
      <c r="D9" s="322"/>
      <c r="E9" s="293" t="s">
        <v>62</v>
      </c>
      <c r="F9" s="294"/>
      <c r="G9" s="299"/>
      <c r="H9" s="322"/>
    </row>
    <row r="10" spans="1:8" ht="38.25" customHeight="1">
      <c r="A10" s="293" t="s">
        <v>30</v>
      </c>
      <c r="B10" s="294"/>
      <c r="C10" s="299"/>
      <c r="D10" s="322"/>
      <c r="E10" s="293" t="s">
        <v>51</v>
      </c>
      <c r="F10" s="294"/>
      <c r="G10" s="299"/>
      <c r="H10" s="322"/>
    </row>
    <row r="11" spans="1:8" ht="25.5" customHeight="1">
      <c r="A11" s="293" t="s">
        <v>61</v>
      </c>
      <c r="B11" s="294"/>
      <c r="C11" s="299"/>
      <c r="D11" s="322"/>
      <c r="E11" s="293" t="s">
        <v>44</v>
      </c>
      <c r="F11" s="294">
        <v>7680000</v>
      </c>
      <c r="G11" s="299"/>
      <c r="H11" s="322"/>
    </row>
    <row r="12" spans="1:8" ht="24" customHeight="1">
      <c r="A12" s="293" t="s">
        <v>59</v>
      </c>
      <c r="B12" s="294"/>
      <c r="C12" s="299"/>
      <c r="D12" s="322"/>
      <c r="E12" s="293" t="s">
        <v>52</v>
      </c>
      <c r="F12" s="294"/>
      <c r="G12" s="299"/>
      <c r="H12" s="322"/>
    </row>
    <row r="13" spans="1:8" ht="26.25" customHeight="1">
      <c r="A13" s="293" t="s">
        <v>48</v>
      </c>
      <c r="B13" s="294"/>
      <c r="C13" s="299"/>
      <c r="D13" s="322"/>
      <c r="E13" s="293" t="s">
        <v>55</v>
      </c>
      <c r="F13" s="294"/>
      <c r="G13" s="299"/>
      <c r="H13" s="322"/>
    </row>
    <row r="14" spans="1:8" ht="45.75" customHeight="1">
      <c r="A14" s="293" t="s">
        <v>53</v>
      </c>
      <c r="B14" s="294">
        <v>275425000</v>
      </c>
      <c r="C14" s="299"/>
      <c r="D14" s="322"/>
      <c r="E14" s="297" t="s">
        <v>58</v>
      </c>
      <c r="F14" s="294"/>
      <c r="G14" s="299"/>
      <c r="H14" s="322"/>
    </row>
    <row r="15" spans="1:8" ht="21" customHeight="1">
      <c r="A15" s="293" t="s">
        <v>226</v>
      </c>
      <c r="B15" s="294"/>
      <c r="C15" s="299"/>
      <c r="D15" s="322"/>
      <c r="E15" s="297"/>
      <c r="F15" s="294"/>
      <c r="G15" s="299"/>
      <c r="H15" s="323"/>
    </row>
    <row r="16" spans="1:8" ht="21" customHeight="1">
      <c r="A16" s="293"/>
      <c r="B16" s="294"/>
      <c r="C16" s="299"/>
      <c r="D16" s="322"/>
      <c r="E16" s="297"/>
      <c r="F16" s="294"/>
      <c r="G16" s="299"/>
      <c r="H16" s="323"/>
    </row>
    <row r="17" spans="1:8" ht="21" customHeight="1">
      <c r="A17" s="293"/>
      <c r="B17" s="294"/>
      <c r="C17" s="299"/>
      <c r="D17" s="322"/>
      <c r="E17" s="297"/>
      <c r="F17" s="294"/>
      <c r="G17" s="299"/>
      <c r="H17" s="323"/>
    </row>
    <row r="18" spans="1:8" ht="21" customHeight="1" thickBot="1">
      <c r="A18" s="297"/>
      <c r="B18" s="298"/>
      <c r="C18" s="299"/>
      <c r="D18" s="322"/>
      <c r="E18" s="297"/>
      <c r="F18" s="294"/>
      <c r="G18" s="299"/>
      <c r="H18" s="324"/>
    </row>
    <row r="19" spans="1:8" ht="21" customHeight="1" thickBot="1">
      <c r="A19" s="309" t="s">
        <v>40</v>
      </c>
      <c r="B19" s="310">
        <f>SUM(B14:B18)</f>
        <v>275425000</v>
      </c>
      <c r="C19" s="325">
        <f>SUM(C7:C18)</f>
        <v>0</v>
      </c>
      <c r="D19" s="326">
        <f>C19/B19</f>
        <v>0</v>
      </c>
      <c r="E19" s="309" t="s">
        <v>40</v>
      </c>
      <c r="F19" s="310">
        <f>SUM(F7:F18)</f>
        <v>283105000</v>
      </c>
      <c r="G19" s="325">
        <f>SUM(G7:G18)</f>
        <v>0</v>
      </c>
      <c r="H19" s="327">
        <f>G19/F19</f>
        <v>0</v>
      </c>
    </row>
    <row r="20" spans="1:8" ht="21" customHeight="1" thickBot="1">
      <c r="A20" s="314" t="s">
        <v>41</v>
      </c>
      <c r="B20" s="315">
        <f>IF(((F19-B19)&gt;0),F19-B19,"----")</f>
        <v>7680000</v>
      </c>
      <c r="C20" s="328" t="str">
        <f>IF(((G19-C19)&gt;0),G19-C19,"----")</f>
        <v>----</v>
      </c>
      <c r="D20" s="329"/>
      <c r="E20" s="314" t="s">
        <v>42</v>
      </c>
      <c r="F20" s="315" t="str">
        <f>IF(((B19-F19)&gt;0),B19-F19,"----")</f>
        <v>----</v>
      </c>
      <c r="G20" s="328"/>
      <c r="H20" s="329"/>
    </row>
  </sheetData>
  <sheetProtection/>
  <mergeCells count="1">
    <mergeCell ref="G2:H2"/>
  </mergeCells>
  <printOptions horizontalCentered="1"/>
  <pageMargins left="0.99" right="0.57" top="0.86" bottom="0.67" header="0.6" footer="0.5118110236220472"/>
  <pageSetup horizontalDpi="300" verticalDpi="300" orientation="landscape" paperSize="8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O31"/>
  <sheetViews>
    <sheetView zoomScalePageLayoutView="0" workbookViewId="0" topLeftCell="C1">
      <selection activeCell="A2" sqref="A2:O2"/>
    </sheetView>
  </sheetViews>
  <sheetFormatPr defaultColWidth="9.375" defaultRowHeight="12.75"/>
  <cols>
    <col min="1" max="1" width="6.125" style="332" customWidth="1"/>
    <col min="2" max="2" width="32.625" style="64" customWidth="1"/>
    <col min="3" max="13" width="14.625" style="64" bestFit="1" customWidth="1"/>
    <col min="14" max="14" width="13.375" style="64" bestFit="1" customWidth="1"/>
    <col min="15" max="15" width="14.625" style="332" bestFit="1" customWidth="1"/>
    <col min="16" max="16384" width="9.375" style="64" customWidth="1"/>
  </cols>
  <sheetData>
    <row r="1" spans="14:15" ht="15">
      <c r="N1" s="478" t="s">
        <v>241</v>
      </c>
      <c r="O1" s="479"/>
    </row>
    <row r="2" spans="1:15" ht="15">
      <c r="A2" s="480" t="s">
        <v>293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3" spans="1:15" ht="15">
      <c r="A3" s="480" t="s">
        <v>201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ht="15.75" thickBot="1">
      <c r="J4" s="333"/>
    </row>
    <row r="5" spans="1:15" s="332" customFormat="1" ht="25.5" customHeight="1" thickBot="1">
      <c r="A5" s="334" t="s">
        <v>1</v>
      </c>
      <c r="B5" s="335" t="s">
        <v>34</v>
      </c>
      <c r="C5" s="335" t="s">
        <v>66</v>
      </c>
      <c r="D5" s="335" t="s">
        <v>67</v>
      </c>
      <c r="E5" s="335" t="s">
        <v>68</v>
      </c>
      <c r="F5" s="335" t="s">
        <v>69</v>
      </c>
      <c r="G5" s="335" t="s">
        <v>70</v>
      </c>
      <c r="H5" s="335" t="s">
        <v>71</v>
      </c>
      <c r="I5" s="335" t="s">
        <v>72</v>
      </c>
      <c r="J5" s="336" t="s">
        <v>73</v>
      </c>
      <c r="K5" s="335" t="s">
        <v>74</v>
      </c>
      <c r="L5" s="335" t="s">
        <v>75</v>
      </c>
      <c r="M5" s="335" t="s">
        <v>76</v>
      </c>
      <c r="N5" s="335" t="s">
        <v>77</v>
      </c>
      <c r="O5" s="337" t="s">
        <v>64</v>
      </c>
    </row>
    <row r="6" spans="1:15" s="342" customFormat="1" ht="15" customHeight="1" thickBot="1">
      <c r="A6" s="338" t="s">
        <v>2</v>
      </c>
      <c r="B6" s="339" t="s">
        <v>29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1"/>
    </row>
    <row r="7" spans="1:15" s="342" customFormat="1" ht="15" customHeight="1">
      <c r="A7" s="343" t="s">
        <v>3</v>
      </c>
      <c r="B7" s="344" t="s">
        <v>78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6"/>
    </row>
    <row r="8" spans="1:15" s="351" customFormat="1" ht="13.5" customHeight="1">
      <c r="A8" s="347" t="s">
        <v>4</v>
      </c>
      <c r="B8" s="348" t="s">
        <v>243</v>
      </c>
      <c r="C8" s="349">
        <v>1304000</v>
      </c>
      <c r="D8" s="349">
        <v>1304000</v>
      </c>
      <c r="E8" s="349">
        <v>1304000</v>
      </c>
      <c r="F8" s="349">
        <v>1304000</v>
      </c>
      <c r="G8" s="349">
        <v>1304000</v>
      </c>
      <c r="H8" s="349">
        <v>1304000</v>
      </c>
      <c r="I8" s="349">
        <v>1304000</v>
      </c>
      <c r="J8" s="349">
        <v>1304000</v>
      </c>
      <c r="K8" s="349">
        <v>1304000</v>
      </c>
      <c r="L8" s="349">
        <v>1304000</v>
      </c>
      <c r="M8" s="349">
        <v>1304000</v>
      </c>
      <c r="N8" s="349">
        <v>1304000</v>
      </c>
      <c r="O8" s="350">
        <f aca="true" t="shared" si="0" ref="O8:O14">SUM(C8:N8)</f>
        <v>15648000</v>
      </c>
    </row>
    <row r="9" spans="1:15" s="351" customFormat="1" ht="13.5" customHeight="1">
      <c r="A9" s="343" t="s">
        <v>5</v>
      </c>
      <c r="B9" s="352" t="s">
        <v>79</v>
      </c>
      <c r="C9" s="353">
        <v>12965306</v>
      </c>
      <c r="D9" s="353">
        <v>12965306</v>
      </c>
      <c r="E9" s="353">
        <v>12965305</v>
      </c>
      <c r="F9" s="353">
        <v>12965305</v>
      </c>
      <c r="G9" s="353">
        <v>12965305</v>
      </c>
      <c r="H9" s="353">
        <v>12965305</v>
      </c>
      <c r="I9" s="353">
        <v>12965305</v>
      </c>
      <c r="J9" s="353">
        <v>12965305</v>
      </c>
      <c r="K9" s="353">
        <v>12965306</v>
      </c>
      <c r="L9" s="353">
        <v>12965306</v>
      </c>
      <c r="M9" s="353">
        <v>12965306</v>
      </c>
      <c r="N9" s="353">
        <v>12965306</v>
      </c>
      <c r="O9" s="354">
        <f t="shared" si="0"/>
        <v>155583666</v>
      </c>
    </row>
    <row r="10" spans="1:15" s="351" customFormat="1" ht="13.5" customHeight="1">
      <c r="A10" s="343" t="s">
        <v>6</v>
      </c>
      <c r="B10" s="348" t="s">
        <v>244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50">
        <f t="shared" si="0"/>
        <v>0</v>
      </c>
    </row>
    <row r="11" spans="1:15" s="351" customFormat="1" ht="13.5" customHeight="1">
      <c r="A11" s="343" t="s">
        <v>7</v>
      </c>
      <c r="B11" s="348" t="s">
        <v>245</v>
      </c>
      <c r="C11" s="349">
        <v>1014667</v>
      </c>
      <c r="D11" s="349">
        <v>1014667</v>
      </c>
      <c r="E11" s="349">
        <v>1014667</v>
      </c>
      <c r="F11" s="349">
        <v>1014667</v>
      </c>
      <c r="G11" s="349">
        <v>1014667</v>
      </c>
      <c r="H11" s="349">
        <v>1014667</v>
      </c>
      <c r="I11" s="349">
        <v>1014667</v>
      </c>
      <c r="J11" s="349">
        <v>1014667</v>
      </c>
      <c r="K11" s="349">
        <v>1014666</v>
      </c>
      <c r="L11" s="349">
        <v>1014666</v>
      </c>
      <c r="M11" s="349">
        <v>1014666</v>
      </c>
      <c r="N11" s="349">
        <v>1014666</v>
      </c>
      <c r="O11" s="350">
        <f t="shared" si="0"/>
        <v>12176000</v>
      </c>
    </row>
    <row r="12" spans="1:15" s="351" customFormat="1" ht="13.5" customHeight="1">
      <c r="A12" s="343" t="s">
        <v>8</v>
      </c>
      <c r="B12" s="348" t="s">
        <v>246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>
        <v>5623347</v>
      </c>
      <c r="O12" s="350">
        <f t="shared" si="0"/>
        <v>5623347</v>
      </c>
    </row>
    <row r="13" spans="1:15" s="351" customFormat="1" ht="13.5" customHeight="1">
      <c r="A13" s="343" t="s">
        <v>9</v>
      </c>
      <c r="B13" s="348" t="s">
        <v>260</v>
      </c>
      <c r="C13" s="349">
        <v>35104400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50">
        <f t="shared" si="0"/>
        <v>35104400</v>
      </c>
    </row>
    <row r="14" spans="1:15" s="351" customFormat="1" ht="13.5" customHeight="1">
      <c r="A14" s="343" t="s">
        <v>10</v>
      </c>
      <c r="B14" s="348" t="s">
        <v>259</v>
      </c>
      <c r="C14" s="349">
        <v>275425000</v>
      </c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50">
        <f t="shared" si="0"/>
        <v>275425000</v>
      </c>
    </row>
    <row r="15" spans="1:15" s="351" customFormat="1" ht="13.5" customHeight="1" thickBot="1">
      <c r="A15" s="343" t="s">
        <v>11</v>
      </c>
      <c r="B15" s="355" t="s">
        <v>149</v>
      </c>
      <c r="C15" s="356"/>
      <c r="D15" s="356"/>
      <c r="E15" s="356">
        <v>10500000</v>
      </c>
      <c r="F15" s="356"/>
      <c r="G15" s="356"/>
      <c r="H15" s="356"/>
      <c r="I15" s="356"/>
      <c r="J15" s="356"/>
      <c r="K15" s="356">
        <v>10500000</v>
      </c>
      <c r="L15" s="356"/>
      <c r="M15" s="356"/>
      <c r="N15" s="356"/>
      <c r="O15" s="357">
        <v>21000000</v>
      </c>
    </row>
    <row r="16" spans="1:15" s="342" customFormat="1" ht="15.75" customHeight="1" thickBot="1">
      <c r="A16" s="338" t="s">
        <v>12</v>
      </c>
      <c r="B16" s="358" t="s">
        <v>80</v>
      </c>
      <c r="C16" s="359">
        <f aca="true" t="shared" si="1" ref="C16:O16">SUM(C8:C15)</f>
        <v>325813373</v>
      </c>
      <c r="D16" s="359">
        <f t="shared" si="1"/>
        <v>15283973</v>
      </c>
      <c r="E16" s="359">
        <f t="shared" si="1"/>
        <v>25783972</v>
      </c>
      <c r="F16" s="359">
        <f t="shared" si="1"/>
        <v>15283972</v>
      </c>
      <c r="G16" s="359">
        <f t="shared" si="1"/>
        <v>15283972</v>
      </c>
      <c r="H16" s="359">
        <f t="shared" si="1"/>
        <v>15283972</v>
      </c>
      <c r="I16" s="359">
        <f t="shared" si="1"/>
        <v>15283972</v>
      </c>
      <c r="J16" s="359">
        <f t="shared" si="1"/>
        <v>15283972</v>
      </c>
      <c r="K16" s="359">
        <f t="shared" si="1"/>
        <v>25783972</v>
      </c>
      <c r="L16" s="359">
        <f t="shared" si="1"/>
        <v>15283972</v>
      </c>
      <c r="M16" s="359">
        <f t="shared" si="1"/>
        <v>15283972</v>
      </c>
      <c r="N16" s="359">
        <f t="shared" si="1"/>
        <v>20907319</v>
      </c>
      <c r="O16" s="359">
        <f t="shared" si="1"/>
        <v>520560413</v>
      </c>
    </row>
    <row r="17" spans="1:15" s="342" customFormat="1" ht="15.75" customHeight="1" thickBot="1">
      <c r="A17" s="338"/>
      <c r="B17" s="358"/>
      <c r="C17" s="359"/>
      <c r="D17" s="359">
        <v>367297652</v>
      </c>
      <c r="E17" s="359">
        <v>382948355</v>
      </c>
      <c r="F17" s="359">
        <v>379611366</v>
      </c>
      <c r="G17" s="359">
        <v>376274377</v>
      </c>
      <c r="H17" s="359">
        <v>269959080</v>
      </c>
      <c r="I17" s="359">
        <v>264545091</v>
      </c>
      <c r="J17" s="359">
        <v>261208102</v>
      </c>
      <c r="K17" s="359">
        <v>276871113</v>
      </c>
      <c r="L17" s="359">
        <v>123202124</v>
      </c>
      <c r="M17" s="359">
        <v>119115135</v>
      </c>
      <c r="N17" s="359">
        <v>20655163</v>
      </c>
      <c r="O17" s="359"/>
    </row>
    <row r="18" spans="1:15" s="342" customFormat="1" ht="15" customHeight="1" thickBot="1">
      <c r="A18" s="338" t="s">
        <v>13</v>
      </c>
      <c r="B18" s="361" t="s">
        <v>31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3"/>
    </row>
    <row r="19" spans="1:15" s="351" customFormat="1" ht="13.5" customHeight="1">
      <c r="A19" s="364" t="s">
        <v>14</v>
      </c>
      <c r="B19" s="352" t="s">
        <v>247</v>
      </c>
      <c r="C19" s="353">
        <v>3413750</v>
      </c>
      <c r="D19" s="353">
        <v>3413750</v>
      </c>
      <c r="E19" s="353">
        <v>3413750</v>
      </c>
      <c r="F19" s="353">
        <v>3413750</v>
      </c>
      <c r="G19" s="353">
        <v>3413750</v>
      </c>
      <c r="H19" s="353">
        <v>3413750</v>
      </c>
      <c r="I19" s="353">
        <v>3413750</v>
      </c>
      <c r="J19" s="353">
        <v>3413750</v>
      </c>
      <c r="K19" s="353">
        <v>3413750</v>
      </c>
      <c r="L19" s="353">
        <v>3413750</v>
      </c>
      <c r="M19" s="353">
        <v>3413750</v>
      </c>
      <c r="N19" s="353">
        <v>3413750</v>
      </c>
      <c r="O19" s="354">
        <v>40965000</v>
      </c>
    </row>
    <row r="20" spans="1:15" s="351" customFormat="1" ht="13.5" customHeight="1">
      <c r="A20" s="347" t="s">
        <v>15</v>
      </c>
      <c r="B20" s="348" t="s">
        <v>81</v>
      </c>
      <c r="C20" s="349">
        <v>503750</v>
      </c>
      <c r="D20" s="349">
        <v>503750</v>
      </c>
      <c r="E20" s="349">
        <v>503750</v>
      </c>
      <c r="F20" s="349">
        <v>503750</v>
      </c>
      <c r="G20" s="349">
        <v>503750</v>
      </c>
      <c r="H20" s="349">
        <v>503750</v>
      </c>
      <c r="I20" s="349">
        <v>503750</v>
      </c>
      <c r="J20" s="349">
        <v>503750</v>
      </c>
      <c r="K20" s="349">
        <v>503750</v>
      </c>
      <c r="L20" s="349">
        <v>503750</v>
      </c>
      <c r="M20" s="349">
        <v>503750</v>
      </c>
      <c r="N20" s="349">
        <v>503750</v>
      </c>
      <c r="O20" s="350">
        <v>6045000</v>
      </c>
    </row>
    <row r="21" spans="1:15" s="351" customFormat="1" ht="13.5" customHeight="1">
      <c r="A21" s="347" t="s">
        <v>16</v>
      </c>
      <c r="B21" s="348" t="s">
        <v>248</v>
      </c>
      <c r="C21" s="349">
        <v>4224750</v>
      </c>
      <c r="D21" s="349">
        <v>4224750</v>
      </c>
      <c r="E21" s="349">
        <v>4224750</v>
      </c>
      <c r="F21" s="349">
        <v>4224750</v>
      </c>
      <c r="G21" s="349">
        <v>4224750</v>
      </c>
      <c r="H21" s="349">
        <v>4224750</v>
      </c>
      <c r="I21" s="349">
        <v>4224750</v>
      </c>
      <c r="J21" s="349">
        <v>4224750</v>
      </c>
      <c r="K21" s="349">
        <v>4224750</v>
      </c>
      <c r="L21" s="349">
        <v>4224750</v>
      </c>
      <c r="M21" s="349">
        <v>4224750</v>
      </c>
      <c r="N21" s="349">
        <v>4224750</v>
      </c>
      <c r="O21" s="350">
        <f>SUM(C21:N21)</f>
        <v>50697000</v>
      </c>
    </row>
    <row r="22" spans="1:15" s="351" customFormat="1" ht="13.5" customHeight="1">
      <c r="A22" s="347" t="s">
        <v>17</v>
      </c>
      <c r="B22" s="348" t="s">
        <v>262</v>
      </c>
      <c r="C22" s="349">
        <v>45904166</v>
      </c>
      <c r="D22" s="349"/>
      <c r="E22" s="349"/>
      <c r="F22" s="349">
        <v>45904166</v>
      </c>
      <c r="G22" s="349">
        <v>45904167</v>
      </c>
      <c r="H22" s="349">
        <v>45904167</v>
      </c>
      <c r="I22" s="349"/>
      <c r="J22" s="349"/>
      <c r="K22" s="349">
        <v>45904167</v>
      </c>
      <c r="L22" s="349"/>
      <c r="M22" s="349">
        <v>45904167</v>
      </c>
      <c r="N22" s="349"/>
      <c r="O22" s="350">
        <f>SUM(C22:N22)</f>
        <v>275425000</v>
      </c>
    </row>
    <row r="23" spans="1:15" s="351" customFormat="1" ht="13.5" customHeight="1">
      <c r="A23" s="347" t="s">
        <v>18</v>
      </c>
      <c r="B23" s="348" t="s">
        <v>242</v>
      </c>
      <c r="C23" s="349">
        <v>410000</v>
      </c>
      <c r="D23" s="349">
        <v>410000</v>
      </c>
      <c r="E23" s="349">
        <v>410000</v>
      </c>
      <c r="F23" s="349">
        <v>410000</v>
      </c>
      <c r="G23" s="349">
        <v>410000</v>
      </c>
      <c r="H23" s="349">
        <v>410000</v>
      </c>
      <c r="I23" s="349">
        <v>410000</v>
      </c>
      <c r="J23" s="349">
        <v>410000</v>
      </c>
      <c r="K23" s="349">
        <v>410000</v>
      </c>
      <c r="L23" s="349">
        <v>410000</v>
      </c>
      <c r="M23" s="349">
        <v>410000</v>
      </c>
      <c r="N23" s="349">
        <v>410000</v>
      </c>
      <c r="O23" s="350">
        <v>4920000</v>
      </c>
    </row>
    <row r="24" spans="1:15" s="351" customFormat="1" ht="13.5" customHeight="1">
      <c r="A24" s="347" t="s">
        <v>19</v>
      </c>
      <c r="B24" s="348" t="s">
        <v>249</v>
      </c>
      <c r="C24" s="349">
        <v>743250</v>
      </c>
      <c r="D24" s="349">
        <v>743250</v>
      </c>
      <c r="E24" s="349">
        <v>743250</v>
      </c>
      <c r="F24" s="349">
        <v>743250</v>
      </c>
      <c r="G24" s="349">
        <v>743250</v>
      </c>
      <c r="H24" s="349">
        <v>743250</v>
      </c>
      <c r="I24" s="349">
        <v>743250</v>
      </c>
      <c r="J24" s="349">
        <v>743250</v>
      </c>
      <c r="K24" s="349">
        <v>743250</v>
      </c>
      <c r="L24" s="349">
        <v>743250</v>
      </c>
      <c r="M24" s="349">
        <v>743250</v>
      </c>
      <c r="N24" s="349">
        <v>743250</v>
      </c>
      <c r="O24" s="350">
        <v>8919000</v>
      </c>
    </row>
    <row r="25" spans="1:15" s="351" customFormat="1" ht="13.5" customHeight="1">
      <c r="A25" s="347" t="s">
        <v>20</v>
      </c>
      <c r="B25" s="348" t="s">
        <v>263</v>
      </c>
      <c r="C25" s="349"/>
      <c r="D25" s="349"/>
      <c r="E25" s="349">
        <v>4638883</v>
      </c>
      <c r="F25" s="349"/>
      <c r="G25" s="349"/>
      <c r="H25" s="349"/>
      <c r="I25" s="349"/>
      <c r="J25" s="349"/>
      <c r="K25" s="349">
        <v>4638883</v>
      </c>
      <c r="L25" s="349"/>
      <c r="M25" s="349"/>
      <c r="N25" s="349"/>
      <c r="O25" s="350">
        <v>9277766</v>
      </c>
    </row>
    <row r="26" spans="1:15" s="351" customFormat="1" ht="13.5" customHeight="1">
      <c r="A26" s="347" t="s">
        <v>21</v>
      </c>
      <c r="B26" s="348" t="s">
        <v>261</v>
      </c>
      <c r="C26" s="349">
        <v>9250692</v>
      </c>
      <c r="D26" s="349">
        <v>9250692</v>
      </c>
      <c r="E26" s="349">
        <v>9250692</v>
      </c>
      <c r="F26" s="349">
        <v>9250692</v>
      </c>
      <c r="G26" s="349">
        <v>9250692</v>
      </c>
      <c r="H26" s="349">
        <v>9250692</v>
      </c>
      <c r="I26" s="349">
        <v>9250692</v>
      </c>
      <c r="J26" s="349">
        <v>9250692</v>
      </c>
      <c r="K26" s="349">
        <v>9250691</v>
      </c>
      <c r="L26" s="349">
        <v>9250691</v>
      </c>
      <c r="M26" s="349">
        <v>9250691</v>
      </c>
      <c r="N26" s="349">
        <v>9250691</v>
      </c>
      <c r="O26" s="350">
        <f>SUM(C26:N26)</f>
        <v>111008300</v>
      </c>
    </row>
    <row r="27" spans="1:15" s="351" customFormat="1" ht="13.5" customHeight="1">
      <c r="A27" s="347" t="s">
        <v>22</v>
      </c>
      <c r="B27" s="348" t="s">
        <v>250</v>
      </c>
      <c r="C27" s="349">
        <v>5623347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>
        <v>5623347</v>
      </c>
    </row>
    <row r="28" spans="1:15" s="351" customFormat="1" ht="13.5" customHeight="1" thickBot="1">
      <c r="A28" s="347" t="s">
        <v>23</v>
      </c>
      <c r="B28" s="348" t="s">
        <v>264</v>
      </c>
      <c r="C28" s="349"/>
      <c r="D28" s="349"/>
      <c r="E28" s="349"/>
      <c r="F28" s="349">
        <v>3840000</v>
      </c>
      <c r="G28" s="349"/>
      <c r="H28" s="349"/>
      <c r="I28" s="349"/>
      <c r="J28" s="349"/>
      <c r="K28" s="349">
        <v>3840000</v>
      </c>
      <c r="L28" s="349"/>
      <c r="M28" s="349"/>
      <c r="N28" s="349"/>
      <c r="O28" s="350">
        <v>7680000</v>
      </c>
    </row>
    <row r="29" spans="1:15" s="342" customFormat="1" ht="15.75" customHeight="1" thickBot="1">
      <c r="A29" s="365" t="s">
        <v>24</v>
      </c>
      <c r="B29" s="358" t="s">
        <v>82</v>
      </c>
      <c r="C29" s="359">
        <f aca="true" t="shared" si="2" ref="C29:N29">SUM(C19:C28)</f>
        <v>70073705</v>
      </c>
      <c r="D29" s="359">
        <f t="shared" si="2"/>
        <v>18546192</v>
      </c>
      <c r="E29" s="359">
        <f t="shared" si="2"/>
        <v>23185075</v>
      </c>
      <c r="F29" s="359">
        <f t="shared" si="2"/>
        <v>68290358</v>
      </c>
      <c r="G29" s="359">
        <f t="shared" si="2"/>
        <v>64450359</v>
      </c>
      <c r="H29" s="359">
        <f t="shared" si="2"/>
        <v>64450359</v>
      </c>
      <c r="I29" s="359">
        <f t="shared" si="2"/>
        <v>18546192</v>
      </c>
      <c r="J29" s="359">
        <f t="shared" si="2"/>
        <v>18546192</v>
      </c>
      <c r="K29" s="359">
        <f t="shared" si="2"/>
        <v>72929241</v>
      </c>
      <c r="L29" s="359">
        <f t="shared" si="2"/>
        <v>18546191</v>
      </c>
      <c r="M29" s="359">
        <f t="shared" si="2"/>
        <v>64450358</v>
      </c>
      <c r="N29" s="359">
        <f t="shared" si="2"/>
        <v>18546191</v>
      </c>
      <c r="O29" s="360">
        <f>SUM(C29:N29)</f>
        <v>520560413</v>
      </c>
    </row>
    <row r="30" spans="1:15" ht="15.75" thickBot="1">
      <c r="A30" s="366" t="s">
        <v>25</v>
      </c>
      <c r="B30" s="367" t="s">
        <v>83</v>
      </c>
      <c r="C30" s="368">
        <v>352257474</v>
      </c>
      <c r="D30" s="368">
        <v>345886485</v>
      </c>
      <c r="E30" s="368">
        <v>364571188</v>
      </c>
      <c r="F30" s="368">
        <v>361234199</v>
      </c>
      <c r="G30" s="368">
        <v>251897210</v>
      </c>
      <c r="H30" s="368">
        <v>249504913</v>
      </c>
      <c r="I30" s="368">
        <v>246167924</v>
      </c>
      <c r="J30" s="368">
        <v>242830935</v>
      </c>
      <c r="K30" s="368">
        <v>108161946</v>
      </c>
      <c r="L30" s="368">
        <v>104074957</v>
      </c>
      <c r="M30" s="368">
        <v>5614968</v>
      </c>
      <c r="N30" s="368">
        <v>0</v>
      </c>
      <c r="O30" s="368"/>
    </row>
    <row r="31" ht="15">
      <c r="A31" s="369"/>
    </row>
  </sheetData>
  <sheetProtection/>
  <mergeCells count="3">
    <mergeCell ref="N1:O1"/>
    <mergeCell ref="A2:O2"/>
    <mergeCell ref="A3:O3"/>
  </mergeCells>
  <printOptions horizontalCentered="1"/>
  <pageMargins left="0.79" right="0.2755905511811024" top="1.33" bottom="0.82" header="0.67" footer="0.5118110236220472"/>
  <pageSetup horizontalDpi="600" verticalDpi="600" orientation="landscape" paperSize="8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O30"/>
  <sheetViews>
    <sheetView zoomScalePageLayoutView="0" workbookViewId="0" topLeftCell="A1">
      <selection activeCell="M33" sqref="M33"/>
    </sheetView>
  </sheetViews>
  <sheetFormatPr defaultColWidth="9.375" defaultRowHeight="12.75"/>
  <cols>
    <col min="1" max="1" width="6.125" style="332" customWidth="1"/>
    <col min="2" max="2" width="31.50390625" style="64" customWidth="1"/>
    <col min="3" max="3" width="14.625" style="64" customWidth="1"/>
    <col min="4" max="4" width="13.125" style="64" customWidth="1"/>
    <col min="5" max="5" width="12.75390625" style="64" customWidth="1"/>
    <col min="6" max="6" width="13.125" style="64" customWidth="1"/>
    <col min="7" max="7" width="13.50390625" style="64" customWidth="1"/>
    <col min="8" max="8" width="14.625" style="64" bestFit="1" customWidth="1"/>
    <col min="9" max="9" width="13.125" style="64" customWidth="1"/>
    <col min="10" max="10" width="13.00390625" style="64" customWidth="1"/>
    <col min="11" max="11" width="12.75390625" style="64" customWidth="1"/>
    <col min="12" max="12" width="13.00390625" style="64" customWidth="1"/>
    <col min="13" max="13" width="14.50390625" style="64" customWidth="1"/>
    <col min="14" max="14" width="12.75390625" style="64" customWidth="1"/>
    <col min="15" max="15" width="14.625" style="332" bestFit="1" customWidth="1"/>
    <col min="16" max="16384" width="9.375" style="64" customWidth="1"/>
  </cols>
  <sheetData>
    <row r="1" spans="14:15" ht="15">
      <c r="N1" s="478" t="s">
        <v>200</v>
      </c>
      <c r="O1" s="479"/>
    </row>
    <row r="2" spans="1:15" ht="15">
      <c r="A2" s="480" t="s">
        <v>278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</row>
    <row r="3" spans="1:15" ht="15">
      <c r="A3" s="480" t="s">
        <v>268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ht="15.75" thickBot="1">
      <c r="J4" s="333"/>
    </row>
    <row r="5" spans="1:15" s="332" customFormat="1" ht="25.5" customHeight="1" thickBot="1">
      <c r="A5" s="334" t="s">
        <v>1</v>
      </c>
      <c r="B5" s="335" t="s">
        <v>34</v>
      </c>
      <c r="C5" s="335" t="s">
        <v>66</v>
      </c>
      <c r="D5" s="335" t="s">
        <v>67</v>
      </c>
      <c r="E5" s="335" t="s">
        <v>68</v>
      </c>
      <c r="F5" s="335" t="s">
        <v>69</v>
      </c>
      <c r="G5" s="335" t="s">
        <v>70</v>
      </c>
      <c r="H5" s="335" t="s">
        <v>71</v>
      </c>
      <c r="I5" s="335" t="s">
        <v>72</v>
      </c>
      <c r="J5" s="336" t="s">
        <v>73</v>
      </c>
      <c r="K5" s="335" t="s">
        <v>74</v>
      </c>
      <c r="L5" s="335" t="s">
        <v>75</v>
      </c>
      <c r="M5" s="335" t="s">
        <v>76</v>
      </c>
      <c r="N5" s="335" t="s">
        <v>77</v>
      </c>
      <c r="O5" s="337" t="s">
        <v>64</v>
      </c>
    </row>
    <row r="6" spans="1:15" s="342" customFormat="1" ht="15" customHeight="1" thickBot="1">
      <c r="A6" s="338" t="s">
        <v>2</v>
      </c>
      <c r="B6" s="339" t="s">
        <v>29</v>
      </c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1"/>
    </row>
    <row r="7" spans="1:15" s="342" customFormat="1" ht="15" customHeight="1">
      <c r="A7" s="343" t="s">
        <v>3</v>
      </c>
      <c r="B7" s="344" t="s">
        <v>78</v>
      </c>
      <c r="C7" s="379">
        <v>306016106</v>
      </c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6">
        <f aca="true" t="shared" si="0" ref="O7:O14">SUM(C7:N7)</f>
        <v>306016106</v>
      </c>
    </row>
    <row r="8" spans="1:15" s="351" customFormat="1" ht="13.5" customHeight="1">
      <c r="A8" s="347" t="s">
        <v>4</v>
      </c>
      <c r="B8" s="348" t="s">
        <v>243</v>
      </c>
      <c r="C8" s="349">
        <v>1304000</v>
      </c>
      <c r="D8" s="349">
        <v>1304000</v>
      </c>
      <c r="E8" s="349">
        <v>1304000</v>
      </c>
      <c r="F8" s="349">
        <v>1304000</v>
      </c>
      <c r="G8" s="349">
        <v>1304000</v>
      </c>
      <c r="H8" s="349">
        <v>1304000</v>
      </c>
      <c r="I8" s="349">
        <v>1304000</v>
      </c>
      <c r="J8" s="349">
        <v>1304000</v>
      </c>
      <c r="K8" s="349">
        <v>1304000</v>
      </c>
      <c r="L8" s="349">
        <v>1304000</v>
      </c>
      <c r="M8" s="349">
        <v>1304000</v>
      </c>
      <c r="N8" s="349">
        <v>1304000</v>
      </c>
      <c r="O8" s="350">
        <v>15648000</v>
      </c>
    </row>
    <row r="9" spans="1:15" s="351" customFormat="1" ht="13.5" customHeight="1">
      <c r="A9" s="343" t="s">
        <v>5</v>
      </c>
      <c r="B9" s="352" t="s">
        <v>79</v>
      </c>
      <c r="C9" s="353">
        <v>12965306</v>
      </c>
      <c r="D9" s="353">
        <v>12965306</v>
      </c>
      <c r="E9" s="353">
        <v>12965306</v>
      </c>
      <c r="F9" s="353">
        <v>12965306</v>
      </c>
      <c r="G9" s="353">
        <v>12965306</v>
      </c>
      <c r="H9" s="353">
        <v>12965306</v>
      </c>
      <c r="I9" s="353">
        <v>12965305</v>
      </c>
      <c r="J9" s="353">
        <v>12965305</v>
      </c>
      <c r="K9" s="353">
        <v>12965305</v>
      </c>
      <c r="L9" s="353">
        <v>12965305</v>
      </c>
      <c r="M9" s="353">
        <v>12965305</v>
      </c>
      <c r="N9" s="353">
        <v>12965305</v>
      </c>
      <c r="O9" s="354">
        <f>SUM(C9:N9)</f>
        <v>155583666</v>
      </c>
    </row>
    <row r="10" spans="1:15" s="351" customFormat="1" ht="13.5" customHeight="1">
      <c r="A10" s="343" t="s">
        <v>6</v>
      </c>
      <c r="B10" s="348" t="s">
        <v>244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50">
        <f t="shared" si="0"/>
        <v>0</v>
      </c>
    </row>
    <row r="11" spans="1:15" s="351" customFormat="1" ht="13.5" customHeight="1">
      <c r="A11" s="343" t="s">
        <v>7</v>
      </c>
      <c r="B11" s="348" t="s">
        <v>245</v>
      </c>
      <c r="C11" s="349">
        <v>1014667</v>
      </c>
      <c r="D11" s="349">
        <v>1014667</v>
      </c>
      <c r="E11" s="349">
        <v>1014667</v>
      </c>
      <c r="F11" s="349">
        <v>1014667</v>
      </c>
      <c r="G11" s="349">
        <v>1014667</v>
      </c>
      <c r="H11" s="349">
        <v>1014667</v>
      </c>
      <c r="I11" s="349">
        <v>1014667</v>
      </c>
      <c r="J11" s="349">
        <v>1014667</v>
      </c>
      <c r="K11" s="349">
        <v>1014666</v>
      </c>
      <c r="L11" s="349">
        <v>1014666</v>
      </c>
      <c r="M11" s="349">
        <v>1014666</v>
      </c>
      <c r="N11" s="349">
        <v>1014666</v>
      </c>
      <c r="O11" s="350">
        <f>SUM(C11:N11)</f>
        <v>12176000</v>
      </c>
    </row>
    <row r="12" spans="1:15" s="351" customFormat="1" ht="13.5" customHeight="1">
      <c r="A12" s="343" t="s">
        <v>8</v>
      </c>
      <c r="B12" s="348" t="s">
        <v>246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>
        <v>5623347</v>
      </c>
      <c r="O12" s="350">
        <f t="shared" si="0"/>
        <v>5623347</v>
      </c>
    </row>
    <row r="13" spans="1:15" s="351" customFormat="1" ht="13.5" customHeight="1">
      <c r="A13" s="343" t="s">
        <v>9</v>
      </c>
      <c r="B13" s="348" t="s">
        <v>260</v>
      </c>
      <c r="C13" s="349">
        <v>35104400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50">
        <f t="shared" si="0"/>
        <v>35104400</v>
      </c>
    </row>
    <row r="14" spans="1:15" s="351" customFormat="1" ht="13.5" customHeight="1">
      <c r="A14" s="343" t="s">
        <v>10</v>
      </c>
      <c r="B14" s="348" t="s">
        <v>259</v>
      </c>
      <c r="C14" s="349">
        <v>275425000</v>
      </c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50">
        <f t="shared" si="0"/>
        <v>275425000</v>
      </c>
    </row>
    <row r="15" spans="1:15" s="351" customFormat="1" ht="13.5" customHeight="1" thickBot="1">
      <c r="A15" s="343" t="s">
        <v>11</v>
      </c>
      <c r="B15" s="355" t="s">
        <v>149</v>
      </c>
      <c r="C15" s="356"/>
      <c r="D15" s="356"/>
      <c r="E15" s="356">
        <v>10500000</v>
      </c>
      <c r="F15" s="356"/>
      <c r="G15" s="356"/>
      <c r="H15" s="356"/>
      <c r="I15" s="356"/>
      <c r="J15" s="356"/>
      <c r="K15" s="356">
        <v>10500000</v>
      </c>
      <c r="L15" s="356"/>
      <c r="M15" s="356"/>
      <c r="N15" s="356"/>
      <c r="O15" s="357">
        <v>21000000</v>
      </c>
    </row>
    <row r="16" spans="1:15" s="342" customFormat="1" ht="15.75" customHeight="1" thickBot="1">
      <c r="A16" s="338" t="s">
        <v>12</v>
      </c>
      <c r="B16" s="358" t="s">
        <v>80</v>
      </c>
      <c r="C16" s="359">
        <f>SUM(C7:C15)</f>
        <v>631829479</v>
      </c>
      <c r="D16" s="359">
        <f aca="true" t="shared" si="1" ref="D16:N16">SUM(D8:D15)</f>
        <v>15283973</v>
      </c>
      <c r="E16" s="359">
        <f t="shared" si="1"/>
        <v>25783973</v>
      </c>
      <c r="F16" s="359">
        <f t="shared" si="1"/>
        <v>15283973</v>
      </c>
      <c r="G16" s="359">
        <f t="shared" si="1"/>
        <v>15283973</v>
      </c>
      <c r="H16" s="359">
        <f t="shared" si="1"/>
        <v>15283973</v>
      </c>
      <c r="I16" s="359">
        <f t="shared" si="1"/>
        <v>15283972</v>
      </c>
      <c r="J16" s="359">
        <f t="shared" si="1"/>
        <v>15283972</v>
      </c>
      <c r="K16" s="359">
        <f t="shared" si="1"/>
        <v>25783971</v>
      </c>
      <c r="L16" s="359">
        <f t="shared" si="1"/>
        <v>15283971</v>
      </c>
      <c r="M16" s="359">
        <f t="shared" si="1"/>
        <v>15283971</v>
      </c>
      <c r="N16" s="359">
        <f t="shared" si="1"/>
        <v>20907318</v>
      </c>
      <c r="O16" s="360">
        <f>SUM(O7:O15)</f>
        <v>826576519</v>
      </c>
    </row>
    <row r="17" spans="1:15" s="342" customFormat="1" ht="15" customHeight="1" thickBot="1">
      <c r="A17" s="338" t="s">
        <v>13</v>
      </c>
      <c r="B17" s="361" t="s">
        <v>31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3"/>
    </row>
    <row r="18" spans="1:15" s="351" customFormat="1" ht="13.5" customHeight="1">
      <c r="A18" s="364" t="s">
        <v>14</v>
      </c>
      <c r="B18" s="352" t="s">
        <v>247</v>
      </c>
      <c r="C18" s="353">
        <v>3413750</v>
      </c>
      <c r="D18" s="353">
        <v>3413750</v>
      </c>
      <c r="E18" s="353">
        <v>3413750</v>
      </c>
      <c r="F18" s="353">
        <v>3413750</v>
      </c>
      <c r="G18" s="353">
        <v>3413750</v>
      </c>
      <c r="H18" s="353">
        <v>3413750</v>
      </c>
      <c r="I18" s="353">
        <v>3413750</v>
      </c>
      <c r="J18" s="353">
        <v>3413750</v>
      </c>
      <c r="K18" s="353">
        <v>3413750</v>
      </c>
      <c r="L18" s="353">
        <v>3413750</v>
      </c>
      <c r="M18" s="353">
        <v>3413750</v>
      </c>
      <c r="N18" s="353">
        <v>3413750</v>
      </c>
      <c r="O18" s="354">
        <v>40965000</v>
      </c>
    </row>
    <row r="19" spans="1:15" s="351" customFormat="1" ht="13.5" customHeight="1">
      <c r="A19" s="347" t="s">
        <v>15</v>
      </c>
      <c r="B19" s="348" t="s">
        <v>81</v>
      </c>
      <c r="C19" s="349">
        <v>503750</v>
      </c>
      <c r="D19" s="349">
        <v>503750</v>
      </c>
      <c r="E19" s="349">
        <v>503750</v>
      </c>
      <c r="F19" s="349">
        <v>503750</v>
      </c>
      <c r="G19" s="349">
        <v>503750</v>
      </c>
      <c r="H19" s="349">
        <v>503750</v>
      </c>
      <c r="I19" s="349">
        <v>503750</v>
      </c>
      <c r="J19" s="349">
        <v>503750</v>
      </c>
      <c r="K19" s="349">
        <v>503750</v>
      </c>
      <c r="L19" s="349">
        <v>503750</v>
      </c>
      <c r="M19" s="349">
        <v>503750</v>
      </c>
      <c r="N19" s="349">
        <v>503750</v>
      </c>
      <c r="O19" s="350">
        <v>6045000</v>
      </c>
    </row>
    <row r="20" spans="1:15" s="351" customFormat="1" ht="13.5" customHeight="1">
      <c r="A20" s="347" t="s">
        <v>16</v>
      </c>
      <c r="B20" s="348" t="s">
        <v>248</v>
      </c>
      <c r="C20" s="349">
        <v>4224750</v>
      </c>
      <c r="D20" s="349">
        <v>4224750</v>
      </c>
      <c r="E20" s="349">
        <v>4224750</v>
      </c>
      <c r="F20" s="349">
        <v>4224750</v>
      </c>
      <c r="G20" s="349">
        <v>4224750</v>
      </c>
      <c r="H20" s="349">
        <v>4224750</v>
      </c>
      <c r="I20" s="349">
        <v>4224750</v>
      </c>
      <c r="J20" s="349">
        <v>4224750</v>
      </c>
      <c r="K20" s="349">
        <v>4224750</v>
      </c>
      <c r="L20" s="349">
        <v>4224750</v>
      </c>
      <c r="M20" s="349">
        <v>4224750</v>
      </c>
      <c r="N20" s="349">
        <v>4224750</v>
      </c>
      <c r="O20" s="350">
        <f>SUM(C20:N20)</f>
        <v>50697000</v>
      </c>
    </row>
    <row r="21" spans="1:15" s="351" customFormat="1" ht="13.5" customHeight="1">
      <c r="A21" s="347" t="s">
        <v>17</v>
      </c>
      <c r="B21" s="348" t="s">
        <v>262</v>
      </c>
      <c r="C21" s="349">
        <v>45904166</v>
      </c>
      <c r="D21" s="349"/>
      <c r="E21" s="349"/>
      <c r="F21" s="349">
        <v>45904166</v>
      </c>
      <c r="G21" s="349">
        <v>45904167</v>
      </c>
      <c r="H21" s="349">
        <v>45904167</v>
      </c>
      <c r="I21" s="349"/>
      <c r="J21" s="349"/>
      <c r="K21" s="349">
        <v>45904167</v>
      </c>
      <c r="L21" s="349"/>
      <c r="M21" s="349">
        <v>45904167</v>
      </c>
      <c r="N21" s="349"/>
      <c r="O21" s="350">
        <v>275425000</v>
      </c>
    </row>
    <row r="22" spans="1:15" s="351" customFormat="1" ht="13.5" customHeight="1">
      <c r="A22" s="347" t="s">
        <v>18</v>
      </c>
      <c r="B22" s="348" t="s">
        <v>242</v>
      </c>
      <c r="C22" s="349">
        <v>410000</v>
      </c>
      <c r="D22" s="349">
        <v>410000</v>
      </c>
      <c r="E22" s="349">
        <v>410000</v>
      </c>
      <c r="F22" s="349">
        <v>410000</v>
      </c>
      <c r="G22" s="349">
        <v>410000</v>
      </c>
      <c r="H22" s="349">
        <v>410000</v>
      </c>
      <c r="I22" s="349">
        <v>410000</v>
      </c>
      <c r="J22" s="349">
        <v>410000</v>
      </c>
      <c r="K22" s="349">
        <v>410000</v>
      </c>
      <c r="L22" s="349">
        <v>410000</v>
      </c>
      <c r="M22" s="349">
        <v>410000</v>
      </c>
      <c r="N22" s="349">
        <v>410000</v>
      </c>
      <c r="O22" s="350">
        <v>4920000</v>
      </c>
    </row>
    <row r="23" spans="1:15" s="351" customFormat="1" ht="13.5" customHeight="1">
      <c r="A23" s="347" t="s">
        <v>19</v>
      </c>
      <c r="B23" s="348" t="s">
        <v>249</v>
      </c>
      <c r="C23" s="349">
        <v>743250</v>
      </c>
      <c r="D23" s="349">
        <v>743250</v>
      </c>
      <c r="E23" s="349">
        <v>743250</v>
      </c>
      <c r="F23" s="349">
        <v>743250</v>
      </c>
      <c r="G23" s="349">
        <v>743250</v>
      </c>
      <c r="H23" s="349">
        <v>743250</v>
      </c>
      <c r="I23" s="349">
        <v>743250</v>
      </c>
      <c r="J23" s="349">
        <v>743250</v>
      </c>
      <c r="K23" s="349">
        <v>743250</v>
      </c>
      <c r="L23" s="349">
        <v>743250</v>
      </c>
      <c r="M23" s="349">
        <v>743250</v>
      </c>
      <c r="N23" s="349">
        <v>743250</v>
      </c>
      <c r="O23" s="350">
        <v>8919000</v>
      </c>
    </row>
    <row r="24" spans="1:15" s="351" customFormat="1" ht="13.5" customHeight="1">
      <c r="A24" s="347" t="s">
        <v>20</v>
      </c>
      <c r="B24" s="348" t="s">
        <v>263</v>
      </c>
      <c r="C24" s="349"/>
      <c r="D24" s="349"/>
      <c r="E24" s="349">
        <v>4638883</v>
      </c>
      <c r="F24" s="349"/>
      <c r="G24" s="349"/>
      <c r="H24" s="349"/>
      <c r="I24" s="349"/>
      <c r="J24" s="349"/>
      <c r="K24" s="349">
        <v>4638883</v>
      </c>
      <c r="L24" s="349"/>
      <c r="M24" s="349"/>
      <c r="N24" s="349"/>
      <c r="O24" s="350">
        <v>9277766</v>
      </c>
    </row>
    <row r="25" spans="1:15" s="351" customFormat="1" ht="13.5" customHeight="1">
      <c r="A25" s="347" t="s">
        <v>21</v>
      </c>
      <c r="B25" s="348" t="s">
        <v>261</v>
      </c>
      <c r="C25" s="349">
        <v>9250692</v>
      </c>
      <c r="D25" s="349">
        <v>9250692</v>
      </c>
      <c r="E25" s="349">
        <v>9250692</v>
      </c>
      <c r="F25" s="349">
        <v>9250692</v>
      </c>
      <c r="G25" s="349">
        <v>9250692</v>
      </c>
      <c r="H25" s="349">
        <v>9250692</v>
      </c>
      <c r="I25" s="349">
        <v>9250692</v>
      </c>
      <c r="J25" s="349">
        <v>9250692</v>
      </c>
      <c r="K25" s="349">
        <v>9250691</v>
      </c>
      <c r="L25" s="349">
        <v>9250691</v>
      </c>
      <c r="M25" s="349">
        <v>9250691</v>
      </c>
      <c r="N25" s="349">
        <v>9250691</v>
      </c>
      <c r="O25" s="350">
        <f>SUM(C25:N25)</f>
        <v>111008300</v>
      </c>
    </row>
    <row r="26" spans="1:15" s="351" customFormat="1" ht="13.5" customHeight="1">
      <c r="A26" s="347" t="s">
        <v>22</v>
      </c>
      <c r="B26" s="348" t="s">
        <v>250</v>
      </c>
      <c r="C26" s="349">
        <v>5623347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50">
        <f>SUM(C26:N26)</f>
        <v>5623347</v>
      </c>
    </row>
    <row r="27" spans="1:15" s="351" customFormat="1" ht="13.5" customHeight="1" thickBot="1">
      <c r="A27" s="347" t="s">
        <v>23</v>
      </c>
      <c r="B27" s="348" t="s">
        <v>264</v>
      </c>
      <c r="C27" s="349"/>
      <c r="D27" s="349"/>
      <c r="E27" s="349"/>
      <c r="F27" s="349">
        <v>3840000</v>
      </c>
      <c r="G27" s="349"/>
      <c r="H27" s="349"/>
      <c r="I27" s="349"/>
      <c r="J27" s="349"/>
      <c r="K27" s="349">
        <v>3840000</v>
      </c>
      <c r="L27" s="349"/>
      <c r="M27" s="349"/>
      <c r="N27" s="349"/>
      <c r="O27" s="350">
        <v>7680000</v>
      </c>
    </row>
    <row r="28" spans="1:15" s="342" customFormat="1" ht="15.75" customHeight="1" thickBot="1">
      <c r="A28" s="365" t="s">
        <v>24</v>
      </c>
      <c r="B28" s="358" t="s">
        <v>82</v>
      </c>
      <c r="C28" s="359">
        <f aca="true" t="shared" si="2" ref="C28:N28">SUM(C18:C27)</f>
        <v>70073705</v>
      </c>
      <c r="D28" s="359">
        <f t="shared" si="2"/>
        <v>18546192</v>
      </c>
      <c r="E28" s="359">
        <f t="shared" si="2"/>
        <v>23185075</v>
      </c>
      <c r="F28" s="359">
        <f t="shared" si="2"/>
        <v>68290358</v>
      </c>
      <c r="G28" s="359">
        <f t="shared" si="2"/>
        <v>64450359</v>
      </c>
      <c r="H28" s="359">
        <f t="shared" si="2"/>
        <v>64450359</v>
      </c>
      <c r="I28" s="359">
        <f t="shared" si="2"/>
        <v>18546192</v>
      </c>
      <c r="J28" s="359">
        <f t="shared" si="2"/>
        <v>18546192</v>
      </c>
      <c r="K28" s="359">
        <f t="shared" si="2"/>
        <v>72929241</v>
      </c>
      <c r="L28" s="359">
        <f t="shared" si="2"/>
        <v>18546191</v>
      </c>
      <c r="M28" s="359">
        <f t="shared" si="2"/>
        <v>64450358</v>
      </c>
      <c r="N28" s="359">
        <f t="shared" si="2"/>
        <v>18546191</v>
      </c>
      <c r="O28" s="360">
        <f>SUM(C28:N28)</f>
        <v>520560413</v>
      </c>
    </row>
    <row r="29" spans="1:15" ht="15.75" thickBot="1">
      <c r="A29" s="371" t="s">
        <v>265</v>
      </c>
      <c r="B29" s="372" t="s">
        <v>266</v>
      </c>
      <c r="C29" s="373">
        <f>C16-C28</f>
        <v>561755774</v>
      </c>
      <c r="D29" s="373">
        <f aca="true" t="shared" si="3" ref="D29:O29">D16-D28</f>
        <v>-3262219</v>
      </c>
      <c r="E29" s="373">
        <f t="shared" si="3"/>
        <v>2598898</v>
      </c>
      <c r="F29" s="373">
        <f t="shared" si="3"/>
        <v>-53006385</v>
      </c>
      <c r="G29" s="373">
        <f t="shared" si="3"/>
        <v>-49166386</v>
      </c>
      <c r="H29" s="373">
        <f t="shared" si="3"/>
        <v>-49166386</v>
      </c>
      <c r="I29" s="373">
        <f t="shared" si="3"/>
        <v>-3262220</v>
      </c>
      <c r="J29" s="373">
        <f t="shared" si="3"/>
        <v>-3262220</v>
      </c>
      <c r="K29" s="373">
        <f t="shared" si="3"/>
        <v>-47145270</v>
      </c>
      <c r="L29" s="373">
        <f t="shared" si="3"/>
        <v>-3262220</v>
      </c>
      <c r="M29" s="373">
        <f t="shared" si="3"/>
        <v>-49166387</v>
      </c>
      <c r="N29" s="373">
        <f t="shared" si="3"/>
        <v>2361127</v>
      </c>
      <c r="O29" s="373">
        <f t="shared" si="3"/>
        <v>306016106</v>
      </c>
    </row>
    <row r="30" spans="1:15" ht="15.75" thickBot="1">
      <c r="A30" s="374"/>
      <c r="B30" s="375" t="s">
        <v>267</v>
      </c>
      <c r="C30" s="376"/>
      <c r="D30" s="377">
        <f>C29+D29</f>
        <v>558493555</v>
      </c>
      <c r="E30" s="377">
        <f aca="true" t="shared" si="4" ref="E30:M30">D30+E29</f>
        <v>561092453</v>
      </c>
      <c r="F30" s="377">
        <f t="shared" si="4"/>
        <v>508086068</v>
      </c>
      <c r="G30" s="377">
        <f t="shared" si="4"/>
        <v>458919682</v>
      </c>
      <c r="H30" s="377">
        <f t="shared" si="4"/>
        <v>409753296</v>
      </c>
      <c r="I30" s="377">
        <f t="shared" si="4"/>
        <v>406491076</v>
      </c>
      <c r="J30" s="377">
        <f t="shared" si="4"/>
        <v>403228856</v>
      </c>
      <c r="K30" s="377">
        <f t="shared" si="4"/>
        <v>356083586</v>
      </c>
      <c r="L30" s="377">
        <f t="shared" si="4"/>
        <v>352821366</v>
      </c>
      <c r="M30" s="377">
        <f t="shared" si="4"/>
        <v>303654979</v>
      </c>
      <c r="N30" s="377">
        <f>M30+N29</f>
        <v>306016106</v>
      </c>
      <c r="O30" s="378"/>
    </row>
  </sheetData>
  <sheetProtection/>
  <mergeCells count="3">
    <mergeCell ref="N1:O1"/>
    <mergeCell ref="A2:O2"/>
    <mergeCell ref="A3:O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Q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19.125" style="0" customWidth="1"/>
    <col min="2" max="2" width="13.75390625" style="0" customWidth="1"/>
    <col min="3" max="3" width="13.625" style="0" customWidth="1"/>
    <col min="4" max="4" width="10.625" style="0" customWidth="1"/>
    <col min="5" max="5" width="13.375" style="0" customWidth="1"/>
    <col min="6" max="6" width="11.375" style="0" customWidth="1"/>
    <col min="7" max="7" width="11.00390625" style="0" customWidth="1"/>
    <col min="8" max="8" width="10.375" style="0" customWidth="1"/>
    <col min="9" max="9" width="13.625" style="0" bestFit="1" customWidth="1"/>
    <col min="10" max="10" width="11.125" style="0" bestFit="1" customWidth="1"/>
    <col min="11" max="11" width="11.125" style="0" customWidth="1"/>
  </cols>
  <sheetData>
    <row r="1" spans="11:17" ht="12.75">
      <c r="K1" s="63" t="s">
        <v>202</v>
      </c>
      <c r="P1" s="481"/>
      <c r="Q1" s="481"/>
    </row>
    <row r="3" spans="1:11" ht="17.25">
      <c r="A3" s="419" t="s">
        <v>288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</row>
    <row r="4" spans="1:11" ht="15">
      <c r="A4" s="420" t="s">
        <v>203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7" spans="1:11" s="392" customFormat="1" ht="60.75" customHeight="1">
      <c r="A7" s="277" t="s">
        <v>204</v>
      </c>
      <c r="B7" s="277" t="s">
        <v>205</v>
      </c>
      <c r="C7" s="277" t="s">
        <v>206</v>
      </c>
      <c r="D7" s="277" t="s">
        <v>269</v>
      </c>
      <c r="E7" s="277" t="s">
        <v>227</v>
      </c>
      <c r="F7" s="277" t="s">
        <v>207</v>
      </c>
      <c r="G7" s="277" t="s">
        <v>270</v>
      </c>
      <c r="H7" s="277" t="s">
        <v>272</v>
      </c>
      <c r="I7" s="277" t="s">
        <v>257</v>
      </c>
      <c r="J7" s="277" t="s">
        <v>271</v>
      </c>
      <c r="K7" s="277" t="s">
        <v>65</v>
      </c>
    </row>
    <row r="8" spans="1:11" ht="12.75">
      <c r="A8" s="330" t="s">
        <v>208</v>
      </c>
      <c r="B8" s="331">
        <v>10</v>
      </c>
      <c r="C8" s="331">
        <v>10</v>
      </c>
      <c r="D8" s="331"/>
      <c r="E8" s="331">
        <v>10</v>
      </c>
      <c r="F8" s="331"/>
      <c r="G8" s="331"/>
      <c r="H8" s="331"/>
      <c r="I8" s="331"/>
      <c r="J8" s="331"/>
      <c r="K8" s="330">
        <v>10</v>
      </c>
    </row>
    <row r="9" spans="1:11" ht="12.75">
      <c r="A9" s="330" t="s">
        <v>158</v>
      </c>
      <c r="B9" s="331">
        <v>9</v>
      </c>
      <c r="C9" s="331">
        <v>9</v>
      </c>
      <c r="D9" s="331">
        <v>9</v>
      </c>
      <c r="E9" s="331"/>
      <c r="F9" s="331"/>
      <c r="G9" s="331"/>
      <c r="H9" s="331"/>
      <c r="I9" s="331"/>
      <c r="J9" s="331"/>
      <c r="K9" s="330">
        <v>9</v>
      </c>
    </row>
    <row r="10" spans="1:11" ht="12.75">
      <c r="A10" s="330" t="s">
        <v>209</v>
      </c>
      <c r="B10" s="331">
        <v>15</v>
      </c>
      <c r="C10" s="331">
        <v>15</v>
      </c>
      <c r="D10" s="331"/>
      <c r="E10" s="331">
        <v>1</v>
      </c>
      <c r="F10" s="331">
        <v>6</v>
      </c>
      <c r="G10" s="331">
        <v>1</v>
      </c>
      <c r="H10" s="331">
        <v>6</v>
      </c>
      <c r="I10" s="331">
        <v>1</v>
      </c>
      <c r="J10" s="331"/>
      <c r="K10" s="330">
        <f>SUM(D10:J10)</f>
        <v>15</v>
      </c>
    </row>
    <row r="11" spans="1:11" ht="12.75">
      <c r="A11" s="330" t="s">
        <v>221</v>
      </c>
      <c r="B11" s="331">
        <v>6</v>
      </c>
      <c r="C11" s="331">
        <v>6</v>
      </c>
      <c r="D11" s="331"/>
      <c r="E11" s="331"/>
      <c r="F11" s="331"/>
      <c r="G11" s="331"/>
      <c r="H11" s="331"/>
      <c r="I11" s="331"/>
      <c r="J11" s="331">
        <v>6</v>
      </c>
      <c r="K11" s="330">
        <v>6</v>
      </c>
    </row>
    <row r="12" spans="1:11" ht="12.75">
      <c r="A12" s="330" t="s">
        <v>65</v>
      </c>
      <c r="B12" s="330">
        <f>SUM(B8:B11)</f>
        <v>40</v>
      </c>
      <c r="C12" s="330">
        <f>SUM(C8:C11)</f>
        <v>40</v>
      </c>
      <c r="D12" s="330">
        <f aca="true" t="shared" si="0" ref="D12:J12">SUM(D8:D11)</f>
        <v>9</v>
      </c>
      <c r="E12" s="330">
        <f t="shared" si="0"/>
        <v>11</v>
      </c>
      <c r="F12" s="330">
        <f t="shared" si="0"/>
        <v>6</v>
      </c>
      <c r="G12" s="330">
        <f t="shared" si="0"/>
        <v>1</v>
      </c>
      <c r="H12" s="330">
        <f t="shared" si="0"/>
        <v>6</v>
      </c>
      <c r="I12" s="330"/>
      <c r="J12" s="330">
        <f t="shared" si="0"/>
        <v>6</v>
      </c>
      <c r="K12" s="330">
        <f>SUM(K8:K11)</f>
        <v>40</v>
      </c>
    </row>
    <row r="33" ht="12" customHeight="1"/>
  </sheetData>
  <sheetProtection/>
  <mergeCells count="3">
    <mergeCell ref="P1:Q1"/>
    <mergeCell ref="A3:K3"/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32.50390625" style="0" customWidth="1"/>
    <col min="2" max="2" width="34.375" style="0" customWidth="1"/>
    <col min="3" max="3" width="48.25390625" style="0" customWidth="1"/>
  </cols>
  <sheetData>
    <row r="1" spans="1:3" ht="12.75">
      <c r="A1" s="482" t="s">
        <v>294</v>
      </c>
      <c r="B1" s="483"/>
      <c r="C1" s="483"/>
    </row>
    <row r="2" spans="1:3" ht="12.75">
      <c r="A2" s="483"/>
      <c r="B2" s="483"/>
      <c r="C2" s="483"/>
    </row>
    <row r="3" spans="1:3" ht="12.75">
      <c r="A3" s="483"/>
      <c r="B3" s="483"/>
      <c r="C3" s="483"/>
    </row>
    <row r="4" spans="1:3" ht="12.75">
      <c r="A4" s="483"/>
      <c r="B4" s="483"/>
      <c r="C4" s="483"/>
    </row>
    <row r="5" spans="1:3" ht="14.25" thickBot="1">
      <c r="A5" s="484"/>
      <c r="B5" s="485" t="s">
        <v>295</v>
      </c>
      <c r="C5" s="485"/>
    </row>
    <row r="6" spans="1:3" ht="53.25" thickBot="1">
      <c r="A6" s="486" t="s">
        <v>296</v>
      </c>
      <c r="B6" s="487" t="s">
        <v>297</v>
      </c>
      <c r="C6" s="488" t="s">
        <v>298</v>
      </c>
    </row>
    <row r="7" spans="1:3" ht="72">
      <c r="A7" s="489" t="s">
        <v>299</v>
      </c>
      <c r="B7" s="490">
        <v>331152347</v>
      </c>
      <c r="C7" s="491">
        <v>35509113</v>
      </c>
    </row>
    <row r="8" spans="1:3" ht="84">
      <c r="A8" s="489" t="s">
        <v>300</v>
      </c>
      <c r="B8" s="490"/>
      <c r="C8" s="491">
        <v>972000</v>
      </c>
    </row>
    <row r="9" spans="1:3" ht="24">
      <c r="A9" s="489" t="s">
        <v>301</v>
      </c>
      <c r="B9" s="490">
        <v>140583366</v>
      </c>
      <c r="C9" s="491"/>
    </row>
    <row r="10" spans="1:3" ht="24">
      <c r="A10" s="489" t="s">
        <v>302</v>
      </c>
      <c r="B10" s="490">
        <v>12176000</v>
      </c>
      <c r="C10" s="491">
        <v>115128300</v>
      </c>
    </row>
    <row r="11" spans="1:3" ht="48">
      <c r="A11" s="489" t="s">
        <v>303</v>
      </c>
      <c r="B11" s="490"/>
      <c r="C11" s="491">
        <v>6594000</v>
      </c>
    </row>
    <row r="12" spans="1:3" ht="36">
      <c r="A12" s="489" t="s">
        <v>304</v>
      </c>
      <c r="B12" s="490">
        <v>0</v>
      </c>
      <c r="C12" s="491">
        <v>1905000</v>
      </c>
    </row>
    <row r="13" spans="1:3" ht="84">
      <c r="A13" s="489" t="s">
        <v>305</v>
      </c>
      <c r="B13" s="490"/>
      <c r="C13" s="491">
        <v>283105000</v>
      </c>
    </row>
    <row r="14" spans="1:3" ht="72">
      <c r="A14" s="489" t="s">
        <v>306</v>
      </c>
      <c r="B14" s="490">
        <v>3757700</v>
      </c>
      <c r="C14" s="491">
        <v>40316000</v>
      </c>
    </row>
    <row r="15" spans="1:3" ht="60">
      <c r="A15" s="492" t="s">
        <v>307</v>
      </c>
      <c r="B15" s="490">
        <v>0</v>
      </c>
      <c r="C15" s="491">
        <v>7608000</v>
      </c>
    </row>
    <row r="16" spans="1:3" ht="48">
      <c r="A16" s="492" t="s">
        <v>308</v>
      </c>
      <c r="B16" s="493"/>
      <c r="C16" s="491">
        <v>508000</v>
      </c>
    </row>
    <row r="17" spans="1:3" ht="96">
      <c r="A17" s="492" t="s">
        <v>309</v>
      </c>
      <c r="B17" s="493"/>
      <c r="C17" s="491">
        <v>1522000</v>
      </c>
    </row>
    <row r="18" spans="1:3" ht="72">
      <c r="A18" s="492" t="s">
        <v>310</v>
      </c>
      <c r="B18" s="493">
        <v>4000000</v>
      </c>
      <c r="C18" s="491">
        <v>3620000</v>
      </c>
    </row>
    <row r="19" spans="1:3" ht="84">
      <c r="A19" s="489" t="s">
        <v>311</v>
      </c>
      <c r="B19" s="490">
        <v>4410000</v>
      </c>
      <c r="C19" s="491">
        <v>7620000</v>
      </c>
    </row>
    <row r="20" spans="1:3" ht="36">
      <c r="A20" s="489" t="s">
        <v>312</v>
      </c>
      <c r="B20" s="494">
        <v>3481000</v>
      </c>
      <c r="C20" s="491">
        <v>5164000</v>
      </c>
    </row>
    <row r="21" spans="1:3" ht="84">
      <c r="A21" s="492" t="s">
        <v>313</v>
      </c>
      <c r="B21" s="493"/>
      <c r="C21" s="491">
        <v>8469000</v>
      </c>
    </row>
    <row r="22" spans="1:3" ht="108">
      <c r="A22" s="492" t="s">
        <v>314</v>
      </c>
      <c r="B22" s="493">
        <v>21000000</v>
      </c>
      <c r="C22" s="491"/>
    </row>
    <row r="23" spans="1:3" ht="66">
      <c r="A23" s="495" t="s">
        <v>315</v>
      </c>
      <c r="B23" s="496">
        <f>SUM(B7:B22)</f>
        <v>520560413</v>
      </c>
      <c r="C23" s="497">
        <f>SUM(C7:C22)</f>
        <v>518040413</v>
      </c>
    </row>
    <row r="24" spans="1:3" ht="96">
      <c r="A24" s="489" t="s">
        <v>316</v>
      </c>
      <c r="B24" s="490"/>
      <c r="C24" s="491">
        <v>800000</v>
      </c>
    </row>
    <row r="25" spans="1:3" ht="96">
      <c r="A25" s="489" t="s">
        <v>317</v>
      </c>
      <c r="B25" s="493"/>
      <c r="C25" s="491">
        <v>1270000</v>
      </c>
    </row>
    <row r="26" spans="1:3" ht="120">
      <c r="A26" s="492" t="s">
        <v>318</v>
      </c>
      <c r="B26" s="493"/>
      <c r="C26" s="491">
        <v>450000</v>
      </c>
    </row>
    <row r="27" spans="1:3" ht="78.75">
      <c r="A27" s="498" t="s">
        <v>319</v>
      </c>
      <c r="B27" s="499">
        <f>SUM(B24:B26)</f>
        <v>0</v>
      </c>
      <c r="C27" s="499">
        <f>SUM(C24:C26)</f>
        <v>2520000</v>
      </c>
    </row>
    <row r="28" spans="1:3" ht="13.5" thickBot="1">
      <c r="A28" s="492"/>
      <c r="B28" s="493"/>
      <c r="C28" s="491"/>
    </row>
    <row r="29" spans="1:3" ht="23.25" thickBot="1">
      <c r="A29" s="500" t="s">
        <v>40</v>
      </c>
      <c r="B29" s="501">
        <f>B23+B27</f>
        <v>520560413</v>
      </c>
      <c r="C29" s="501">
        <f>C23+C27</f>
        <v>520560413</v>
      </c>
    </row>
  </sheetData>
  <sheetProtection/>
  <mergeCells count="2">
    <mergeCell ref="A1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9"/>
  <sheetViews>
    <sheetView zoomScale="75" zoomScaleNormal="75" zoomScalePageLayoutView="0" workbookViewId="0" topLeftCell="A16">
      <selection activeCell="E36" sqref="E36"/>
    </sheetView>
  </sheetViews>
  <sheetFormatPr defaultColWidth="9.00390625" defaultRowHeight="12.75"/>
  <cols>
    <col min="1" max="1" width="71.00390625" style="0" customWidth="1"/>
    <col min="4" max="4" width="15.50390625" style="0" customWidth="1"/>
    <col min="7" max="7" width="15.50390625" style="0" customWidth="1"/>
  </cols>
  <sheetData>
    <row r="1" spans="1:7" ht="24.75" customHeight="1">
      <c r="A1" s="137"/>
      <c r="B1" s="138"/>
      <c r="C1" s="138"/>
      <c r="D1" s="138"/>
      <c r="E1" s="138"/>
      <c r="F1" s="412" t="s">
        <v>197</v>
      </c>
      <c r="G1" s="412"/>
    </row>
    <row r="2" spans="1:7" ht="24.75" customHeight="1">
      <c r="A2" s="137"/>
      <c r="B2" s="138"/>
      <c r="C2" s="138"/>
      <c r="D2" s="138"/>
      <c r="E2" s="138"/>
      <c r="F2" s="138"/>
      <c r="G2" s="138"/>
    </row>
    <row r="3" spans="1:7" ht="24.75" customHeight="1">
      <c r="A3" s="419" t="s">
        <v>278</v>
      </c>
      <c r="B3" s="404"/>
      <c r="C3" s="404"/>
      <c r="D3" s="404"/>
      <c r="E3" s="404"/>
      <c r="F3" s="404"/>
      <c r="G3" s="404"/>
    </row>
    <row r="4" spans="1:7" ht="24.75" customHeight="1">
      <c r="A4" s="420" t="s">
        <v>134</v>
      </c>
      <c r="B4" s="421"/>
      <c r="C4" s="421"/>
      <c r="D4" s="421"/>
      <c r="E4" s="421"/>
      <c r="F4" s="421"/>
      <c r="G4" s="421"/>
    </row>
    <row r="5" spans="1:7" ht="24.75" customHeight="1">
      <c r="A5" s="139"/>
      <c r="B5" s="68"/>
      <c r="C5" s="68"/>
      <c r="D5" s="68"/>
      <c r="E5" s="68"/>
      <c r="F5" s="68"/>
      <c r="G5" s="68"/>
    </row>
    <row r="6" spans="1:7" s="21" customFormat="1" ht="27.75" customHeight="1" thickBot="1">
      <c r="A6" s="141"/>
      <c r="B6" s="142"/>
      <c r="C6" s="142"/>
      <c r="D6" s="142"/>
      <c r="E6" s="142"/>
      <c r="F6" s="142"/>
      <c r="G6" s="142"/>
    </row>
    <row r="7" spans="1:7" s="22" customFormat="1" ht="24" customHeight="1">
      <c r="A7" s="428" t="s">
        <v>63</v>
      </c>
      <c r="B7" s="428" t="s">
        <v>135</v>
      </c>
      <c r="C7" s="429"/>
      <c r="D7" s="430"/>
      <c r="E7" s="428" t="s">
        <v>136</v>
      </c>
      <c r="F7" s="429"/>
      <c r="G7" s="430"/>
    </row>
    <row r="8" spans="1:7" s="23" customFormat="1" ht="16.5" customHeight="1">
      <c r="A8" s="431"/>
      <c r="B8" s="431"/>
      <c r="C8" s="432"/>
      <c r="D8" s="433"/>
      <c r="E8" s="431"/>
      <c r="F8" s="432"/>
      <c r="G8" s="433"/>
    </row>
    <row r="9" spans="1:7" s="24" customFormat="1" ht="13.5" customHeight="1">
      <c r="A9" s="431"/>
      <c r="B9" s="431"/>
      <c r="C9" s="432"/>
      <c r="D9" s="433"/>
      <c r="E9" s="431"/>
      <c r="F9" s="432"/>
      <c r="G9" s="433"/>
    </row>
    <row r="10" spans="1:7" s="23" customFormat="1" ht="16.5" customHeight="1" thickBot="1">
      <c r="A10" s="438"/>
      <c r="B10" s="434"/>
      <c r="C10" s="435"/>
      <c r="D10" s="436"/>
      <c r="E10" s="434"/>
      <c r="F10" s="435"/>
      <c r="G10" s="436"/>
    </row>
    <row r="11" spans="1:7" s="25" customFormat="1" ht="15" customHeight="1" thickBot="1">
      <c r="A11" s="143" t="s">
        <v>137</v>
      </c>
      <c r="B11" s="437"/>
      <c r="C11" s="437"/>
      <c r="D11" s="437"/>
      <c r="E11" s="437"/>
      <c r="F11" s="437"/>
      <c r="G11" s="437"/>
    </row>
    <row r="12" spans="1:7" s="25" customFormat="1" ht="15" customHeight="1" thickBot="1">
      <c r="A12" s="144" t="s">
        <v>222</v>
      </c>
      <c r="B12" s="145"/>
      <c r="C12" s="146">
        <v>8.39</v>
      </c>
      <c r="D12" s="147"/>
      <c r="E12" s="145"/>
      <c r="F12" s="146"/>
      <c r="G12" s="148">
        <v>49736270</v>
      </c>
    </row>
    <row r="13" spans="1:7" s="26" customFormat="1" ht="19.5" customHeight="1">
      <c r="A13" s="149" t="s">
        <v>138</v>
      </c>
      <c r="B13" s="422"/>
      <c r="C13" s="423"/>
      <c r="D13" s="424"/>
      <c r="E13" s="425">
        <f>E14+E15+E16+E17+E19</f>
        <v>20142730</v>
      </c>
      <c r="F13" s="426"/>
      <c r="G13" s="427"/>
    </row>
    <row r="14" spans="1:7" ht="15">
      <c r="A14" s="150" t="s">
        <v>139</v>
      </c>
      <c r="B14" s="413"/>
      <c r="C14" s="414"/>
      <c r="D14" s="415"/>
      <c r="E14" s="416">
        <v>3810240</v>
      </c>
      <c r="F14" s="417"/>
      <c r="G14" s="418"/>
    </row>
    <row r="15" spans="1:7" ht="15">
      <c r="A15" s="150" t="s">
        <v>140</v>
      </c>
      <c r="B15" s="413"/>
      <c r="C15" s="414"/>
      <c r="D15" s="415"/>
      <c r="E15" s="416">
        <v>3744000</v>
      </c>
      <c r="F15" s="417"/>
      <c r="G15" s="418"/>
    </row>
    <row r="16" spans="1:7" ht="15">
      <c r="A16" s="150" t="s">
        <v>141</v>
      </c>
      <c r="B16" s="413"/>
      <c r="C16" s="414"/>
      <c r="D16" s="415"/>
      <c r="E16" s="416">
        <v>1594587</v>
      </c>
      <c r="F16" s="417"/>
      <c r="G16" s="418"/>
    </row>
    <row r="17" spans="1:7" ht="15">
      <c r="A17" s="150" t="s">
        <v>142</v>
      </c>
      <c r="B17" s="413"/>
      <c r="C17" s="421"/>
      <c r="D17" s="415"/>
      <c r="E17" s="416">
        <v>2993903</v>
      </c>
      <c r="F17" s="442"/>
      <c r="G17" s="418"/>
    </row>
    <row r="18" spans="1:7" ht="15" hidden="1">
      <c r="A18" s="150"/>
      <c r="B18" s="151"/>
      <c r="C18" s="140"/>
      <c r="D18" s="152"/>
      <c r="E18" s="153"/>
      <c r="F18" s="156"/>
      <c r="G18" s="155"/>
    </row>
    <row r="19" spans="1:7" ht="15">
      <c r="A19" s="150" t="s">
        <v>143</v>
      </c>
      <c r="B19" s="413"/>
      <c r="C19" s="421"/>
      <c r="D19" s="415"/>
      <c r="E19" s="416">
        <v>8000000</v>
      </c>
      <c r="F19" s="442"/>
      <c r="G19" s="418"/>
    </row>
    <row r="20" spans="1:7" ht="15">
      <c r="A20" s="157" t="s">
        <v>144</v>
      </c>
      <c r="B20" s="439"/>
      <c r="C20" s="440"/>
      <c r="D20" s="441"/>
      <c r="E20" s="443">
        <f>G21+E22+G23+G24+E25</f>
        <v>47873330</v>
      </c>
      <c r="F20" s="444"/>
      <c r="G20" s="445"/>
    </row>
    <row r="21" spans="1:7" ht="15">
      <c r="A21" s="150" t="s">
        <v>279</v>
      </c>
      <c r="B21" s="151"/>
      <c r="C21" s="394"/>
      <c r="D21" s="152"/>
      <c r="E21" s="397"/>
      <c r="F21" s="398"/>
      <c r="G21" s="395">
        <v>5619980</v>
      </c>
    </row>
    <row r="22" spans="1:7" ht="15">
      <c r="A22" s="150" t="s">
        <v>280</v>
      </c>
      <c r="B22" s="158"/>
      <c r="C22" s="159"/>
      <c r="D22" s="160"/>
      <c r="E22" s="446">
        <v>27710550</v>
      </c>
      <c r="F22" s="447"/>
      <c r="G22" s="448"/>
    </row>
    <row r="23" spans="1:7" ht="15">
      <c r="A23" s="150" t="s">
        <v>281</v>
      </c>
      <c r="B23" s="158"/>
      <c r="C23" s="159"/>
      <c r="D23" s="160"/>
      <c r="E23" s="153"/>
      <c r="F23" s="154"/>
      <c r="G23" s="155">
        <v>432000</v>
      </c>
    </row>
    <row r="24" spans="1:7" ht="15">
      <c r="A24" s="150" t="s">
        <v>282</v>
      </c>
      <c r="B24" s="158"/>
      <c r="C24" s="159"/>
      <c r="D24" s="160"/>
      <c r="E24" s="153"/>
      <c r="F24" s="154"/>
      <c r="G24" s="155">
        <v>2434800</v>
      </c>
    </row>
    <row r="25" spans="1:9" ht="15">
      <c r="A25" s="150" t="s">
        <v>283</v>
      </c>
      <c r="B25" s="158"/>
      <c r="C25" s="159"/>
      <c r="D25" s="160"/>
      <c r="E25" s="416">
        <v>11676000</v>
      </c>
      <c r="F25" s="442"/>
      <c r="G25" s="418"/>
      <c r="I25" t="s">
        <v>238</v>
      </c>
    </row>
    <row r="26" spans="1:7" ht="15" hidden="1">
      <c r="A26" s="150"/>
      <c r="B26" s="158"/>
      <c r="C26" s="159"/>
      <c r="D26" s="160"/>
      <c r="E26" s="452"/>
      <c r="F26" s="453"/>
      <c r="G26" s="454"/>
    </row>
    <row r="27" spans="1:7" ht="15">
      <c r="A27" s="157" t="s">
        <v>145</v>
      </c>
      <c r="B27" s="161"/>
      <c r="C27" s="162"/>
      <c r="D27" s="163"/>
      <c r="E27" s="443">
        <f>E28+G29+E30</f>
        <v>19183566</v>
      </c>
      <c r="F27" s="444"/>
      <c r="G27" s="445"/>
    </row>
    <row r="28" spans="1:7" ht="15">
      <c r="A28" s="150" t="s">
        <v>146</v>
      </c>
      <c r="B28" s="158"/>
      <c r="C28" s="159"/>
      <c r="D28" s="160"/>
      <c r="E28" s="416">
        <v>8919000</v>
      </c>
      <c r="F28" s="442"/>
      <c r="G28" s="418"/>
    </row>
    <row r="29" spans="1:7" ht="15">
      <c r="A29" s="150" t="s">
        <v>251</v>
      </c>
      <c r="B29" s="158"/>
      <c r="C29" s="159"/>
      <c r="D29" s="160"/>
      <c r="E29" s="153"/>
      <c r="F29" s="156"/>
      <c r="G29" s="155">
        <v>1327200</v>
      </c>
    </row>
    <row r="30" spans="1:7" ht="15">
      <c r="A30" s="150" t="s">
        <v>252</v>
      </c>
      <c r="B30" s="158"/>
      <c r="C30" s="159"/>
      <c r="D30" s="160"/>
      <c r="E30" s="416">
        <v>8937366</v>
      </c>
      <c r="F30" s="442"/>
      <c r="G30" s="418"/>
    </row>
    <row r="31" spans="1:7" ht="15" hidden="1">
      <c r="A31" s="150"/>
      <c r="B31" s="158"/>
      <c r="C31" s="159"/>
      <c r="D31" s="160"/>
      <c r="E31" s="153"/>
      <c r="F31" s="156"/>
      <c r="G31" s="155"/>
    </row>
    <row r="32" spans="1:7" ht="15">
      <c r="A32" s="157" t="s">
        <v>147</v>
      </c>
      <c r="B32" s="161"/>
      <c r="C32" s="162"/>
      <c r="D32" s="163"/>
      <c r="E32" s="443">
        <v>3647770</v>
      </c>
      <c r="F32" s="444"/>
      <c r="G32" s="445"/>
    </row>
    <row r="33" spans="1:7" ht="15">
      <c r="A33" s="164" t="s">
        <v>148</v>
      </c>
      <c r="B33" s="165"/>
      <c r="C33" s="166"/>
      <c r="D33" s="167"/>
      <c r="E33" s="446">
        <v>3647770</v>
      </c>
      <c r="F33" s="447"/>
      <c r="G33" s="448"/>
    </row>
    <row r="34" spans="1:7" ht="15">
      <c r="A34" s="168" t="s">
        <v>223</v>
      </c>
      <c r="B34" s="158"/>
      <c r="C34" s="159"/>
      <c r="D34" s="160"/>
      <c r="E34" s="153"/>
      <c r="F34" s="154"/>
      <c r="G34" s="155"/>
    </row>
    <row r="35" spans="1:7" ht="19.5" customHeight="1" thickBot="1">
      <c r="A35" s="169" t="s">
        <v>65</v>
      </c>
      <c r="B35" s="170"/>
      <c r="C35" s="171"/>
      <c r="D35" s="172"/>
      <c r="E35" s="449">
        <f>G12+E13+E20+E27+E32</f>
        <v>140583666</v>
      </c>
      <c r="F35" s="450"/>
      <c r="G35" s="451"/>
    </row>
    <row r="36" spans="1:7" ht="12.75">
      <c r="A36" s="45"/>
      <c r="B36" s="45"/>
      <c r="C36" s="45"/>
      <c r="D36" s="45"/>
      <c r="E36" s="45"/>
      <c r="F36" s="45"/>
      <c r="G36" s="45"/>
    </row>
    <row r="37" spans="1:7" ht="12.75">
      <c r="A37" s="45"/>
      <c r="B37" s="45"/>
      <c r="C37" s="45"/>
      <c r="D37" s="45"/>
      <c r="E37" s="45"/>
      <c r="F37" s="45"/>
      <c r="G37" s="45"/>
    </row>
    <row r="38" spans="1:7" ht="12.75">
      <c r="A38" s="45"/>
      <c r="B38" s="45"/>
      <c r="C38" s="45"/>
      <c r="D38" s="45"/>
      <c r="E38" s="45"/>
      <c r="F38" s="45"/>
      <c r="G38" s="45"/>
    </row>
    <row r="39" spans="1:7" ht="12.75">
      <c r="A39" s="45"/>
      <c r="B39" s="45"/>
      <c r="C39" s="45"/>
      <c r="D39" s="45"/>
      <c r="E39" s="45"/>
      <c r="F39" s="45"/>
      <c r="G39" s="45"/>
    </row>
    <row r="40" spans="1:7" ht="12.75">
      <c r="A40" s="45"/>
      <c r="B40" s="45"/>
      <c r="C40" s="45"/>
      <c r="D40" s="45"/>
      <c r="E40" s="45"/>
      <c r="F40" s="45"/>
      <c r="G40" s="45"/>
    </row>
    <row r="41" spans="1:7" ht="12.75">
      <c r="A41" s="45"/>
      <c r="B41" s="45"/>
      <c r="C41" s="45"/>
      <c r="D41" s="45"/>
      <c r="E41" s="45"/>
      <c r="F41" s="45"/>
      <c r="G41" s="45"/>
    </row>
    <row r="42" spans="1:7" ht="12.75">
      <c r="A42" s="45"/>
      <c r="B42" s="45"/>
      <c r="C42" s="45"/>
      <c r="D42" s="45"/>
      <c r="E42" s="45"/>
      <c r="F42" s="45"/>
      <c r="G42" s="45"/>
    </row>
    <row r="43" spans="1:7" ht="12.75">
      <c r="A43" s="45"/>
      <c r="B43" s="45"/>
      <c r="C43" s="45"/>
      <c r="D43" s="45"/>
      <c r="E43" s="45"/>
      <c r="F43" s="45"/>
      <c r="G43" s="45"/>
    </row>
    <row r="44" spans="1:7" ht="12.75">
      <c r="A44" s="45"/>
      <c r="B44" s="45"/>
      <c r="C44" s="45"/>
      <c r="D44" s="45"/>
      <c r="E44" s="45"/>
      <c r="F44" s="45"/>
      <c r="G44" s="45"/>
    </row>
    <row r="45" spans="1:7" ht="12.75">
      <c r="A45" s="45"/>
      <c r="B45" s="45"/>
      <c r="C45" s="45"/>
      <c r="D45" s="45"/>
      <c r="E45" s="45"/>
      <c r="F45" s="45"/>
      <c r="G45" s="45"/>
    </row>
    <row r="46" spans="1:7" ht="12.75">
      <c r="A46" s="45"/>
      <c r="B46" s="45"/>
      <c r="C46" s="45"/>
      <c r="D46" s="45"/>
      <c r="E46" s="45"/>
      <c r="F46" s="45"/>
      <c r="G46" s="45"/>
    </row>
    <row r="47" spans="1:7" ht="12.75">
      <c r="A47" s="45"/>
      <c r="B47" s="45"/>
      <c r="C47" s="45"/>
      <c r="D47" s="45"/>
      <c r="E47" s="45"/>
      <c r="F47" s="45"/>
      <c r="G47" s="45"/>
    </row>
    <row r="48" ht="12.75">
      <c r="A48" s="44"/>
    </row>
    <row r="49" ht="12.75">
      <c r="A49" s="44"/>
    </row>
  </sheetData>
  <sheetProtection/>
  <mergeCells count="31">
    <mergeCell ref="E32:G32"/>
    <mergeCell ref="E33:G33"/>
    <mergeCell ref="E35:G35"/>
    <mergeCell ref="E22:G22"/>
    <mergeCell ref="E25:G25"/>
    <mergeCell ref="E27:G27"/>
    <mergeCell ref="E28:G28"/>
    <mergeCell ref="E26:G26"/>
    <mergeCell ref="E30:G30"/>
    <mergeCell ref="B17:D17"/>
    <mergeCell ref="B19:D19"/>
    <mergeCell ref="B20:D20"/>
    <mergeCell ref="E17:G17"/>
    <mergeCell ref="E19:G19"/>
    <mergeCell ref="E20:G20"/>
    <mergeCell ref="E13:G13"/>
    <mergeCell ref="B7:D10"/>
    <mergeCell ref="E7:G10"/>
    <mergeCell ref="B11:D11"/>
    <mergeCell ref="E11:G11"/>
    <mergeCell ref="A7:A10"/>
    <mergeCell ref="F1:G1"/>
    <mergeCell ref="B14:D14"/>
    <mergeCell ref="B15:D15"/>
    <mergeCell ref="B16:D16"/>
    <mergeCell ref="E14:G14"/>
    <mergeCell ref="E15:G15"/>
    <mergeCell ref="E16:G16"/>
    <mergeCell ref="A3:G3"/>
    <mergeCell ref="A4:G4"/>
    <mergeCell ref="B13:D13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scale="68" r:id="rId1"/>
  <headerFooter alignWithMargins="0">
    <oddHeader>&amp;R&amp;"Times New Roman CE,Félkövér dőlt"&amp;12 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3:M96"/>
  <sheetViews>
    <sheetView zoomScalePageLayoutView="0" workbookViewId="0" topLeftCell="A74">
      <selection activeCell="A103" sqref="A103"/>
    </sheetView>
  </sheetViews>
  <sheetFormatPr defaultColWidth="9.375" defaultRowHeight="12.75"/>
  <cols>
    <col min="1" max="1" width="6.125" style="6" customWidth="1"/>
    <col min="2" max="2" width="41.75390625" style="6" customWidth="1"/>
    <col min="3" max="3" width="30.625" style="6" customWidth="1"/>
    <col min="4" max="4" width="16.75390625" style="6" customWidth="1"/>
    <col min="5" max="12" width="9.375" style="6" customWidth="1"/>
    <col min="13" max="13" width="14.625" style="6" bestFit="1" customWidth="1"/>
    <col min="14" max="16384" width="9.375" style="6" customWidth="1"/>
  </cols>
  <sheetData>
    <row r="3" spans="1:3" ht="17.25">
      <c r="A3" s="455" t="s">
        <v>284</v>
      </c>
      <c r="B3" s="456"/>
      <c r="C3" s="456"/>
    </row>
    <row r="5" spans="1:3" ht="15.75" customHeight="1">
      <c r="A5" s="11"/>
      <c r="B5" s="458" t="s">
        <v>29</v>
      </c>
      <c r="C5" s="459"/>
    </row>
    <row r="6" spans="1:3" ht="15.75" customHeight="1" thickBot="1">
      <c r="A6" s="10"/>
      <c r="B6" s="10"/>
      <c r="C6" s="10"/>
    </row>
    <row r="7" spans="1:3" ht="15.75" customHeight="1">
      <c r="A7" s="405" t="s">
        <v>1</v>
      </c>
      <c r="B7" s="410">
        <v>10</v>
      </c>
      <c r="C7" s="401" t="s">
        <v>273</v>
      </c>
    </row>
    <row r="8" spans="1:3" ht="27.75" customHeight="1">
      <c r="A8" s="409"/>
      <c r="B8" s="411"/>
      <c r="C8" s="457"/>
    </row>
    <row r="9" spans="1:3" s="8" customFormat="1" ht="12" customHeight="1">
      <c r="A9" s="189"/>
      <c r="B9" s="189">
        <v>2</v>
      </c>
      <c r="C9" s="190">
        <v>3</v>
      </c>
    </row>
    <row r="10" spans="1:3" s="7" customFormat="1" ht="15.75" customHeight="1">
      <c r="A10" s="191" t="s">
        <v>2</v>
      </c>
      <c r="B10" s="192" t="s">
        <v>88</v>
      </c>
      <c r="C10" s="75">
        <f>C11+C12+C17+C22+C23+C24+C25</f>
        <v>245135413</v>
      </c>
    </row>
    <row r="11" spans="1:3" s="7" customFormat="1" ht="15.75" customHeight="1">
      <c r="A11" s="193" t="s">
        <v>3</v>
      </c>
      <c r="B11" s="194" t="s">
        <v>111</v>
      </c>
      <c r="C11" s="78">
        <v>15648000</v>
      </c>
    </row>
    <row r="12" spans="1:3" s="7" customFormat="1" ht="15.75" customHeight="1">
      <c r="A12" s="195" t="s">
        <v>4</v>
      </c>
      <c r="B12" s="192" t="s">
        <v>110</v>
      </c>
      <c r="C12" s="75">
        <v>21000000</v>
      </c>
    </row>
    <row r="13" spans="1:3" s="7" customFormat="1" ht="15.75" customHeight="1">
      <c r="A13" s="196" t="s">
        <v>5</v>
      </c>
      <c r="B13" s="197" t="s">
        <v>85</v>
      </c>
      <c r="C13" s="83">
        <v>21000000</v>
      </c>
    </row>
    <row r="14" spans="1:3" s="7" customFormat="1" ht="15.75" customHeight="1">
      <c r="A14" s="196" t="s">
        <v>6</v>
      </c>
      <c r="B14" s="197" t="s">
        <v>86</v>
      </c>
      <c r="C14" s="83"/>
    </row>
    <row r="15" spans="1:3" s="7" customFormat="1" ht="23.25" customHeight="1">
      <c r="A15" s="196" t="s">
        <v>7</v>
      </c>
      <c r="B15" s="197" t="s">
        <v>87</v>
      </c>
      <c r="C15" s="198"/>
    </row>
    <row r="16" spans="1:3" s="7" customFormat="1" ht="15.75" customHeight="1" hidden="1">
      <c r="A16" s="196"/>
      <c r="B16" s="197"/>
      <c r="C16" s="198"/>
    </row>
    <row r="17" spans="1:3" s="7" customFormat="1" ht="15.75" customHeight="1">
      <c r="A17" s="191">
        <v>7</v>
      </c>
      <c r="B17" s="192" t="s">
        <v>109</v>
      </c>
      <c r="C17" s="78">
        <v>155583666</v>
      </c>
    </row>
    <row r="18" spans="1:3" s="7" customFormat="1" ht="15.75" customHeight="1">
      <c r="A18" s="196">
        <v>8</v>
      </c>
      <c r="B18" s="197" t="s">
        <v>90</v>
      </c>
      <c r="C18" s="84">
        <v>155583666</v>
      </c>
    </row>
    <row r="19" spans="1:3" s="7" customFormat="1" ht="15.75" customHeight="1" hidden="1">
      <c r="A19" s="196"/>
      <c r="B19" s="197"/>
      <c r="C19" s="78"/>
    </row>
    <row r="20" spans="1:3" s="7" customFormat="1" ht="15.75" customHeight="1" hidden="1">
      <c r="A20" s="196" t="s">
        <v>89</v>
      </c>
      <c r="B20" s="199"/>
      <c r="C20" s="78"/>
    </row>
    <row r="21" spans="1:3" s="7" customFormat="1" ht="15.75" customHeight="1">
      <c r="A21" s="196">
        <v>9</v>
      </c>
      <c r="B21" s="199" t="s">
        <v>91</v>
      </c>
      <c r="C21" s="78"/>
    </row>
    <row r="22" spans="1:3" s="7" customFormat="1" ht="15.75" customHeight="1">
      <c r="A22" s="196">
        <v>10</v>
      </c>
      <c r="B22" s="194" t="s">
        <v>212</v>
      </c>
      <c r="C22" s="78">
        <v>12176000</v>
      </c>
    </row>
    <row r="23" spans="1:3" s="7" customFormat="1" ht="15.75" customHeight="1">
      <c r="A23" s="191">
        <v>11</v>
      </c>
      <c r="B23" s="192" t="s">
        <v>108</v>
      </c>
      <c r="C23" s="75"/>
    </row>
    <row r="24" spans="1:3" s="7" customFormat="1" ht="25.5" customHeight="1">
      <c r="A24" s="196">
        <v>12</v>
      </c>
      <c r="B24" s="194" t="s">
        <v>258</v>
      </c>
      <c r="C24" s="78">
        <v>35104400</v>
      </c>
    </row>
    <row r="25" spans="1:3" s="7" customFormat="1" ht="15.75" customHeight="1">
      <c r="A25" s="196">
        <v>13</v>
      </c>
      <c r="B25" s="194" t="s">
        <v>106</v>
      </c>
      <c r="C25" s="78">
        <v>5623347</v>
      </c>
    </row>
    <row r="26" spans="1:3" s="7" customFormat="1" ht="15.75" customHeight="1">
      <c r="A26" s="196">
        <v>14</v>
      </c>
      <c r="B26" s="200" t="s">
        <v>92</v>
      </c>
      <c r="C26" s="78"/>
    </row>
    <row r="27" spans="1:3" s="7" customFormat="1" ht="15.75" customHeight="1">
      <c r="A27" s="196">
        <v>15</v>
      </c>
      <c r="B27" s="200" t="s">
        <v>100</v>
      </c>
      <c r="C27" s="78"/>
    </row>
    <row r="28" spans="1:3" s="7" customFormat="1" ht="15.75" customHeight="1">
      <c r="A28" s="196">
        <v>16</v>
      </c>
      <c r="B28" s="200" t="s">
        <v>254</v>
      </c>
      <c r="C28" s="84">
        <v>5623347</v>
      </c>
    </row>
    <row r="29" spans="1:3" s="7" customFormat="1" ht="15.75" customHeight="1">
      <c r="A29" s="196">
        <v>17</v>
      </c>
      <c r="B29" s="194" t="s">
        <v>93</v>
      </c>
      <c r="C29" s="78">
        <v>275425000</v>
      </c>
    </row>
    <row r="30" spans="1:3" s="7" customFormat="1" ht="15.75" customHeight="1">
      <c r="A30" s="196">
        <v>18</v>
      </c>
      <c r="B30" s="194" t="s">
        <v>105</v>
      </c>
      <c r="C30" s="78"/>
    </row>
    <row r="31" spans="1:3" s="7" customFormat="1" ht="24.75" customHeight="1">
      <c r="A31" s="196">
        <v>19</v>
      </c>
      <c r="B31" s="200" t="s">
        <v>94</v>
      </c>
      <c r="C31" s="78"/>
    </row>
    <row r="32" spans="1:3" s="7" customFormat="1" ht="15.75" customHeight="1">
      <c r="A32" s="196">
        <v>20</v>
      </c>
      <c r="B32" s="200" t="s">
        <v>95</v>
      </c>
      <c r="C32" s="78"/>
    </row>
    <row r="33" spans="1:3" s="7" customFormat="1" ht="15.75" customHeight="1">
      <c r="A33" s="196">
        <v>21</v>
      </c>
      <c r="B33" s="194" t="s">
        <v>104</v>
      </c>
      <c r="C33" s="78"/>
    </row>
    <row r="34" spans="1:3" s="7" customFormat="1" ht="15.75" customHeight="1">
      <c r="A34" s="196">
        <v>22</v>
      </c>
      <c r="B34" s="200" t="s">
        <v>96</v>
      </c>
      <c r="C34" s="78"/>
    </row>
    <row r="35" spans="1:3" s="7" customFormat="1" ht="15.75" customHeight="1">
      <c r="A35" s="191">
        <v>23</v>
      </c>
      <c r="B35" s="194" t="s">
        <v>97</v>
      </c>
      <c r="C35" s="75"/>
    </row>
    <row r="36" spans="1:3" s="7" customFormat="1" ht="15.75" customHeight="1">
      <c r="A36" s="196">
        <v>24</v>
      </c>
      <c r="B36" s="192" t="s">
        <v>98</v>
      </c>
      <c r="C36" s="78"/>
    </row>
    <row r="37" spans="1:3" s="7" customFormat="1" ht="26.25" customHeight="1">
      <c r="A37" s="196">
        <v>25</v>
      </c>
      <c r="B37" s="194" t="s">
        <v>103</v>
      </c>
      <c r="C37" s="78">
        <v>275425000</v>
      </c>
    </row>
    <row r="38" spans="1:3" s="7" customFormat="1" ht="15.75" customHeight="1">
      <c r="A38" s="196">
        <v>26</v>
      </c>
      <c r="B38" s="194" t="s">
        <v>102</v>
      </c>
      <c r="C38" s="78"/>
    </row>
    <row r="39" spans="1:3" s="7" customFormat="1" ht="15.75" customHeight="1">
      <c r="A39" s="196">
        <v>27</v>
      </c>
      <c r="B39" s="200" t="s">
        <v>99</v>
      </c>
      <c r="C39" s="78"/>
    </row>
    <row r="40" spans="1:3" s="7" customFormat="1" ht="15.75" customHeight="1">
      <c r="A40" s="196">
        <v>28</v>
      </c>
      <c r="B40" s="201" t="s">
        <v>101</v>
      </c>
      <c r="C40" s="78"/>
    </row>
    <row r="41" spans="1:4" s="7" customFormat="1" ht="15.75" customHeight="1" thickBot="1">
      <c r="A41" s="202">
        <v>29</v>
      </c>
      <c r="B41" s="203" t="s">
        <v>80</v>
      </c>
      <c r="C41" s="93">
        <f>C10+C29</f>
        <v>520560413</v>
      </c>
      <c r="D41" s="66"/>
    </row>
    <row r="42" spans="1:3" s="7" customFormat="1" ht="15.75" customHeight="1">
      <c r="A42" s="204"/>
      <c r="B42" s="205"/>
      <c r="C42" s="206"/>
    </row>
    <row r="43" spans="1:3" s="7" customFormat="1" ht="15.75" customHeight="1" hidden="1">
      <c r="A43" s="204"/>
      <c r="B43" s="205"/>
      <c r="C43" s="206"/>
    </row>
    <row r="44" spans="1:3" s="7" customFormat="1" ht="15.75" customHeight="1" hidden="1">
      <c r="A44" s="207"/>
      <c r="B44" s="208"/>
      <c r="C44" s="208"/>
    </row>
    <row r="45" spans="1:3" s="7" customFormat="1" ht="15.75" customHeight="1" hidden="1">
      <c r="A45" s="204"/>
      <c r="B45" s="205"/>
      <c r="C45" s="206"/>
    </row>
    <row r="46" spans="1:3" s="7" customFormat="1" ht="15.75" customHeight="1">
      <c r="A46" s="204"/>
      <c r="B46" s="205"/>
      <c r="C46" s="206"/>
    </row>
    <row r="47" spans="1:3" s="7" customFormat="1" ht="15.75" customHeight="1">
      <c r="A47" s="204"/>
      <c r="B47" s="205"/>
      <c r="C47" s="206"/>
    </row>
    <row r="48" spans="1:3" s="7" customFormat="1" ht="15.75" customHeight="1">
      <c r="A48" s="209"/>
      <c r="B48" s="210"/>
      <c r="C48" s="211"/>
    </row>
    <row r="49" spans="1:3" s="7" customFormat="1" ht="15.75" customHeight="1">
      <c r="A49" s="209"/>
      <c r="B49" s="210"/>
      <c r="C49" s="211"/>
    </row>
    <row r="50" spans="1:3" s="7" customFormat="1" ht="15.75" customHeight="1">
      <c r="A50" s="209"/>
      <c r="B50" s="210"/>
      <c r="C50" s="211"/>
    </row>
    <row r="51" spans="1:3" s="7" customFormat="1" ht="15.75" customHeight="1">
      <c r="A51" s="209"/>
      <c r="B51" s="210"/>
      <c r="C51" s="211"/>
    </row>
    <row r="52" spans="1:3" s="7" customFormat="1" ht="15.75" customHeight="1">
      <c r="A52" s="209"/>
      <c r="B52" s="212"/>
      <c r="C52" s="212"/>
    </row>
    <row r="53" spans="1:3" s="9" customFormat="1" ht="13.5" customHeight="1" hidden="1">
      <c r="A53" s="213"/>
      <c r="B53" s="214"/>
      <c r="C53" s="214"/>
    </row>
    <row r="54" spans="1:3" s="9" customFormat="1" ht="13.5" customHeight="1" hidden="1">
      <c r="A54" s="213"/>
      <c r="B54" s="214"/>
      <c r="C54" s="214"/>
    </row>
    <row r="55" spans="1:3" ht="15" hidden="1">
      <c r="A55" s="215"/>
      <c r="B55" s="215"/>
      <c r="C55" s="105"/>
    </row>
    <row r="56" spans="1:3" ht="15">
      <c r="A56" s="215"/>
      <c r="B56" s="215"/>
      <c r="C56" s="105"/>
    </row>
    <row r="57" spans="1:3" ht="15">
      <c r="A57" s="215"/>
      <c r="B57" s="215"/>
      <c r="C57" s="105"/>
    </row>
    <row r="58" spans="1:3" ht="15">
      <c r="A58" s="215"/>
      <c r="B58" s="215"/>
      <c r="C58" s="105"/>
    </row>
    <row r="59" spans="1:3" ht="16.5" customHeight="1">
      <c r="A59" s="216"/>
      <c r="B59" s="460" t="s">
        <v>214</v>
      </c>
      <c r="C59" s="461"/>
    </row>
    <row r="60" spans="1:3" ht="16.5" customHeight="1">
      <c r="A60" s="216"/>
      <c r="B60" s="217"/>
      <c r="C60" s="178"/>
    </row>
    <row r="61" spans="1:3" ht="16.5" customHeight="1">
      <c r="A61" s="216"/>
      <c r="B61" s="217"/>
      <c r="C61" s="178"/>
    </row>
    <row r="62" spans="1:3" ht="16.5" customHeight="1">
      <c r="A62" s="216"/>
      <c r="B62" s="462" t="s">
        <v>31</v>
      </c>
      <c r="C62" s="463"/>
    </row>
    <row r="63" spans="1:3" ht="16.5" customHeight="1" thickBot="1">
      <c r="A63" s="218"/>
      <c r="B63" s="218"/>
      <c r="C63" s="219"/>
    </row>
    <row r="64" spans="1:3" ht="15.75" customHeight="1">
      <c r="A64" s="405" t="s">
        <v>1</v>
      </c>
      <c r="B64" s="407" t="s">
        <v>113</v>
      </c>
      <c r="C64" s="401" t="s">
        <v>273</v>
      </c>
    </row>
    <row r="65" spans="1:3" s="8" customFormat="1" ht="34.5" customHeight="1" thickBot="1">
      <c r="A65" s="406"/>
      <c r="B65" s="408"/>
      <c r="C65" s="402"/>
    </row>
    <row r="66" spans="1:4" ht="15.75" customHeight="1" thickBot="1">
      <c r="A66" s="220" t="s">
        <v>2</v>
      </c>
      <c r="B66" s="221" t="s">
        <v>88</v>
      </c>
      <c r="C66" s="114">
        <f>C67+C68+C69+C70+C71+C75+C78</f>
        <v>237455413</v>
      </c>
      <c r="D66" s="65"/>
    </row>
    <row r="67" spans="1:3" ht="15.75" customHeight="1">
      <c r="A67" s="222" t="s">
        <v>3</v>
      </c>
      <c r="B67" s="223" t="s">
        <v>131</v>
      </c>
      <c r="C67" s="117">
        <v>40965000</v>
      </c>
    </row>
    <row r="68" spans="1:3" ht="27" customHeight="1">
      <c r="A68" s="224" t="s">
        <v>4</v>
      </c>
      <c r="B68" s="194" t="s">
        <v>213</v>
      </c>
      <c r="C68" s="78">
        <v>6045000</v>
      </c>
    </row>
    <row r="69" spans="1:4" ht="23.25" customHeight="1">
      <c r="A69" s="224" t="s">
        <v>5</v>
      </c>
      <c r="B69" s="194" t="s">
        <v>114</v>
      </c>
      <c r="C69" s="120">
        <v>50697000</v>
      </c>
      <c r="D69" s="65"/>
    </row>
    <row r="70" spans="1:13" ht="15.75" customHeight="1">
      <c r="A70" s="224" t="s">
        <v>6</v>
      </c>
      <c r="B70" s="225" t="s">
        <v>115</v>
      </c>
      <c r="C70" s="120">
        <v>8919000</v>
      </c>
      <c r="M70" s="65"/>
    </row>
    <row r="71" spans="1:3" ht="15.75" customHeight="1">
      <c r="A71" s="224" t="s">
        <v>7</v>
      </c>
      <c r="B71" s="225" t="s">
        <v>132</v>
      </c>
      <c r="C71" s="120">
        <f>C72+C73+C74</f>
        <v>4920000</v>
      </c>
    </row>
    <row r="72" spans="1:3" ht="15.75" customHeight="1">
      <c r="A72" s="224" t="s">
        <v>8</v>
      </c>
      <c r="B72" s="200" t="s">
        <v>116</v>
      </c>
      <c r="C72" s="121">
        <v>800000</v>
      </c>
    </row>
    <row r="73" spans="1:3" ht="15.75" customHeight="1">
      <c r="A73" s="224"/>
      <c r="B73" s="200" t="s">
        <v>117</v>
      </c>
      <c r="C73" s="121">
        <v>2120000</v>
      </c>
    </row>
    <row r="74" spans="1:3" ht="15.75" customHeight="1">
      <c r="A74" s="224" t="s">
        <v>9</v>
      </c>
      <c r="B74" s="200" t="s">
        <v>292</v>
      </c>
      <c r="C74" s="84">
        <v>2000000</v>
      </c>
    </row>
    <row r="75" spans="1:3" s="383" customFormat="1" ht="15.75" customHeight="1">
      <c r="A75" s="387">
        <v>9</v>
      </c>
      <c r="B75" s="388" t="s">
        <v>119</v>
      </c>
      <c r="C75" s="389">
        <v>9277766</v>
      </c>
    </row>
    <row r="76" spans="1:3" ht="15.75" customHeight="1">
      <c r="A76" s="226">
        <v>10</v>
      </c>
      <c r="B76" s="200" t="s">
        <v>120</v>
      </c>
      <c r="C76" s="84">
        <v>9277766</v>
      </c>
    </row>
    <row r="77" spans="1:3" ht="15.75" customHeight="1">
      <c r="A77" s="226">
        <v>11</v>
      </c>
      <c r="B77" s="200" t="s">
        <v>121</v>
      </c>
      <c r="C77" s="84"/>
    </row>
    <row r="78" spans="1:3" ht="15.75" customHeight="1">
      <c r="A78" s="226">
        <v>12</v>
      </c>
      <c r="B78" s="194" t="s">
        <v>122</v>
      </c>
      <c r="C78" s="78">
        <f>C79+C80</f>
        <v>116631647</v>
      </c>
    </row>
    <row r="79" spans="1:3" ht="15.75" customHeight="1">
      <c r="A79" s="226">
        <v>13</v>
      </c>
      <c r="B79" s="200" t="s">
        <v>101</v>
      </c>
      <c r="C79" s="84">
        <v>111008300</v>
      </c>
    </row>
    <row r="80" spans="1:3" ht="15.75" customHeight="1">
      <c r="A80" s="229"/>
      <c r="B80" s="201" t="s">
        <v>255</v>
      </c>
      <c r="C80" s="130">
        <v>5623347</v>
      </c>
    </row>
    <row r="81" spans="1:3" ht="15.75" customHeight="1" thickBot="1">
      <c r="A81" s="370">
        <v>14</v>
      </c>
      <c r="B81" s="228" t="s">
        <v>118</v>
      </c>
      <c r="C81" s="126">
        <f>C82+C83+C85</f>
        <v>283105000</v>
      </c>
    </row>
    <row r="82" spans="1:3" ht="15.75" customHeight="1">
      <c r="A82" s="229">
        <v>15</v>
      </c>
      <c r="B82" s="230" t="s">
        <v>123</v>
      </c>
      <c r="C82" s="130">
        <v>55572000</v>
      </c>
    </row>
    <row r="83" spans="1:3" ht="15.75" customHeight="1">
      <c r="A83" s="229">
        <v>16</v>
      </c>
      <c r="B83" s="194" t="s">
        <v>124</v>
      </c>
      <c r="C83" s="84">
        <v>219853000</v>
      </c>
    </row>
    <row r="84" spans="1:3" ht="15.75" customHeight="1">
      <c r="A84" s="229">
        <v>17</v>
      </c>
      <c r="B84" s="194" t="s">
        <v>125</v>
      </c>
      <c r="C84" s="84"/>
    </row>
    <row r="85" spans="1:3" ht="15.75" customHeight="1">
      <c r="A85" s="229">
        <v>18</v>
      </c>
      <c r="B85" s="194" t="s">
        <v>126</v>
      </c>
      <c r="C85" s="78">
        <v>7680000</v>
      </c>
    </row>
    <row r="86" spans="1:3" s="383" customFormat="1" ht="15.75" customHeight="1" thickBot="1">
      <c r="A86" s="390">
        <v>19</v>
      </c>
      <c r="B86" s="391" t="s">
        <v>127</v>
      </c>
      <c r="C86" s="386">
        <v>7680000</v>
      </c>
    </row>
    <row r="87" spans="1:3" ht="15.75" customHeight="1" thickBot="1">
      <c r="A87" s="227">
        <v>20</v>
      </c>
      <c r="B87" s="232" t="s">
        <v>128</v>
      </c>
      <c r="C87" s="134"/>
    </row>
    <row r="88" spans="1:3" ht="15.75" customHeight="1">
      <c r="A88" s="229">
        <v>21</v>
      </c>
      <c r="B88" s="201" t="s">
        <v>129</v>
      </c>
      <c r="C88" s="130"/>
    </row>
    <row r="89" spans="1:3" ht="15.75" customHeight="1">
      <c r="A89" s="196">
        <v>22</v>
      </c>
      <c r="B89" s="200" t="s">
        <v>100</v>
      </c>
      <c r="C89" s="84"/>
    </row>
    <row r="90" spans="1:4" ht="15.75" customHeight="1">
      <c r="A90" s="195">
        <v>23</v>
      </c>
      <c r="B90" s="233" t="s">
        <v>133</v>
      </c>
      <c r="C90" s="136">
        <f>C66+C81</f>
        <v>520560413</v>
      </c>
      <c r="D90" s="65"/>
    </row>
    <row r="91" spans="1:3" ht="15.75" customHeight="1">
      <c r="A91" s="213"/>
      <c r="B91" s="214"/>
      <c r="C91" s="234"/>
    </row>
    <row r="92" spans="1:3" ht="27" customHeight="1">
      <c r="A92" s="193"/>
      <c r="B92" s="194" t="s">
        <v>219</v>
      </c>
      <c r="C92" s="235">
        <v>9</v>
      </c>
    </row>
    <row r="93" spans="1:3" ht="15.75" customHeight="1">
      <c r="A93" s="191"/>
      <c r="B93" s="192" t="s">
        <v>220</v>
      </c>
      <c r="C93" s="192">
        <v>6</v>
      </c>
    </row>
    <row r="94" spans="1:3" ht="15.75" customHeight="1">
      <c r="A94" s="196"/>
      <c r="B94" s="194" t="s">
        <v>224</v>
      </c>
      <c r="C94" s="235">
        <v>6</v>
      </c>
    </row>
    <row r="95" spans="1:3" ht="15.75" customHeight="1" hidden="1">
      <c r="A95" s="30"/>
      <c r="B95" s="31"/>
      <c r="C95" s="32"/>
    </row>
    <row r="96" spans="1:3" ht="15.75" customHeight="1" hidden="1">
      <c r="A96" s="27"/>
      <c r="B96" s="28"/>
      <c r="C96" s="28"/>
    </row>
    <row r="97" ht="15" hidden="1"/>
  </sheetData>
  <sheetProtection/>
  <mergeCells count="10">
    <mergeCell ref="A3:C3"/>
    <mergeCell ref="A7:A8"/>
    <mergeCell ref="B7:B8"/>
    <mergeCell ref="C7:C8"/>
    <mergeCell ref="A64:A65"/>
    <mergeCell ref="B64:B65"/>
    <mergeCell ref="B5:C5"/>
    <mergeCell ref="B59:C59"/>
    <mergeCell ref="B62:C62"/>
    <mergeCell ref="C64:C65"/>
  </mergeCells>
  <printOptions horizontalCentered="1"/>
  <pageMargins left="0" right="0" top="0" bottom="0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3:C88"/>
  <sheetViews>
    <sheetView zoomScalePageLayoutView="0" workbookViewId="0" topLeftCell="A71">
      <selection activeCell="C12" sqref="C12"/>
    </sheetView>
  </sheetViews>
  <sheetFormatPr defaultColWidth="9.375" defaultRowHeight="12.75"/>
  <cols>
    <col min="1" max="1" width="6.125" style="6" customWidth="1"/>
    <col min="2" max="2" width="41.75390625" style="6" customWidth="1"/>
    <col min="3" max="3" width="31.75390625" style="6" customWidth="1"/>
    <col min="4" max="16384" width="9.375" style="6" customWidth="1"/>
  </cols>
  <sheetData>
    <row r="3" spans="1:3" ht="17.25">
      <c r="A3" s="455" t="s">
        <v>284</v>
      </c>
      <c r="B3" s="456"/>
      <c r="C3" s="456"/>
    </row>
    <row r="5" spans="1:3" ht="15.75" customHeight="1">
      <c r="A5" s="458" t="s">
        <v>211</v>
      </c>
      <c r="B5" s="459"/>
      <c r="C5" s="459"/>
    </row>
    <row r="6" spans="1:3" ht="15.75" customHeight="1">
      <c r="A6" s="458" t="s">
        <v>210</v>
      </c>
      <c r="B6" s="459"/>
      <c r="C6" s="459"/>
    </row>
    <row r="7" spans="1:3" ht="15.75" customHeight="1" thickBot="1">
      <c r="A7" s="10"/>
      <c r="B7" s="241"/>
      <c r="C7" s="241"/>
    </row>
    <row r="8" spans="1:3" ht="15.75" customHeight="1">
      <c r="A8" s="465" t="s">
        <v>1</v>
      </c>
      <c r="B8" s="410" t="s">
        <v>84</v>
      </c>
      <c r="C8" s="401" t="s">
        <v>273</v>
      </c>
    </row>
    <row r="9" spans="1:3" ht="27.75" customHeight="1">
      <c r="A9" s="469"/>
      <c r="B9" s="411"/>
      <c r="C9" s="457"/>
    </row>
    <row r="10" spans="1:3" s="8" customFormat="1" ht="12" customHeight="1">
      <c r="A10" s="33"/>
      <c r="B10" s="243">
        <v>2</v>
      </c>
      <c r="C10" s="244">
        <v>3</v>
      </c>
    </row>
    <row r="11" spans="1:3" s="7" customFormat="1" ht="15.75" customHeight="1">
      <c r="A11" s="256" t="s">
        <v>2</v>
      </c>
      <c r="B11" s="233" t="s">
        <v>88</v>
      </c>
      <c r="C11" s="75"/>
    </row>
    <row r="12" spans="1:3" s="7" customFormat="1" ht="15.75" customHeight="1">
      <c r="A12" s="257" t="s">
        <v>3</v>
      </c>
      <c r="B12" s="200" t="s">
        <v>111</v>
      </c>
      <c r="C12" s="78">
        <v>600000</v>
      </c>
    </row>
    <row r="13" spans="1:3" s="7" customFormat="1" ht="15.75" customHeight="1">
      <c r="A13" s="256" t="s">
        <v>4</v>
      </c>
      <c r="B13" s="233" t="s">
        <v>110</v>
      </c>
      <c r="C13" s="89"/>
    </row>
    <row r="14" spans="1:3" s="7" customFormat="1" ht="15.75" customHeight="1">
      <c r="A14" s="257" t="s">
        <v>5</v>
      </c>
      <c r="B14" s="197" t="s">
        <v>85</v>
      </c>
      <c r="C14" s="83"/>
    </row>
    <row r="15" spans="1:3" s="7" customFormat="1" ht="15.75" customHeight="1">
      <c r="A15" s="257" t="s">
        <v>6</v>
      </c>
      <c r="B15" s="197" t="s">
        <v>86</v>
      </c>
      <c r="C15" s="83"/>
    </row>
    <row r="16" spans="1:3" s="7" customFormat="1" ht="24.75" customHeight="1">
      <c r="A16" s="257" t="s">
        <v>7</v>
      </c>
      <c r="B16" s="197" t="s">
        <v>87</v>
      </c>
      <c r="C16" s="83"/>
    </row>
    <row r="17" spans="1:3" s="7" customFormat="1" ht="15.75" customHeight="1" hidden="1">
      <c r="A17" s="257"/>
      <c r="B17" s="197"/>
      <c r="C17" s="83"/>
    </row>
    <row r="18" spans="1:3" s="7" customFormat="1" ht="15.75" customHeight="1">
      <c r="A18" s="256">
        <v>7</v>
      </c>
      <c r="B18" s="233" t="s">
        <v>109</v>
      </c>
      <c r="C18" s="84"/>
    </row>
    <row r="19" spans="1:3" s="7" customFormat="1" ht="15.75" customHeight="1">
      <c r="A19" s="257">
        <v>8</v>
      </c>
      <c r="B19" s="197" t="s">
        <v>90</v>
      </c>
      <c r="C19" s="84"/>
    </row>
    <row r="20" spans="1:3" s="7" customFormat="1" ht="15.75" customHeight="1" hidden="1">
      <c r="A20" s="257"/>
      <c r="B20" s="197"/>
      <c r="C20" s="84"/>
    </row>
    <row r="21" spans="1:3" s="7" customFormat="1" ht="15.75" customHeight="1" hidden="1">
      <c r="A21" s="257" t="s">
        <v>89</v>
      </c>
      <c r="B21" s="199"/>
      <c r="C21" s="84"/>
    </row>
    <row r="22" spans="1:3" s="7" customFormat="1" ht="15.75" customHeight="1">
      <c r="A22" s="257">
        <v>9</v>
      </c>
      <c r="B22" s="199" t="s">
        <v>91</v>
      </c>
      <c r="C22" s="84"/>
    </row>
    <row r="23" spans="1:3" s="7" customFormat="1" ht="15.75" customHeight="1">
      <c r="A23" s="257">
        <v>10</v>
      </c>
      <c r="B23" s="200" t="s">
        <v>212</v>
      </c>
      <c r="C23" s="84"/>
    </row>
    <row r="24" spans="1:3" s="7" customFormat="1" ht="15.75" customHeight="1">
      <c r="A24" s="256">
        <v>11</v>
      </c>
      <c r="B24" s="233" t="s">
        <v>108</v>
      </c>
      <c r="C24" s="89"/>
    </row>
    <row r="25" spans="1:3" s="7" customFormat="1" ht="15.75" customHeight="1">
      <c r="A25" s="257">
        <v>12</v>
      </c>
      <c r="B25" s="200" t="s">
        <v>258</v>
      </c>
      <c r="C25" s="78">
        <v>448000</v>
      </c>
    </row>
    <row r="26" spans="1:3" s="7" customFormat="1" ht="15.75" customHeight="1">
      <c r="A26" s="257">
        <v>13</v>
      </c>
      <c r="B26" s="200" t="s">
        <v>106</v>
      </c>
      <c r="C26" s="78">
        <v>61272300</v>
      </c>
    </row>
    <row r="27" spans="1:3" s="7" customFormat="1" ht="15.75" customHeight="1">
      <c r="A27" s="257">
        <v>14</v>
      </c>
      <c r="B27" s="200" t="s">
        <v>92</v>
      </c>
      <c r="C27" s="78"/>
    </row>
    <row r="28" spans="1:3" s="7" customFormat="1" ht="15.75" customHeight="1">
      <c r="A28" s="257">
        <v>15</v>
      </c>
      <c r="B28" s="200" t="s">
        <v>100</v>
      </c>
      <c r="C28" s="84">
        <v>61272300</v>
      </c>
    </row>
    <row r="29" spans="1:3" s="7" customFormat="1" ht="15.75" customHeight="1">
      <c r="A29" s="257">
        <v>16</v>
      </c>
      <c r="B29" s="200" t="s">
        <v>93</v>
      </c>
      <c r="C29" s="78"/>
    </row>
    <row r="30" spans="1:3" s="7" customFormat="1" ht="15.75" customHeight="1">
      <c r="A30" s="257">
        <v>17</v>
      </c>
      <c r="B30" s="200" t="s">
        <v>105</v>
      </c>
      <c r="C30" s="78"/>
    </row>
    <row r="31" spans="1:3" s="7" customFormat="1" ht="27.75" customHeight="1">
      <c r="A31" s="257">
        <v>18</v>
      </c>
      <c r="B31" s="200" t="s">
        <v>94</v>
      </c>
      <c r="C31" s="78"/>
    </row>
    <row r="32" spans="1:3" s="7" customFormat="1" ht="15.75" customHeight="1">
      <c r="A32" s="257">
        <v>19</v>
      </c>
      <c r="B32" s="200" t="s">
        <v>95</v>
      </c>
      <c r="C32" s="78"/>
    </row>
    <row r="33" spans="1:3" s="7" customFormat="1" ht="15.75" customHeight="1">
      <c r="A33" s="257">
        <v>20</v>
      </c>
      <c r="B33" s="200" t="s">
        <v>104</v>
      </c>
      <c r="C33" s="78"/>
    </row>
    <row r="34" spans="1:3" s="7" customFormat="1" ht="15.75" customHeight="1">
      <c r="A34" s="257">
        <v>21</v>
      </c>
      <c r="B34" s="200" t="s">
        <v>96</v>
      </c>
      <c r="C34" s="78"/>
    </row>
    <row r="35" spans="1:3" s="7" customFormat="1" ht="15.75" customHeight="1">
      <c r="A35" s="256">
        <v>22</v>
      </c>
      <c r="B35" s="200" t="s">
        <v>97</v>
      </c>
      <c r="C35" s="75"/>
    </row>
    <row r="36" spans="1:3" s="7" customFormat="1" ht="15.75" customHeight="1">
      <c r="A36" s="257">
        <v>23</v>
      </c>
      <c r="B36" s="233" t="s">
        <v>98</v>
      </c>
      <c r="C36" s="78"/>
    </row>
    <row r="37" spans="1:3" s="7" customFormat="1" ht="15.75" customHeight="1">
      <c r="A37" s="257">
        <v>24</v>
      </c>
      <c r="B37" s="200" t="s">
        <v>103</v>
      </c>
      <c r="C37" s="78"/>
    </row>
    <row r="38" spans="1:3" s="7" customFormat="1" ht="15.75" customHeight="1">
      <c r="A38" s="257">
        <v>25</v>
      </c>
      <c r="B38" s="200" t="s">
        <v>102</v>
      </c>
      <c r="C38" s="78"/>
    </row>
    <row r="39" spans="1:3" s="7" customFormat="1" ht="15.75" customHeight="1">
      <c r="A39" s="257">
        <v>26</v>
      </c>
      <c r="B39" s="200" t="s">
        <v>99</v>
      </c>
      <c r="C39" s="78"/>
    </row>
    <row r="40" spans="1:3" s="7" customFormat="1" ht="15.75" customHeight="1">
      <c r="A40" s="257">
        <v>27</v>
      </c>
      <c r="B40" s="201" t="s">
        <v>101</v>
      </c>
      <c r="C40" s="78"/>
    </row>
    <row r="41" spans="1:3" s="7" customFormat="1" ht="15.75" customHeight="1" thickBot="1">
      <c r="A41" s="258">
        <v>28</v>
      </c>
      <c r="B41" s="203" t="s">
        <v>80</v>
      </c>
      <c r="C41" s="93">
        <f>C11+C12+C25+C26</f>
        <v>62320300</v>
      </c>
    </row>
    <row r="42" spans="1:3" s="7" customFormat="1" ht="15.75" customHeight="1">
      <c r="A42" s="30"/>
      <c r="B42" s="205"/>
      <c r="C42" s="206"/>
    </row>
    <row r="43" spans="1:3" s="7" customFormat="1" ht="15.75" customHeight="1">
      <c r="A43" s="30"/>
      <c r="B43" s="205"/>
      <c r="C43" s="206"/>
    </row>
    <row r="44" spans="1:3" s="7" customFormat="1" ht="15.75" customHeight="1" hidden="1">
      <c r="A44" s="27"/>
      <c r="B44" s="245"/>
      <c r="C44" s="245"/>
    </row>
    <row r="45" spans="1:3" s="7" customFormat="1" ht="15.75" customHeight="1" hidden="1">
      <c r="A45" s="30"/>
      <c r="B45" s="205"/>
      <c r="C45" s="206"/>
    </row>
    <row r="46" spans="1:3" s="7" customFormat="1" ht="15.75" customHeight="1" hidden="1">
      <c r="A46" s="30"/>
      <c r="B46" s="205"/>
      <c r="C46" s="206"/>
    </row>
    <row r="47" spans="1:3" s="7" customFormat="1" ht="15.75" customHeight="1" hidden="1">
      <c r="A47" s="30"/>
      <c r="B47" s="205"/>
      <c r="C47" s="206"/>
    </row>
    <row r="48" spans="1:3" s="7" customFormat="1" ht="15.75" customHeight="1" hidden="1">
      <c r="A48" s="29"/>
      <c r="B48" s="246"/>
      <c r="C48" s="247"/>
    </row>
    <row r="49" spans="1:3" s="7" customFormat="1" ht="15.75" customHeight="1" hidden="1">
      <c r="A49" s="29"/>
      <c r="B49" s="246"/>
      <c r="C49" s="247"/>
    </row>
    <row r="50" spans="1:3" s="7" customFormat="1" ht="15.75" customHeight="1" hidden="1">
      <c r="A50" s="29"/>
      <c r="B50" s="246"/>
      <c r="C50" s="247"/>
    </row>
    <row r="51" spans="1:3" s="7" customFormat="1" ht="15.75" customHeight="1" hidden="1">
      <c r="A51" s="29"/>
      <c r="B51" s="246"/>
      <c r="C51" s="247"/>
    </row>
    <row r="52" spans="1:3" s="7" customFormat="1" ht="15.75" customHeight="1">
      <c r="A52" s="29"/>
      <c r="B52" s="248"/>
      <c r="C52" s="248"/>
    </row>
    <row r="53" spans="1:3" s="9" customFormat="1" ht="13.5" customHeight="1" hidden="1">
      <c r="A53" s="16"/>
      <c r="B53" s="249"/>
      <c r="C53" s="249"/>
    </row>
    <row r="54" spans="1:3" s="9" customFormat="1" ht="13.5" customHeight="1" hidden="1">
      <c r="A54" s="16"/>
      <c r="B54" s="249"/>
      <c r="C54" s="249"/>
    </row>
    <row r="55" spans="1:3" ht="15" hidden="1">
      <c r="A55" s="17"/>
      <c r="B55" s="215"/>
      <c r="C55" s="105"/>
    </row>
    <row r="56" spans="1:3" ht="16.5" customHeight="1">
      <c r="A56" s="18"/>
      <c r="B56" s="464" t="s">
        <v>31</v>
      </c>
      <c r="C56" s="463"/>
    </row>
    <row r="57" spans="1:3" ht="16.5" customHeight="1" thickBot="1">
      <c r="A57" s="19"/>
      <c r="B57" s="250"/>
      <c r="C57" s="251"/>
    </row>
    <row r="58" spans="1:3" ht="15.75" customHeight="1">
      <c r="A58" s="465" t="s">
        <v>1</v>
      </c>
      <c r="B58" s="467" t="s">
        <v>113</v>
      </c>
      <c r="C58" s="396" t="s">
        <v>273</v>
      </c>
    </row>
    <row r="59" spans="1:3" s="8" customFormat="1" ht="34.5" customHeight="1" thickBot="1">
      <c r="A59" s="466"/>
      <c r="B59" s="468"/>
      <c r="C59" s="242" t="s">
        <v>65</v>
      </c>
    </row>
    <row r="60" spans="1:3" ht="15.75" customHeight="1" thickBot="1">
      <c r="A60" s="43" t="s">
        <v>2</v>
      </c>
      <c r="B60" s="221" t="s">
        <v>88</v>
      </c>
      <c r="C60" s="114">
        <f>C61+C62+C63</f>
        <v>61900300</v>
      </c>
    </row>
    <row r="61" spans="1:3" ht="15.75" customHeight="1">
      <c r="A61" s="20" t="s">
        <v>3</v>
      </c>
      <c r="B61" s="252" t="s">
        <v>131</v>
      </c>
      <c r="C61" s="118">
        <v>42579300</v>
      </c>
    </row>
    <row r="62" spans="1:3" ht="23.25" customHeight="1">
      <c r="A62" s="13" t="s">
        <v>4</v>
      </c>
      <c r="B62" s="200" t="s">
        <v>213</v>
      </c>
      <c r="C62" s="84">
        <v>6405000</v>
      </c>
    </row>
    <row r="63" spans="1:3" ht="27.75" customHeight="1">
      <c r="A63" s="13" t="s">
        <v>5</v>
      </c>
      <c r="B63" s="200" t="s">
        <v>114</v>
      </c>
      <c r="C63" s="121">
        <v>12916000</v>
      </c>
    </row>
    <row r="64" spans="1:3" ht="15.75" customHeight="1">
      <c r="A64" s="13" t="s">
        <v>6</v>
      </c>
      <c r="B64" s="253" t="s">
        <v>115</v>
      </c>
      <c r="C64" s="121"/>
    </row>
    <row r="65" spans="1:3" ht="15.75" customHeight="1">
      <c r="A65" s="13" t="s">
        <v>7</v>
      </c>
      <c r="B65" s="253" t="s">
        <v>132</v>
      </c>
      <c r="C65" s="121"/>
    </row>
    <row r="66" spans="1:3" ht="15.75" customHeight="1">
      <c r="A66" s="13" t="s">
        <v>8</v>
      </c>
      <c r="B66" s="200" t="s">
        <v>116</v>
      </c>
      <c r="C66" s="121"/>
    </row>
    <row r="67" spans="1:3" ht="15.75" customHeight="1">
      <c r="A67" s="13" t="s">
        <v>9</v>
      </c>
      <c r="B67" s="200" t="s">
        <v>117</v>
      </c>
      <c r="C67" s="84"/>
    </row>
    <row r="68" spans="1:3" ht="15.75" customHeight="1">
      <c r="A68" s="38">
        <v>9</v>
      </c>
      <c r="B68" s="200" t="s">
        <v>119</v>
      </c>
      <c r="C68" s="84"/>
    </row>
    <row r="69" spans="1:3" ht="15.75" customHeight="1">
      <c r="A69" s="38">
        <v>10</v>
      </c>
      <c r="B69" s="200" t="s">
        <v>120</v>
      </c>
      <c r="C69" s="84"/>
    </row>
    <row r="70" spans="1:3" ht="15.75" customHeight="1">
      <c r="A70" s="38">
        <v>11</v>
      </c>
      <c r="B70" s="200" t="s">
        <v>121</v>
      </c>
      <c r="C70" s="84"/>
    </row>
    <row r="71" spans="1:3" ht="15.75" customHeight="1">
      <c r="A71" s="38">
        <v>12</v>
      </c>
      <c r="B71" s="200" t="s">
        <v>122</v>
      </c>
      <c r="C71" s="84"/>
    </row>
    <row r="72" spans="1:3" ht="15.75" customHeight="1" thickBot="1">
      <c r="A72" s="38">
        <v>13</v>
      </c>
      <c r="B72" s="200" t="s">
        <v>101</v>
      </c>
      <c r="C72" s="84"/>
    </row>
    <row r="73" spans="1:3" ht="15.75" customHeight="1" thickBot="1">
      <c r="A73" s="42">
        <v>14</v>
      </c>
      <c r="B73" s="228" t="s">
        <v>118</v>
      </c>
      <c r="C73" s="126">
        <v>420000</v>
      </c>
    </row>
    <row r="74" spans="1:3" ht="15.75" customHeight="1">
      <c r="A74" s="14">
        <v>15</v>
      </c>
      <c r="B74" s="201" t="s">
        <v>123</v>
      </c>
      <c r="C74" s="130"/>
    </row>
    <row r="75" spans="1:3" ht="15.75" customHeight="1">
      <c r="A75" s="14">
        <v>16</v>
      </c>
      <c r="B75" s="200" t="s">
        <v>124</v>
      </c>
      <c r="C75" s="84">
        <v>420000</v>
      </c>
    </row>
    <row r="76" spans="1:3" ht="15.75" customHeight="1">
      <c r="A76" s="14">
        <v>17</v>
      </c>
      <c r="B76" s="200" t="s">
        <v>125</v>
      </c>
      <c r="C76" s="84"/>
    </row>
    <row r="77" spans="1:3" ht="15.75" customHeight="1">
      <c r="A77" s="14">
        <v>18</v>
      </c>
      <c r="B77" s="200" t="s">
        <v>126</v>
      </c>
      <c r="C77" s="84"/>
    </row>
    <row r="78" spans="1:3" ht="15.75" customHeight="1" thickBot="1">
      <c r="A78" s="15">
        <v>19</v>
      </c>
      <c r="B78" s="231" t="s">
        <v>127</v>
      </c>
      <c r="C78" s="121"/>
    </row>
    <row r="79" spans="1:3" ht="15.75" customHeight="1" thickBot="1">
      <c r="A79" s="42">
        <v>20</v>
      </c>
      <c r="B79" s="254" t="s">
        <v>128</v>
      </c>
      <c r="C79" s="255"/>
    </row>
    <row r="80" spans="1:3" ht="15.75" customHeight="1">
      <c r="A80" s="14">
        <v>21</v>
      </c>
      <c r="B80" s="201" t="s">
        <v>129</v>
      </c>
      <c r="C80" s="130"/>
    </row>
    <row r="81" spans="1:3" ht="15.75" customHeight="1">
      <c r="A81" s="37">
        <v>22</v>
      </c>
      <c r="B81" s="200" t="s">
        <v>100</v>
      </c>
      <c r="C81" s="84"/>
    </row>
    <row r="82" spans="1:3" ht="15.75" customHeight="1">
      <c r="A82" s="36">
        <v>23</v>
      </c>
      <c r="B82" s="192" t="s">
        <v>133</v>
      </c>
      <c r="C82" s="136">
        <f>C60+C73</f>
        <v>62320300</v>
      </c>
    </row>
    <row r="83" spans="1:3" ht="15.75" customHeight="1">
      <c r="A83" s="39"/>
      <c r="B83" s="249"/>
      <c r="C83" s="206"/>
    </row>
    <row r="84" spans="1:3" ht="26.25" customHeight="1">
      <c r="A84" s="35"/>
      <c r="B84" s="200" t="s">
        <v>219</v>
      </c>
      <c r="C84" s="236">
        <v>10</v>
      </c>
    </row>
    <row r="85" spans="1:3" ht="15.75" customHeight="1">
      <c r="A85" s="34"/>
      <c r="B85" s="233" t="s">
        <v>220</v>
      </c>
      <c r="C85" s="233">
        <v>0</v>
      </c>
    </row>
    <row r="86" spans="1:3" ht="15.75" customHeight="1">
      <c r="A86" s="37"/>
      <c r="B86" s="197"/>
      <c r="C86" s="236"/>
    </row>
    <row r="87" spans="1:3" ht="15.75" customHeight="1">
      <c r="A87" s="30"/>
      <c r="B87" s="31"/>
      <c r="C87" s="32"/>
    </row>
    <row r="88" spans="1:3" ht="15.75" customHeight="1">
      <c r="A88" s="27"/>
      <c r="B88" s="28"/>
      <c r="C88" s="28"/>
    </row>
  </sheetData>
  <sheetProtection/>
  <mergeCells count="9">
    <mergeCell ref="B56:C56"/>
    <mergeCell ref="A58:A59"/>
    <mergeCell ref="B58:B59"/>
    <mergeCell ref="A8:A9"/>
    <mergeCell ref="B8:B9"/>
    <mergeCell ref="A3:C3"/>
    <mergeCell ref="A5:C5"/>
    <mergeCell ref="A6:C6"/>
    <mergeCell ref="C8:C9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J22"/>
  <sheetViews>
    <sheetView zoomScalePageLayoutView="0" workbookViewId="0" topLeftCell="A1">
      <selection activeCell="C14" sqref="C14"/>
    </sheetView>
  </sheetViews>
  <sheetFormatPr defaultColWidth="9.375" defaultRowHeight="12.75"/>
  <cols>
    <col min="1" max="1" width="9.375" style="4" customWidth="1"/>
    <col min="2" max="2" width="37.125" style="1" customWidth="1"/>
    <col min="3" max="3" width="35.50390625" style="1" customWidth="1"/>
    <col min="4" max="16384" width="9.375" style="1" customWidth="1"/>
  </cols>
  <sheetData>
    <row r="1" ht="12.75">
      <c r="C1" s="47" t="s">
        <v>150</v>
      </c>
    </row>
    <row r="2" ht="12.75">
      <c r="C2" s="47"/>
    </row>
    <row r="3" ht="12.75">
      <c r="C3" s="47"/>
    </row>
    <row r="5" spans="1:10" ht="17.25">
      <c r="A5" s="470" t="s">
        <v>276</v>
      </c>
      <c r="B5" s="470"/>
      <c r="C5" s="470"/>
      <c r="D5" s="470"/>
      <c r="E5" s="23"/>
      <c r="F5" s="23"/>
      <c r="G5" s="23"/>
      <c r="H5" s="23"/>
      <c r="I5" s="23"/>
      <c r="J5" s="23"/>
    </row>
    <row r="6" spans="1:10" ht="12.75">
      <c r="A6" s="259"/>
      <c r="B6" s="260"/>
      <c r="C6" s="260"/>
      <c r="D6" s="260"/>
      <c r="E6" s="23"/>
      <c r="F6" s="23"/>
      <c r="G6" s="23"/>
      <c r="H6" s="23"/>
      <c r="I6" s="23"/>
      <c r="J6" s="23"/>
    </row>
    <row r="7" spans="1:10" ht="12.75">
      <c r="A7" s="259"/>
      <c r="B7" s="260"/>
      <c r="C7" s="260"/>
      <c r="D7" s="260"/>
      <c r="E7" s="23"/>
      <c r="F7" s="23"/>
      <c r="G7" s="23"/>
      <c r="H7" s="23"/>
      <c r="I7" s="23"/>
      <c r="J7" s="23"/>
    </row>
    <row r="8" spans="1:10" ht="15">
      <c r="A8" s="471" t="s">
        <v>149</v>
      </c>
      <c r="B8" s="471"/>
      <c r="C8" s="471"/>
      <c r="D8" s="471"/>
      <c r="E8" s="23"/>
      <c r="F8" s="23"/>
      <c r="G8" s="23"/>
      <c r="H8" s="23"/>
      <c r="I8" s="23"/>
      <c r="J8" s="23"/>
    </row>
    <row r="9" spans="1:10" ht="12.75">
      <c r="A9" s="46"/>
      <c r="B9" s="23"/>
      <c r="C9" s="23"/>
      <c r="D9" s="23"/>
      <c r="E9" s="23"/>
      <c r="F9" s="23"/>
      <c r="G9" s="23"/>
      <c r="H9" s="23"/>
      <c r="I9" s="23"/>
      <c r="J9" s="23"/>
    </row>
    <row r="10" spans="1:10" ht="12.75">
      <c r="A10" s="46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46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6"/>
      <c r="B12" s="23"/>
      <c r="C12" s="48" t="s">
        <v>232</v>
      </c>
      <c r="D12" s="23"/>
      <c r="E12" s="23"/>
      <c r="F12" s="23"/>
      <c r="G12" s="23"/>
      <c r="H12" s="23"/>
      <c r="I12" s="23"/>
      <c r="J12" s="23"/>
    </row>
    <row r="13" spans="1:10" ht="49.5" customHeight="1">
      <c r="A13" s="46"/>
      <c r="B13" s="265" t="s">
        <v>34</v>
      </c>
      <c r="C13" s="265" t="s">
        <v>277</v>
      </c>
      <c r="D13" s="23"/>
      <c r="E13" s="23"/>
      <c r="F13" s="23"/>
      <c r="G13" s="23"/>
      <c r="H13" s="23"/>
      <c r="I13" s="23"/>
      <c r="J13" s="23"/>
    </row>
    <row r="14" spans="1:10" ht="12.75">
      <c r="A14" s="46"/>
      <c r="B14" s="261" t="s">
        <v>151</v>
      </c>
      <c r="C14" s="262">
        <v>6000000</v>
      </c>
      <c r="D14" s="23"/>
      <c r="E14" s="23"/>
      <c r="F14" s="23"/>
      <c r="G14" s="23"/>
      <c r="H14" s="23"/>
      <c r="I14" s="23"/>
      <c r="J14" s="23"/>
    </row>
    <row r="15" spans="1:10" ht="12.75">
      <c r="A15" s="46"/>
      <c r="B15" s="261" t="s">
        <v>152</v>
      </c>
      <c r="C15" s="262">
        <v>15000000</v>
      </c>
      <c r="D15" s="23"/>
      <c r="E15" s="23"/>
      <c r="F15" s="23"/>
      <c r="G15" s="23"/>
      <c r="H15" s="23"/>
      <c r="I15" s="23"/>
      <c r="J15" s="23"/>
    </row>
    <row r="16" spans="1:10" ht="12.75">
      <c r="A16" s="46"/>
      <c r="B16" s="263" t="s">
        <v>153</v>
      </c>
      <c r="C16" s="264">
        <f>SUM(C14:C15)</f>
        <v>21000000</v>
      </c>
      <c r="D16" s="23"/>
      <c r="E16" s="23"/>
      <c r="F16" s="23"/>
      <c r="G16" s="23"/>
      <c r="H16" s="23"/>
      <c r="I16" s="23"/>
      <c r="J16" s="23"/>
    </row>
    <row r="17" spans="1:10" ht="12.75">
      <c r="A17" s="46"/>
      <c r="B17" s="263" t="s">
        <v>154</v>
      </c>
      <c r="C17" s="264">
        <f>C16</f>
        <v>21000000</v>
      </c>
      <c r="D17" s="23"/>
      <c r="E17" s="23"/>
      <c r="F17" s="23"/>
      <c r="G17" s="23"/>
      <c r="H17" s="23"/>
      <c r="I17" s="23"/>
      <c r="J17" s="23"/>
    </row>
    <row r="18" spans="1:10" ht="12.75">
      <c r="A18" s="46"/>
      <c r="B18" s="23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46"/>
      <c r="B19" s="23"/>
      <c r="C19" s="23"/>
      <c r="D19" s="23"/>
      <c r="E19" s="23"/>
      <c r="F19" s="23"/>
      <c r="G19" s="23"/>
      <c r="H19" s="23"/>
      <c r="I19" s="23"/>
      <c r="J19" s="23"/>
    </row>
    <row r="20" spans="1:10" ht="12.75">
      <c r="A20" s="46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2.75">
      <c r="A21" s="46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2.75">
      <c r="A22" s="46"/>
      <c r="B22" s="23"/>
      <c r="C22" s="23"/>
      <c r="D22" s="23"/>
      <c r="E22" s="23"/>
      <c r="F22" s="23"/>
      <c r="G22" s="23"/>
      <c r="H22" s="23"/>
      <c r="I22" s="23"/>
      <c r="J22" s="23"/>
    </row>
  </sheetData>
  <sheetProtection/>
  <mergeCells count="2">
    <mergeCell ref="A5:D5"/>
    <mergeCell ref="A8:D8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zoomScalePageLayoutView="0" workbookViewId="0" topLeftCell="A1">
      <selection activeCell="C16" sqref="C16"/>
    </sheetView>
  </sheetViews>
  <sheetFormatPr defaultColWidth="9.375" defaultRowHeight="12.75"/>
  <cols>
    <col min="1" max="1" width="9.375" style="4" customWidth="1"/>
    <col min="2" max="2" width="37.125" style="1" customWidth="1"/>
    <col min="3" max="3" width="34.625" style="1" customWidth="1"/>
    <col min="4" max="16384" width="9.375" style="1" customWidth="1"/>
  </cols>
  <sheetData>
    <row r="1" ht="12.75">
      <c r="C1" s="47"/>
    </row>
    <row r="2" ht="12.75">
      <c r="C2" s="47" t="s">
        <v>160</v>
      </c>
    </row>
    <row r="3" ht="12.75">
      <c r="C3" s="47"/>
    </row>
    <row r="4" ht="12.75">
      <c r="C4" s="56"/>
    </row>
    <row r="5" ht="12.75">
      <c r="C5" s="47"/>
    </row>
    <row r="7" spans="1:10" ht="17.25">
      <c r="A7" s="472" t="s">
        <v>276</v>
      </c>
      <c r="B7" s="472"/>
      <c r="C7" s="472"/>
      <c r="D7" s="472"/>
      <c r="E7" s="23"/>
      <c r="F7" s="23"/>
      <c r="G7" s="23"/>
      <c r="H7" s="23"/>
      <c r="I7" s="23"/>
      <c r="J7" s="23"/>
    </row>
    <row r="8" spans="1:10" ht="12.75">
      <c r="A8" s="46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6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471" t="s">
        <v>155</v>
      </c>
      <c r="B10" s="471"/>
      <c r="C10" s="471"/>
      <c r="D10" s="471"/>
      <c r="E10" s="23"/>
      <c r="F10" s="23"/>
      <c r="G10" s="23"/>
      <c r="H10" s="23"/>
      <c r="I10" s="23"/>
      <c r="J10" s="23"/>
    </row>
    <row r="11" spans="1:10" ht="12.75">
      <c r="A11" s="46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6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6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46"/>
      <c r="B14" s="23"/>
      <c r="C14" s="48" t="s">
        <v>231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50"/>
      <c r="B15" s="266" t="s">
        <v>34</v>
      </c>
      <c r="C15" s="265" t="s">
        <v>277</v>
      </c>
      <c r="D15" s="23"/>
      <c r="E15" s="23"/>
      <c r="F15" s="23"/>
      <c r="G15" s="23"/>
      <c r="H15" s="23"/>
      <c r="I15" s="23"/>
      <c r="J15" s="23"/>
    </row>
    <row r="16" spans="1:10" ht="12.75">
      <c r="A16" s="49"/>
      <c r="B16" s="263" t="s">
        <v>156</v>
      </c>
      <c r="C16" s="262"/>
      <c r="D16" s="23"/>
      <c r="E16" s="23"/>
      <c r="F16" s="23"/>
      <c r="G16" s="23"/>
      <c r="H16" s="23"/>
      <c r="I16" s="23"/>
      <c r="J16" s="23"/>
    </row>
    <row r="17" spans="1:10" ht="12.75">
      <c r="A17" s="49"/>
      <c r="B17" s="261" t="s">
        <v>157</v>
      </c>
      <c r="C17" s="262">
        <v>6571000</v>
      </c>
      <c r="D17" s="23"/>
      <c r="E17" s="23"/>
      <c r="F17" s="23"/>
      <c r="G17" s="23"/>
      <c r="H17" s="23"/>
      <c r="I17" s="23"/>
      <c r="J17" s="23"/>
    </row>
    <row r="18" spans="1:10" ht="12.75">
      <c r="A18" s="49"/>
      <c r="B18" s="261" t="s">
        <v>285</v>
      </c>
      <c r="C18" s="262">
        <v>5605000</v>
      </c>
      <c r="D18" s="23"/>
      <c r="E18" s="23"/>
      <c r="F18" s="23"/>
      <c r="G18" s="23"/>
      <c r="H18" s="23"/>
      <c r="I18" s="23"/>
      <c r="J18" s="23"/>
    </row>
    <row r="19" spans="1:10" ht="12.75">
      <c r="A19" s="49"/>
      <c r="B19" s="261"/>
      <c r="C19" s="262"/>
      <c r="D19" s="23"/>
      <c r="E19" s="23"/>
      <c r="F19" s="23"/>
      <c r="G19" s="23"/>
      <c r="H19" s="23"/>
      <c r="I19" s="23"/>
      <c r="J19" s="23"/>
    </row>
    <row r="20" spans="1:10" ht="12.75">
      <c r="A20" s="49"/>
      <c r="B20" s="263" t="s">
        <v>159</v>
      </c>
      <c r="C20" s="264">
        <f>SUM(C17:C19)</f>
        <v>12176000</v>
      </c>
      <c r="D20" s="23"/>
      <c r="E20" s="23"/>
      <c r="F20" s="23"/>
      <c r="G20" s="23"/>
      <c r="H20" s="23"/>
      <c r="I20" s="23"/>
      <c r="J20" s="23"/>
    </row>
    <row r="21" spans="1:10" ht="15" hidden="1">
      <c r="A21" s="49"/>
      <c r="B21" s="53"/>
      <c r="C21" s="54"/>
      <c r="D21" s="23"/>
      <c r="E21" s="23"/>
      <c r="F21" s="23"/>
      <c r="G21" s="23"/>
      <c r="H21" s="23"/>
      <c r="I21" s="23"/>
      <c r="J21" s="23"/>
    </row>
    <row r="22" spans="1:10" ht="15" hidden="1">
      <c r="A22" s="46"/>
      <c r="B22" s="52"/>
      <c r="C22" s="55"/>
      <c r="D22" s="23"/>
      <c r="E22" s="23"/>
      <c r="F22" s="23"/>
      <c r="G22" s="23"/>
      <c r="H22" s="23"/>
      <c r="I22" s="23"/>
      <c r="J22" s="23"/>
    </row>
    <row r="23" spans="1:10" ht="12.75">
      <c r="A23" s="46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46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46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6"/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/>
  <mergeCells count="2">
    <mergeCell ref="A7:D7"/>
    <mergeCell ref="A10:D10"/>
  </mergeCells>
  <printOptions horizontalCentered="1"/>
  <pageMargins left="0.35433070866141736" right="0.35433070866141736" top="0.31496062992125984" bottom="0.07874015748031496" header="0.5905511811023623" footer="0.6299212598425197"/>
  <pageSetup horizontalDpi="600" verticalDpi="600" orientation="portrait" paperSize="9" scale="10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zoomScalePageLayoutView="0" workbookViewId="0" topLeftCell="A4">
      <selection activeCell="C17" sqref="C17"/>
    </sheetView>
  </sheetViews>
  <sheetFormatPr defaultColWidth="9.375" defaultRowHeight="12.75"/>
  <cols>
    <col min="1" max="1" width="9.375" style="4" customWidth="1"/>
    <col min="2" max="2" width="37.125" style="1" customWidth="1"/>
    <col min="3" max="3" width="34.625" style="1" customWidth="1"/>
    <col min="4" max="16384" width="9.375" style="1" customWidth="1"/>
  </cols>
  <sheetData>
    <row r="1" ht="12.75">
      <c r="C1" s="47"/>
    </row>
    <row r="2" ht="12.75">
      <c r="C2" s="47"/>
    </row>
    <row r="3" ht="12.75">
      <c r="C3" s="47"/>
    </row>
    <row r="4" ht="12.75">
      <c r="C4" s="56" t="s">
        <v>161</v>
      </c>
    </row>
    <row r="5" ht="12.75">
      <c r="C5" s="47"/>
    </row>
    <row r="7" spans="1:10" ht="17.25">
      <c r="A7" s="472" t="s">
        <v>276</v>
      </c>
      <c r="B7" s="472"/>
      <c r="C7" s="472"/>
      <c r="D7" s="472"/>
      <c r="E7" s="23"/>
      <c r="F7" s="23"/>
      <c r="G7" s="23"/>
      <c r="H7" s="23"/>
      <c r="I7" s="23"/>
      <c r="J7" s="23"/>
    </row>
    <row r="8" spans="1:10" ht="12.75">
      <c r="A8" s="46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6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471" t="s">
        <v>162</v>
      </c>
      <c r="B10" s="471"/>
      <c r="C10" s="471"/>
      <c r="D10" s="471"/>
      <c r="E10" s="23"/>
      <c r="F10" s="23"/>
      <c r="G10" s="23"/>
      <c r="H10" s="23"/>
      <c r="I10" s="23"/>
      <c r="J10" s="23"/>
    </row>
    <row r="11" spans="1:10" ht="12.75">
      <c r="A11" s="46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6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6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6"/>
      <c r="B14" s="61"/>
      <c r="C14" s="62" t="s">
        <v>232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50"/>
      <c r="B15" s="267" t="s">
        <v>34</v>
      </c>
      <c r="C15" s="268" t="s">
        <v>277</v>
      </c>
      <c r="D15" s="23"/>
      <c r="E15" s="23"/>
      <c r="F15" s="23"/>
      <c r="G15" s="23"/>
      <c r="H15" s="23"/>
      <c r="I15" s="23"/>
      <c r="J15" s="23"/>
    </row>
    <row r="16" spans="1:10" ht="39.75" customHeight="1">
      <c r="A16" s="49"/>
      <c r="B16" s="263" t="s">
        <v>163</v>
      </c>
      <c r="C16" s="262">
        <v>0</v>
      </c>
      <c r="D16" s="23"/>
      <c r="E16" s="23"/>
      <c r="F16" s="23"/>
      <c r="G16" s="23"/>
      <c r="H16" s="23"/>
      <c r="I16" s="23"/>
      <c r="J16" s="23"/>
    </row>
    <row r="17" spans="1:10" ht="39.75" customHeight="1">
      <c r="A17" s="49"/>
      <c r="B17" s="269" t="s">
        <v>286</v>
      </c>
      <c r="C17" s="262">
        <v>234900</v>
      </c>
      <c r="D17" s="23"/>
      <c r="E17" s="23"/>
      <c r="F17" s="23"/>
      <c r="G17" s="23"/>
      <c r="H17" s="23"/>
      <c r="I17" s="23"/>
      <c r="J17" s="23"/>
    </row>
    <row r="18" spans="1:10" ht="39.75" customHeight="1" thickBot="1">
      <c r="A18" s="49"/>
      <c r="B18" s="270" t="s">
        <v>164</v>
      </c>
      <c r="C18" s="271">
        <v>234900</v>
      </c>
      <c r="D18" s="23"/>
      <c r="E18" s="23"/>
      <c r="F18" s="23"/>
      <c r="G18" s="23"/>
      <c r="H18" s="23"/>
      <c r="I18" s="23"/>
      <c r="J18" s="23"/>
    </row>
    <row r="19" spans="1:10" ht="15">
      <c r="A19" s="49"/>
      <c r="B19" s="57"/>
      <c r="C19" s="58"/>
      <c r="D19" s="23"/>
      <c r="E19" s="23"/>
      <c r="F19" s="23"/>
      <c r="G19" s="23"/>
      <c r="H19" s="23"/>
      <c r="I19" s="23"/>
      <c r="J19" s="23"/>
    </row>
    <row r="20" spans="1:10" ht="15">
      <c r="A20" s="49"/>
      <c r="B20" s="59"/>
      <c r="C20" s="60"/>
      <c r="D20" s="23"/>
      <c r="E20" s="23"/>
      <c r="F20" s="23"/>
      <c r="G20" s="23"/>
      <c r="H20" s="23"/>
      <c r="I20" s="23"/>
      <c r="J20" s="23"/>
    </row>
    <row r="21" spans="1:10" ht="15">
      <c r="A21" s="49"/>
      <c r="B21" s="57"/>
      <c r="C21" s="58"/>
      <c r="D21" s="23"/>
      <c r="E21" s="23"/>
      <c r="F21" s="23"/>
      <c r="G21" s="23"/>
      <c r="H21" s="23"/>
      <c r="I21" s="23"/>
      <c r="J21" s="23"/>
    </row>
    <row r="22" spans="1:10" ht="15">
      <c r="A22" s="46"/>
      <c r="B22" s="59"/>
      <c r="C22" s="60"/>
      <c r="D22" s="23"/>
      <c r="E22" s="23"/>
      <c r="F22" s="23"/>
      <c r="G22" s="23"/>
      <c r="H22" s="23"/>
      <c r="I22" s="23"/>
      <c r="J22" s="23"/>
    </row>
    <row r="23" spans="1:10" ht="12.75">
      <c r="A23" s="46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.75">
      <c r="A24" s="46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2.75">
      <c r="A25" s="46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46"/>
      <c r="B26" s="23"/>
      <c r="C26" s="23"/>
      <c r="D26" s="23"/>
      <c r="E26" s="23"/>
      <c r="F26" s="23"/>
      <c r="G26" s="23"/>
      <c r="H26" s="23"/>
      <c r="I26" s="23"/>
      <c r="J26" s="23"/>
    </row>
  </sheetData>
  <sheetProtection/>
  <mergeCells count="2">
    <mergeCell ref="A7:D7"/>
    <mergeCell ref="A10:D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29"/>
  <sheetViews>
    <sheetView zoomScalePageLayoutView="0" workbookViewId="0" topLeftCell="A1">
      <selection activeCell="C25" sqref="C25"/>
    </sheetView>
  </sheetViews>
  <sheetFormatPr defaultColWidth="9.375" defaultRowHeight="12.75"/>
  <cols>
    <col min="1" max="1" width="9.375" style="4" customWidth="1"/>
    <col min="2" max="2" width="39.75390625" style="1" customWidth="1"/>
    <col min="3" max="3" width="34.625" style="1" customWidth="1"/>
    <col min="4" max="16384" width="9.375" style="1" customWidth="1"/>
  </cols>
  <sheetData>
    <row r="1" ht="12.75">
      <c r="C1" s="47"/>
    </row>
    <row r="2" ht="12.75">
      <c r="C2" s="47"/>
    </row>
    <row r="3" ht="12.75">
      <c r="C3" s="47"/>
    </row>
    <row r="4" ht="12.75">
      <c r="C4" s="56" t="s">
        <v>165</v>
      </c>
    </row>
    <row r="5" ht="12.75">
      <c r="C5" s="47"/>
    </row>
    <row r="7" spans="1:10" ht="17.25">
      <c r="A7" s="472" t="s">
        <v>276</v>
      </c>
      <c r="B7" s="472"/>
      <c r="C7" s="472"/>
      <c r="D7" s="472"/>
      <c r="E7" s="23"/>
      <c r="F7" s="23"/>
      <c r="G7" s="23"/>
      <c r="H7" s="23"/>
      <c r="I7" s="23"/>
      <c r="J7" s="23"/>
    </row>
    <row r="8" spans="1:10" ht="12.75">
      <c r="A8" s="46"/>
      <c r="B8" s="23"/>
      <c r="C8" s="23"/>
      <c r="D8" s="23"/>
      <c r="E8" s="23"/>
      <c r="F8" s="23"/>
      <c r="G8" s="23"/>
      <c r="H8" s="23"/>
      <c r="I8" s="23"/>
      <c r="J8" s="23"/>
    </row>
    <row r="9" spans="1:10" ht="12.75">
      <c r="A9" s="46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473" t="s">
        <v>166</v>
      </c>
      <c r="B10" s="473"/>
      <c r="C10" s="473"/>
      <c r="D10" s="473"/>
      <c r="E10" s="23"/>
      <c r="F10" s="23"/>
      <c r="G10" s="23"/>
      <c r="H10" s="23"/>
      <c r="I10" s="23"/>
      <c r="J10" s="23"/>
    </row>
    <row r="11" spans="1:10" ht="12.75">
      <c r="A11" s="46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6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2.75">
      <c r="A13" s="46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3.5" thickBot="1">
      <c r="A14" s="46"/>
      <c r="B14" s="61"/>
      <c r="C14" s="62" t="s">
        <v>232</v>
      </c>
      <c r="D14" s="23"/>
      <c r="E14" s="23"/>
      <c r="F14" s="23"/>
      <c r="G14" s="23"/>
      <c r="H14" s="23"/>
      <c r="I14" s="23"/>
      <c r="J14" s="23"/>
    </row>
    <row r="15" spans="1:10" ht="49.5" customHeight="1">
      <c r="A15" s="50"/>
      <c r="B15" s="267" t="s">
        <v>34</v>
      </c>
      <c r="C15" s="268" t="s">
        <v>277</v>
      </c>
      <c r="D15" s="23"/>
      <c r="E15" s="23"/>
      <c r="F15" s="23"/>
      <c r="G15" s="23"/>
      <c r="H15" s="23"/>
      <c r="I15" s="23"/>
      <c r="J15" s="23"/>
    </row>
    <row r="16" spans="1:10" ht="12.75" hidden="1">
      <c r="A16" s="49"/>
      <c r="B16" s="263"/>
      <c r="C16" s="262"/>
      <c r="D16" s="23"/>
      <c r="E16" s="23"/>
      <c r="F16" s="23"/>
      <c r="G16" s="23"/>
      <c r="H16" s="23"/>
      <c r="I16" s="23"/>
      <c r="J16" s="23"/>
    </row>
    <row r="17" spans="1:10" ht="12.75" hidden="1">
      <c r="A17" s="49"/>
      <c r="B17" s="261"/>
      <c r="C17" s="262"/>
      <c r="D17" s="23"/>
      <c r="E17" s="23"/>
      <c r="F17" s="23"/>
      <c r="G17" s="23"/>
      <c r="H17" s="23"/>
      <c r="I17" s="23"/>
      <c r="J17" s="23"/>
    </row>
    <row r="18" spans="1:10" ht="12.75">
      <c r="A18" s="49"/>
      <c r="B18" s="263" t="s">
        <v>167</v>
      </c>
      <c r="C18" s="262"/>
      <c r="D18" s="23"/>
      <c r="E18" s="23"/>
      <c r="F18" s="23"/>
      <c r="G18" s="23"/>
      <c r="H18" s="23"/>
      <c r="I18" s="23"/>
      <c r="J18" s="23"/>
    </row>
    <row r="19" spans="1:10" ht="12.75">
      <c r="A19" s="49"/>
      <c r="B19" s="261" t="s">
        <v>168</v>
      </c>
      <c r="C19" s="262">
        <v>800000</v>
      </c>
      <c r="D19" s="23"/>
      <c r="E19" s="23"/>
      <c r="F19" s="23"/>
      <c r="G19" s="23"/>
      <c r="H19" s="23"/>
      <c r="I19" s="23"/>
      <c r="J19" s="23"/>
    </row>
    <row r="20" spans="1:10" ht="12.75">
      <c r="A20" s="49"/>
      <c r="B20" s="261" t="s">
        <v>256</v>
      </c>
      <c r="C20" s="262">
        <v>1000000</v>
      </c>
      <c r="D20" s="23"/>
      <c r="E20" s="23"/>
      <c r="F20" s="23"/>
      <c r="G20" s="23"/>
      <c r="H20" s="23"/>
      <c r="I20" s="23"/>
      <c r="J20" s="23"/>
    </row>
    <row r="21" spans="1:10" ht="12.75" hidden="1">
      <c r="A21" s="49"/>
      <c r="B21" s="261"/>
      <c r="C21" s="262"/>
      <c r="D21" s="23"/>
      <c r="E21" s="23"/>
      <c r="F21" s="23"/>
      <c r="G21" s="23"/>
      <c r="H21" s="23"/>
      <c r="I21" s="23"/>
      <c r="J21" s="23"/>
    </row>
    <row r="22" spans="1:10" ht="12.75" hidden="1">
      <c r="A22" s="49"/>
      <c r="B22" s="261"/>
      <c r="C22" s="262"/>
      <c r="D22" s="23"/>
      <c r="E22" s="23"/>
      <c r="F22" s="23"/>
      <c r="G22" s="23"/>
      <c r="H22" s="23"/>
      <c r="I22" s="23"/>
      <c r="J22" s="23"/>
    </row>
    <row r="23" spans="1:10" ht="12.75">
      <c r="A23" s="49"/>
      <c r="B23" s="278" t="s">
        <v>287</v>
      </c>
      <c r="C23" s="279">
        <v>600000</v>
      </c>
      <c r="D23" s="23"/>
      <c r="E23" s="23"/>
      <c r="F23" s="23"/>
      <c r="G23" s="23"/>
      <c r="H23" s="23"/>
      <c r="I23" s="23"/>
      <c r="J23" s="23"/>
    </row>
    <row r="24" spans="1:10" ht="12.75">
      <c r="A24" s="49"/>
      <c r="B24" s="278" t="s">
        <v>274</v>
      </c>
      <c r="C24" s="279">
        <v>2520000</v>
      </c>
      <c r="D24" s="23"/>
      <c r="E24" s="23"/>
      <c r="F24" s="23"/>
      <c r="G24" s="23"/>
      <c r="H24" s="23"/>
      <c r="I24" s="23"/>
      <c r="J24" s="23"/>
    </row>
    <row r="25" spans="1:10" ht="13.5" thickBot="1">
      <c r="A25" s="46"/>
      <c r="B25" s="272" t="s">
        <v>169</v>
      </c>
      <c r="C25" s="273">
        <f>SUM(C19:C24)</f>
        <v>4920000</v>
      </c>
      <c r="D25" s="23"/>
      <c r="E25" s="23"/>
      <c r="F25" s="23"/>
      <c r="G25" s="23"/>
      <c r="H25" s="23"/>
      <c r="I25" s="23"/>
      <c r="J25" s="23"/>
    </row>
    <row r="26" spans="1:10" ht="12.75">
      <c r="A26" s="46"/>
      <c r="B26" s="23"/>
      <c r="C26" s="23"/>
      <c r="D26" s="23"/>
      <c r="E26" s="23"/>
      <c r="F26" s="23"/>
      <c r="G26" s="23"/>
      <c r="H26" s="23"/>
      <c r="I26" s="23"/>
      <c r="J26" s="23"/>
    </row>
    <row r="27" spans="1:10" ht="12.75">
      <c r="A27" s="46"/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2.75">
      <c r="A28" s="46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2.75">
      <c r="A29" s="46"/>
      <c r="B29" s="23"/>
      <c r="C29" s="23"/>
      <c r="D29" s="23"/>
      <c r="E29" s="23"/>
      <c r="F29" s="23"/>
      <c r="G29" s="23"/>
      <c r="H29" s="23"/>
      <c r="I29" s="23"/>
      <c r="J29" s="23"/>
    </row>
  </sheetData>
  <sheetProtection/>
  <mergeCells count="2">
    <mergeCell ref="A7:D7"/>
    <mergeCell ref="A10:D10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28"/>
  <sheetViews>
    <sheetView zoomScalePageLayoutView="0" workbookViewId="0" topLeftCell="A1">
      <selection activeCell="C13" sqref="C13"/>
    </sheetView>
  </sheetViews>
  <sheetFormatPr defaultColWidth="9.375" defaultRowHeight="12.75"/>
  <cols>
    <col min="1" max="1" width="0.12890625" style="4" customWidth="1"/>
    <col min="2" max="2" width="51.625" style="1" customWidth="1"/>
    <col min="3" max="3" width="39.50390625" style="1" customWidth="1"/>
    <col min="4" max="16384" width="9.375" style="1" customWidth="1"/>
  </cols>
  <sheetData>
    <row r="1" ht="12.75">
      <c r="C1" s="47" t="s">
        <v>171</v>
      </c>
    </row>
    <row r="2" ht="12.75">
      <c r="C2" s="47"/>
    </row>
    <row r="3" ht="12.75">
      <c r="C3" s="47"/>
    </row>
    <row r="5" spans="1:10" ht="17.25">
      <c r="A5" s="470" t="s">
        <v>276</v>
      </c>
      <c r="B5" s="470"/>
      <c r="C5" s="470"/>
      <c r="D5" s="470"/>
      <c r="E5" s="23"/>
      <c r="F5" s="23"/>
      <c r="G5" s="23"/>
      <c r="H5" s="23"/>
      <c r="I5" s="23"/>
      <c r="J5" s="23"/>
    </row>
    <row r="6" spans="1:10" ht="12.75">
      <c r="A6" s="46"/>
      <c r="B6" s="23"/>
      <c r="C6" s="23"/>
      <c r="D6" s="23"/>
      <c r="E6" s="23"/>
      <c r="F6" s="23"/>
      <c r="G6" s="23"/>
      <c r="H6" s="23"/>
      <c r="I6" s="23"/>
      <c r="J6" s="23"/>
    </row>
    <row r="7" spans="1:10" ht="12.75">
      <c r="A7" s="46"/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471" t="s">
        <v>170</v>
      </c>
      <c r="B8" s="471"/>
      <c r="C8" s="471"/>
      <c r="D8" s="471"/>
      <c r="E8" s="23"/>
      <c r="F8" s="23"/>
      <c r="G8" s="23"/>
      <c r="H8" s="23"/>
      <c r="I8" s="23"/>
      <c r="J8" s="23"/>
    </row>
    <row r="9" spans="1:10" ht="12.75">
      <c r="A9" s="46"/>
      <c r="B9" s="23"/>
      <c r="C9" s="23"/>
      <c r="D9" s="23"/>
      <c r="E9" s="23"/>
      <c r="F9" s="23"/>
      <c r="G9" s="23"/>
      <c r="H9" s="23"/>
      <c r="I9" s="23"/>
      <c r="J9" s="23"/>
    </row>
    <row r="10" spans="1:10" ht="12.75">
      <c r="A10" s="46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2.75">
      <c r="A11" s="46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2.75">
      <c r="A12" s="46"/>
      <c r="B12" s="23"/>
      <c r="C12" s="48" t="s">
        <v>232</v>
      </c>
      <c r="D12" s="23"/>
      <c r="E12" s="23"/>
      <c r="F12" s="23"/>
      <c r="G12" s="23"/>
      <c r="H12" s="23"/>
      <c r="I12" s="23"/>
      <c r="J12" s="23"/>
    </row>
    <row r="13" spans="1:10" ht="49.5" customHeight="1">
      <c r="A13" s="46"/>
      <c r="B13" s="265" t="s">
        <v>34</v>
      </c>
      <c r="C13" s="265" t="s">
        <v>277</v>
      </c>
      <c r="D13" s="23"/>
      <c r="E13" s="23"/>
      <c r="F13" s="23"/>
      <c r="G13" s="23"/>
      <c r="H13" s="23"/>
      <c r="I13" s="23"/>
      <c r="J13" s="23"/>
    </row>
    <row r="14" spans="1:10" ht="12.75">
      <c r="A14" s="46"/>
      <c r="B14" s="261" t="s">
        <v>172</v>
      </c>
      <c r="C14" s="262">
        <v>0</v>
      </c>
      <c r="D14" s="23"/>
      <c r="E14" s="23"/>
      <c r="F14" s="23"/>
      <c r="G14" s="23"/>
      <c r="H14" s="23"/>
      <c r="I14" s="23"/>
      <c r="J14" s="23"/>
    </row>
    <row r="15" spans="1:10" ht="12.75">
      <c r="A15" s="46"/>
      <c r="B15" s="261" t="s">
        <v>173</v>
      </c>
      <c r="C15" s="262"/>
      <c r="D15" s="23"/>
      <c r="E15" s="23"/>
      <c r="F15" s="23"/>
      <c r="G15" s="23"/>
      <c r="H15" s="23"/>
      <c r="I15" s="23"/>
      <c r="J15" s="23"/>
    </row>
    <row r="16" spans="1:10" ht="12.75">
      <c r="A16" s="46"/>
      <c r="B16" s="261" t="s">
        <v>174</v>
      </c>
      <c r="C16" s="264"/>
      <c r="D16" s="23"/>
      <c r="E16" s="23"/>
      <c r="F16" s="23"/>
      <c r="G16" s="23"/>
      <c r="H16" s="23"/>
      <c r="I16" s="23"/>
      <c r="J16" s="23"/>
    </row>
    <row r="17" spans="1:10" ht="12.75">
      <c r="A17" s="46"/>
      <c r="B17" s="263" t="s">
        <v>175</v>
      </c>
      <c r="C17" s="262">
        <v>0</v>
      </c>
      <c r="D17" s="23"/>
      <c r="E17" s="23"/>
      <c r="F17" s="23"/>
      <c r="G17" s="23"/>
      <c r="H17" s="23"/>
      <c r="I17" s="23"/>
      <c r="J17" s="23"/>
    </row>
    <row r="18" spans="1:10" ht="12.75">
      <c r="A18" s="46"/>
      <c r="B18" s="261" t="s">
        <v>176</v>
      </c>
      <c r="C18" s="264"/>
      <c r="D18" s="23"/>
      <c r="E18" s="23"/>
      <c r="F18" s="23"/>
      <c r="G18" s="23"/>
      <c r="H18" s="23"/>
      <c r="I18" s="23"/>
      <c r="J18" s="23"/>
    </row>
    <row r="19" spans="1:10" ht="12.75">
      <c r="A19" s="46"/>
      <c r="B19" s="263" t="s">
        <v>177</v>
      </c>
      <c r="C19" s="264">
        <v>0</v>
      </c>
      <c r="D19" s="23"/>
      <c r="E19" s="23"/>
      <c r="F19" s="23"/>
      <c r="G19" s="23"/>
      <c r="H19" s="23"/>
      <c r="I19" s="23"/>
      <c r="J19" s="23"/>
    </row>
    <row r="20" spans="1:10" ht="12.75">
      <c r="A20" s="46"/>
      <c r="B20" s="261" t="s">
        <v>178</v>
      </c>
      <c r="C20" s="262">
        <v>0</v>
      </c>
      <c r="D20" s="23"/>
      <c r="E20" s="23"/>
      <c r="F20" s="23"/>
      <c r="G20" s="23"/>
      <c r="H20" s="23"/>
      <c r="I20" s="23"/>
      <c r="J20" s="23"/>
    </row>
    <row r="21" spans="1:10" ht="12.75">
      <c r="A21" s="46"/>
      <c r="B21" s="263" t="s">
        <v>179</v>
      </c>
      <c r="C21" s="264"/>
      <c r="D21" s="23"/>
      <c r="E21" s="23"/>
      <c r="F21" s="23"/>
      <c r="G21" s="23"/>
      <c r="H21" s="23"/>
      <c r="I21" s="23"/>
      <c r="J21" s="23"/>
    </row>
    <row r="22" spans="1:10" ht="12.75">
      <c r="A22" s="46"/>
      <c r="B22" s="261" t="s">
        <v>180</v>
      </c>
      <c r="C22" s="262"/>
      <c r="D22" s="23"/>
      <c r="E22" s="23"/>
      <c r="F22" s="23"/>
      <c r="G22" s="23"/>
      <c r="H22" s="23"/>
      <c r="I22" s="23"/>
      <c r="J22" s="23"/>
    </row>
    <row r="23" spans="1:10" ht="12.75">
      <c r="A23" s="46"/>
      <c r="B23" s="261" t="s">
        <v>181</v>
      </c>
      <c r="C23" s="262">
        <v>0</v>
      </c>
      <c r="D23" s="23"/>
      <c r="E23" s="23"/>
      <c r="F23" s="23"/>
      <c r="G23" s="23"/>
      <c r="H23" s="23"/>
      <c r="I23" s="23"/>
      <c r="J23" s="23"/>
    </row>
    <row r="24" spans="2:3" ht="12.75">
      <c r="B24" s="274" t="s">
        <v>182</v>
      </c>
      <c r="C24" s="275">
        <v>8919000</v>
      </c>
    </row>
    <row r="25" spans="2:3" ht="12.75">
      <c r="B25" s="269" t="s">
        <v>183</v>
      </c>
      <c r="C25" s="276">
        <v>300000</v>
      </c>
    </row>
    <row r="26" spans="2:3" ht="12.75">
      <c r="B26" s="269" t="s">
        <v>253</v>
      </c>
      <c r="C26" s="276">
        <v>450000</v>
      </c>
    </row>
    <row r="27" spans="2:3" ht="12.75">
      <c r="B27" s="269" t="s">
        <v>233</v>
      </c>
      <c r="C27" s="276">
        <v>8169000</v>
      </c>
    </row>
    <row r="28" spans="2:3" ht="12.75">
      <c r="B28" s="277" t="s">
        <v>184</v>
      </c>
      <c r="C28" s="275">
        <f>SUM(C21+C24)</f>
        <v>8919000</v>
      </c>
    </row>
  </sheetData>
  <sheetProtection/>
  <mergeCells count="2">
    <mergeCell ref="A5:D5"/>
    <mergeCell ref="A8:D8"/>
  </mergeCells>
  <printOptions horizontalCentered="1"/>
  <pageMargins left="0.34" right="0.34" top="0.91" bottom="0.88" header="0.58" footer="0.62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Felhasználó</cp:lastModifiedBy>
  <cp:lastPrinted>2021-03-26T11:59:03Z</cp:lastPrinted>
  <dcterms:created xsi:type="dcterms:W3CDTF">1999-10-30T10:30:45Z</dcterms:created>
  <dcterms:modified xsi:type="dcterms:W3CDTF">2021-03-26T12:46:23Z</dcterms:modified>
  <cp:category/>
  <cp:version/>
  <cp:contentType/>
  <cp:contentStatus/>
</cp:coreProperties>
</file>